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10" windowWidth="14810" windowHeight="8010" firstSheet="1" activeTab="5"/>
  </bookViews>
  <sheets>
    <sheet name="MIS OSDS DB Info" sheetId="3" r:id="rId1"/>
    <sheet name="Salary Calculation Rule" sheetId="4" r:id="rId2"/>
    <sheet name="Master Data" sheetId="5" r:id="rId3"/>
    <sheet name="DB Tables" sheetId="7" r:id="rId4"/>
    <sheet name="Database Info" sheetId="6" r:id="rId5"/>
    <sheet name="Sheet1" sheetId="8" r:id="rId6"/>
  </sheets>
  <definedNames>
    <definedName name="_xlnm._FilterDatabase" localSheetId="2" hidden="1">'Master Data'!#REF!</definedName>
    <definedName name="_xlnm.Print_Area" localSheetId="1">'Salary Calculation Rule'!#REF!</definedName>
  </definedNames>
  <calcPr calcId="144525"/>
</workbook>
</file>

<file path=xl/calcChain.xml><?xml version="1.0" encoding="utf-8"?>
<calcChain xmlns="http://schemas.openxmlformats.org/spreadsheetml/2006/main">
  <c r="S31" i="4" l="1"/>
  <c r="L3" i="4" s="1"/>
  <c r="L9" i="4" s="1"/>
  <c r="Q31" i="4"/>
  <c r="L4" i="4" s="1"/>
  <c r="L6" i="4" s="1"/>
  <c r="L8" i="4" s="1"/>
  <c r="L12" i="4" s="1"/>
  <c r="L15" i="4" s="1"/>
</calcChain>
</file>

<file path=xl/sharedStrings.xml><?xml version="1.0" encoding="utf-8"?>
<sst xmlns="http://schemas.openxmlformats.org/spreadsheetml/2006/main" count="345" uniqueCount="177">
  <si>
    <t>Name</t>
  </si>
  <si>
    <t>SR-CPT</t>
  </si>
  <si>
    <t>Rangpur</t>
  </si>
  <si>
    <t>Comilla</t>
  </si>
  <si>
    <t>Sylhet</t>
  </si>
  <si>
    <t>CM-BSC</t>
  </si>
  <si>
    <t>Chittagong</t>
  </si>
  <si>
    <t>CM-CPT</t>
  </si>
  <si>
    <t>Mymensing</t>
  </si>
  <si>
    <t>Barisal</t>
  </si>
  <si>
    <t>SR-BSC</t>
  </si>
  <si>
    <t>NodeID</t>
  </si>
  <si>
    <t>Dhaka North</t>
  </si>
  <si>
    <t>Dhaka South</t>
  </si>
  <si>
    <t>Dhaka East</t>
  </si>
  <si>
    <t>Dhaka Institution Division</t>
  </si>
  <si>
    <t>Dhaka West</t>
  </si>
  <si>
    <t>Dhaka Direct Sales Division</t>
  </si>
  <si>
    <t>TK</t>
  </si>
  <si>
    <t>Days</t>
  </si>
  <si>
    <t>Monthly Sales</t>
  </si>
  <si>
    <t>Zero Sales Days</t>
  </si>
  <si>
    <t>Leave Days</t>
  </si>
  <si>
    <t>Absent Days</t>
  </si>
  <si>
    <t>Tk</t>
  </si>
  <si>
    <t>AvgSales(HR)</t>
  </si>
  <si>
    <t>Salary</t>
  </si>
  <si>
    <t>Month</t>
  </si>
  <si>
    <t>February</t>
  </si>
  <si>
    <t>Deduction</t>
  </si>
  <si>
    <t>Payable</t>
  </si>
  <si>
    <t>For Sales Persons, vacations days are only weedends and Eid vacations(4+4)</t>
  </si>
  <si>
    <t>Zone</t>
  </si>
  <si>
    <t>Physical Attendance</t>
  </si>
  <si>
    <t>Grade</t>
  </si>
  <si>
    <t>B</t>
  </si>
  <si>
    <t>TA/DA</t>
  </si>
  <si>
    <t>Determine Grade</t>
  </si>
  <si>
    <t>Calculate Payable</t>
  </si>
  <si>
    <t>Days of zero sales are considered Either leave or Absence</t>
  </si>
  <si>
    <r>
      <rPr>
        <b/>
        <sz val="11"/>
        <color theme="1"/>
        <rFont val="Calibri"/>
        <family val="2"/>
        <scheme val="minor"/>
      </rPr>
      <t>Salary</t>
    </r>
    <r>
      <rPr>
        <sz val="11"/>
        <color theme="1"/>
        <rFont val="Calibri"/>
        <family val="2"/>
        <scheme val="minor"/>
      </rPr>
      <t xml:space="preserve"> =  Based on Grade</t>
    </r>
  </si>
  <si>
    <r>
      <rPr>
        <b/>
        <sz val="11"/>
        <color theme="1"/>
        <rFont val="Calibri"/>
        <family val="2"/>
        <scheme val="minor"/>
      </rPr>
      <t>Payable Days</t>
    </r>
    <r>
      <rPr>
        <sz val="11"/>
        <color theme="1"/>
        <rFont val="Calibri"/>
        <family val="2"/>
        <scheme val="minor"/>
      </rPr>
      <t xml:space="preserve"> = Physical Attendance + Leave + Weekend + Other Vacation</t>
    </r>
  </si>
  <si>
    <r>
      <rPr>
        <b/>
        <sz val="11"/>
        <color theme="1"/>
        <rFont val="Calibri"/>
        <family val="2"/>
        <scheme val="minor"/>
      </rPr>
      <t>Absent Days</t>
    </r>
    <r>
      <rPr>
        <sz val="11"/>
        <color theme="1"/>
        <rFont val="Calibri"/>
        <family val="2"/>
        <scheme val="minor"/>
      </rPr>
      <t xml:space="preserve"> = Days of Month - Payable Days</t>
    </r>
  </si>
  <si>
    <r>
      <rPr>
        <b/>
        <sz val="11"/>
        <color theme="1"/>
        <rFont val="Calibri"/>
        <family val="2"/>
        <scheme val="minor"/>
      </rPr>
      <t>Per Day Salary</t>
    </r>
    <r>
      <rPr>
        <sz val="11"/>
        <color theme="1"/>
        <rFont val="Calibri"/>
        <family val="2"/>
        <scheme val="minor"/>
      </rPr>
      <t xml:space="preserve"> = Salary / Days of Month</t>
    </r>
  </si>
  <si>
    <r>
      <rPr>
        <b/>
        <sz val="11"/>
        <color theme="1"/>
        <rFont val="Calibri"/>
        <family val="2"/>
        <scheme val="minor"/>
      </rPr>
      <t>Deduction</t>
    </r>
    <r>
      <rPr>
        <sz val="11"/>
        <color theme="1"/>
        <rFont val="Calibri"/>
        <family val="2"/>
        <scheme val="minor"/>
      </rPr>
      <t xml:space="preserve"> = Per Day Salary*Absent Days</t>
    </r>
  </si>
  <si>
    <r>
      <rPr>
        <b/>
        <sz val="11"/>
        <color theme="1"/>
        <rFont val="Calibri"/>
        <family val="2"/>
        <scheme val="minor"/>
      </rPr>
      <t>Payable</t>
    </r>
    <r>
      <rPr>
        <sz val="11"/>
        <color theme="1"/>
        <rFont val="Calibri"/>
        <family val="2"/>
        <scheme val="minor"/>
      </rPr>
      <t xml:space="preserve"> = Per day Salary * Payable Days</t>
    </r>
  </si>
  <si>
    <r>
      <rPr>
        <b/>
        <sz val="11"/>
        <color theme="1"/>
        <rFont val="Calibri"/>
        <family val="2"/>
        <scheme val="minor"/>
      </rPr>
      <t>Net Payable</t>
    </r>
    <r>
      <rPr>
        <sz val="11"/>
        <color theme="1"/>
        <rFont val="Calibri"/>
        <family val="2"/>
        <scheme val="minor"/>
      </rPr>
      <t xml:space="preserve"> = Payable + TA/DA + Arear</t>
    </r>
  </si>
  <si>
    <r>
      <rPr>
        <b/>
        <sz val="11"/>
        <color theme="1"/>
        <rFont val="Calibri"/>
        <family val="2"/>
        <scheme val="minor"/>
      </rPr>
      <t>Physical Attendance</t>
    </r>
    <r>
      <rPr>
        <sz val="11"/>
        <color theme="1"/>
        <rFont val="Calibri"/>
        <family val="2"/>
        <scheme val="minor"/>
      </rPr>
      <t xml:space="preserve"> = Number of Sales Days in a month</t>
    </r>
  </si>
  <si>
    <r>
      <rPr>
        <b/>
        <sz val="11"/>
        <color theme="1"/>
        <rFont val="Calibri"/>
        <family val="2"/>
        <scheme val="minor"/>
      </rPr>
      <t>AvgSales</t>
    </r>
    <r>
      <rPr>
        <sz val="11"/>
        <color theme="1"/>
        <rFont val="Calibri"/>
        <family val="2"/>
        <scheme val="minor"/>
      </rPr>
      <t xml:space="preserve"> = Total Monthly Sales / Physical Attendance</t>
    </r>
  </si>
  <si>
    <r>
      <rPr>
        <b/>
        <sz val="11"/>
        <color theme="1"/>
        <rFont val="Calibri"/>
        <family val="2"/>
        <scheme val="minor"/>
      </rPr>
      <t>Grade</t>
    </r>
    <r>
      <rPr>
        <sz val="11"/>
        <color theme="1"/>
        <rFont val="Calibri"/>
        <family val="2"/>
        <scheme val="minor"/>
      </rPr>
      <t xml:space="preserve"> = Determine Grade Based on AvgSales</t>
    </r>
  </si>
  <si>
    <t>A+</t>
  </si>
  <si>
    <t>A</t>
  </si>
  <si>
    <t>C</t>
  </si>
  <si>
    <t>P</t>
  </si>
  <si>
    <t>ZoneID</t>
  </si>
  <si>
    <t>MinSales</t>
  </si>
  <si>
    <t>MaxSales</t>
  </si>
  <si>
    <t>INF</t>
  </si>
  <si>
    <t>CGD MIS OSDS Database Info</t>
  </si>
  <si>
    <t>DB Server IP</t>
  </si>
  <si>
    <t>DB User</t>
  </si>
  <si>
    <t>DB Password</t>
  </si>
  <si>
    <t>10.10.1.195</t>
  </si>
  <si>
    <t>itsupport</t>
  </si>
  <si>
    <t xml:space="preserve">Get Division of the Employee: </t>
  </si>
  <si>
    <r>
      <t>SR,CM sales information table</t>
    </r>
    <r>
      <rPr>
        <sz val="12"/>
        <color theme="1"/>
        <rFont val="Calibri"/>
        <family val="2"/>
        <scheme val="minor"/>
      </rPr>
      <t>:   Daily_SR_SKU_Wise_Summary</t>
    </r>
  </si>
  <si>
    <r>
      <t>1.</t>
    </r>
    <r>
      <rPr>
        <sz val="12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>Go to “Employees” Table. Get “SalesPointID”</t>
    </r>
  </si>
  <si>
    <r>
      <t>2.</t>
    </r>
    <r>
      <rPr>
        <sz val="12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>Go to “SalesPointMHNode” Table. Get “NodeID” against the “SalesPointID”</t>
    </r>
  </si>
  <si>
    <r>
      <t>3.</t>
    </r>
    <r>
      <rPr>
        <sz val="12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 xml:space="preserve">Go to “MHNode” table. Get results for the “NodeID” </t>
    </r>
  </si>
  <si>
    <r>
      <t>MHNode</t>
    </r>
    <r>
      <rPr>
        <sz val="12"/>
        <color theme="1"/>
        <rFont val="Calibri"/>
        <family val="2"/>
        <scheme val="minor"/>
      </rPr>
      <t xml:space="preserve"> = Market Hierarchie Node</t>
    </r>
  </si>
  <si>
    <r>
      <t>4.</t>
    </r>
    <r>
      <rPr>
        <sz val="12"/>
        <color theme="1"/>
        <rFont val="Times New Roman"/>
        <family val="1"/>
      </rPr>
      <t>  </t>
    </r>
    <r>
      <rPr>
        <sz val="12"/>
        <color theme="1"/>
        <rFont val="Calibri"/>
        <family val="2"/>
        <scheme val="minor"/>
      </rPr>
      <t>Get “ParentID” and query in the same table with the “ParentID” as “NodeID” and get Territory, Region ,Division sequentially .</t>
    </r>
  </si>
  <si>
    <t>Designations</t>
  </si>
  <si>
    <t>Weekend</t>
  </si>
  <si>
    <t>Arear/ City Allowance</t>
  </si>
  <si>
    <r>
      <rPr>
        <b/>
        <sz val="11"/>
        <color theme="1"/>
        <rFont val="Calibri"/>
        <family val="2"/>
        <scheme val="minor"/>
      </rPr>
      <t xml:space="preserve">Leave </t>
    </r>
    <r>
      <rPr>
        <sz val="11"/>
        <color theme="1"/>
        <rFont val="Calibri"/>
        <family val="2"/>
        <scheme val="minor"/>
      </rPr>
      <t>= Applied to HR with Application form</t>
    </r>
  </si>
  <si>
    <r>
      <rPr>
        <b/>
        <sz val="11"/>
        <color theme="1"/>
        <rFont val="Calibri"/>
        <family val="2"/>
        <scheme val="minor"/>
      </rPr>
      <t>TA/DA</t>
    </r>
    <r>
      <rPr>
        <sz val="11"/>
        <color theme="1"/>
        <rFont val="Calibri"/>
        <family val="2"/>
        <scheme val="minor"/>
      </rPr>
      <t xml:space="preserve"> = Determined by HR for each employee</t>
    </r>
  </si>
  <si>
    <r>
      <rPr>
        <b/>
        <sz val="11"/>
        <color theme="1"/>
        <rFont val="Calibri"/>
        <family val="2"/>
        <scheme val="minor"/>
      </rPr>
      <t>Arear/City Allowance</t>
    </r>
    <r>
      <rPr>
        <sz val="11"/>
        <color theme="1"/>
        <rFont val="Calibri"/>
        <family val="2"/>
        <scheme val="minor"/>
      </rPr>
      <t xml:space="preserve"> =  Determined by HR employee wise</t>
    </r>
  </si>
  <si>
    <t>Date</t>
  </si>
  <si>
    <t>Day of Week</t>
  </si>
  <si>
    <t>On/Off</t>
  </si>
  <si>
    <t>Working Status</t>
  </si>
  <si>
    <t>Sales Amount(Tk)</t>
  </si>
  <si>
    <t>Remarks</t>
  </si>
  <si>
    <t>Wednesday</t>
  </si>
  <si>
    <t>Thursday</t>
  </si>
  <si>
    <t>Friday</t>
  </si>
  <si>
    <t>Saturday</t>
  </si>
  <si>
    <t>Sunday</t>
  </si>
  <si>
    <t>Monday</t>
  </si>
  <si>
    <t>Tuesday</t>
  </si>
  <si>
    <t xml:space="preserve"> </t>
  </si>
  <si>
    <t>Total =</t>
  </si>
  <si>
    <t>Leave</t>
  </si>
  <si>
    <t>Absence</t>
  </si>
  <si>
    <t>Designation</t>
  </si>
  <si>
    <t>INF = BINARY_FLOAT_INFINITY</t>
  </si>
  <si>
    <t>ID</t>
  </si>
  <si>
    <t>Status</t>
  </si>
  <si>
    <t>More period Data</t>
  </si>
  <si>
    <t>PeriodID</t>
  </si>
  <si>
    <t>EmployeeID</t>
  </si>
  <si>
    <t>TotalSales</t>
  </si>
  <si>
    <t>AverageSales</t>
  </si>
  <si>
    <t>Description</t>
  </si>
  <si>
    <t>StartDate</t>
  </si>
  <si>
    <t>EndDate</t>
  </si>
  <si>
    <t>ProcessDate</t>
  </si>
  <si>
    <t>Attendance</t>
  </si>
  <si>
    <t>SalaryID</t>
  </si>
  <si>
    <t>EmpBasicSalary</t>
  </si>
  <si>
    <t xml:space="preserve">Database </t>
  </si>
  <si>
    <t>Oracle CLONE8</t>
  </si>
  <si>
    <r>
      <t xml:space="preserve">Employee Info Table: </t>
    </r>
    <r>
      <rPr>
        <sz val="12"/>
        <color theme="1"/>
        <rFont val="Calibri"/>
        <family val="2"/>
        <scheme val="minor"/>
      </rPr>
      <t xml:space="preserve">Employees , </t>
    </r>
    <r>
      <rPr>
        <b/>
        <sz val="12"/>
        <color theme="1"/>
        <rFont val="Calibri"/>
        <family val="2"/>
        <scheme val="minor"/>
      </rPr>
      <t>Status:</t>
    </r>
    <r>
      <rPr>
        <sz val="12"/>
        <color theme="1"/>
        <rFont val="Calibri"/>
        <family val="2"/>
        <scheme val="minor"/>
      </rPr>
      <t xml:space="preserve"> 16 (Active)</t>
    </r>
  </si>
  <si>
    <t>CSR-CPT</t>
  </si>
  <si>
    <t>Same Rule for CM &amp; CSR</t>
  </si>
  <si>
    <t>Support.02.2021</t>
  </si>
  <si>
    <t>User</t>
  </si>
  <si>
    <t>Id</t>
  </si>
  <si>
    <t>Password</t>
  </si>
  <si>
    <t>Role</t>
  </si>
  <si>
    <t>UserRole</t>
  </si>
  <si>
    <t>UserId</t>
  </si>
  <si>
    <t>RoleId</t>
  </si>
  <si>
    <t>Username</t>
  </si>
  <si>
    <t>MarketingNode</t>
  </si>
  <si>
    <t>SalesConfig</t>
  </si>
  <si>
    <t>SalaryPeriod</t>
  </si>
  <si>
    <t>Year</t>
  </si>
  <si>
    <t>Code</t>
  </si>
  <si>
    <t>Sequence</t>
  </si>
  <si>
    <t>FINAL</t>
  </si>
  <si>
    <t>DRAFT</t>
  </si>
  <si>
    <t>CalculatedSalary</t>
  </si>
  <si>
    <t>GradeId</t>
  </si>
  <si>
    <t>DesignationId</t>
  </si>
  <si>
    <t>PeriodId</t>
  </si>
  <si>
    <t>EmployeeId</t>
  </si>
  <si>
    <t>BasicSalary</t>
  </si>
  <si>
    <t>EmployeeName</t>
  </si>
  <si>
    <t>MarketingNodeId</t>
  </si>
  <si>
    <t>MarketingNodeName</t>
  </si>
  <si>
    <t>PeriodCode</t>
  </si>
  <si>
    <t>ValidSalesDays</t>
  </si>
  <si>
    <t>SalesConfigId</t>
  </si>
  <si>
    <t>PayableDays</t>
  </si>
  <si>
    <t>ManualPayableDays</t>
  </si>
  <si>
    <t>Process</t>
  </si>
  <si>
    <t>ProcessId</t>
  </si>
  <si>
    <t>ProcessMode</t>
  </si>
  <si>
    <t>OracleCode</t>
  </si>
  <si>
    <t>PayableSalary</t>
  </si>
  <si>
    <t>MisId</t>
  </si>
  <si>
    <t>MarketingNodeGroup</t>
  </si>
  <si>
    <t>GroupId</t>
  </si>
  <si>
    <t>NodeId</t>
  </si>
  <si>
    <t>NodeLevel</t>
  </si>
  <si>
    <t>ParentNodeId</t>
  </si>
  <si>
    <t>NodeName</t>
  </si>
  <si>
    <t>ParentNodeName</t>
  </si>
  <si>
    <t>ParentNodeLevel</t>
  </si>
  <si>
    <t>CGD-CPT</t>
  </si>
  <si>
    <t>Khulna</t>
  </si>
  <si>
    <t>Group A</t>
  </si>
  <si>
    <t>Group B</t>
  </si>
  <si>
    <t>ProcessStartTime</t>
  </si>
  <si>
    <t>ProcessEndTime</t>
  </si>
  <si>
    <t>RunBy</t>
  </si>
  <si>
    <t>TotalEmployee</t>
  </si>
  <si>
    <t>ProcessedEmployee</t>
  </si>
  <si>
    <t>JoiningDate</t>
  </si>
  <si>
    <t>Comment</t>
  </si>
  <si>
    <t>Oracle Code</t>
  </si>
  <si>
    <t>Payable Days</t>
  </si>
  <si>
    <t>Other Incentives</t>
  </si>
  <si>
    <t>Employee ID (MIS)</t>
  </si>
  <si>
    <t>Eid Bonus</t>
  </si>
  <si>
    <t>Holidays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</si>
</sst>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[$-409]mmmm\ d\,\ yyyy;@"/>
    <numFmt numFmtId="165" formatCode="mmmm\-yyyy"/>
    <numFmt numFmtId="166" formatCode="[$-409]d\-mmm\-yyyy;@"/>
    <numFmt numFmtId="167" formatCode="dd/mmm/yyyy\ h:mm"/>
    <numFmt numFmtId="168" formatCode="[$-409]mmm\-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9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/>
    <xf numFmtId="43" fontId="0" fillId="0" borderId="1" xfId="0" applyNumberFormat="1" applyBorder="1"/>
    <xf numFmtId="0" fontId="0" fillId="0" borderId="0" xfId="0" applyBorder="1"/>
    <xf numFmtId="0" fontId="1" fillId="0" borderId="0" xfId="0" applyFont="1" applyBorder="1"/>
    <xf numFmtId="43" fontId="0" fillId="0" borderId="0" xfId="0" applyNumberFormat="1" applyBorder="1"/>
    <xf numFmtId="0" fontId="1" fillId="0" borderId="0" xfId="0" applyFont="1" applyBorder="1" applyAlignment="1">
      <alignment horizontal="center" vertical="center"/>
    </xf>
    <xf numFmtId="43" fontId="0" fillId="0" borderId="0" xfId="0" applyNumberFormat="1" applyBorder="1" applyAlignment="1"/>
    <xf numFmtId="0" fontId="0" fillId="0" borderId="0" xfId="0" applyBorder="1" applyAlignment="1">
      <alignment horizontal="left" vertical="center"/>
    </xf>
    <xf numFmtId="0" fontId="1" fillId="0" borderId="0" xfId="0" applyFont="1" applyBorder="1" applyAlignment="1">
      <alignment horizontal="center"/>
    </xf>
    <xf numFmtId="43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43" fontId="0" fillId="0" borderId="1" xfId="0" applyNumberFormat="1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43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NumberFormat="1" applyBorder="1" applyAlignment="1">
      <alignment horizontal="left"/>
    </xf>
    <xf numFmtId="0" fontId="1" fillId="0" borderId="0" xfId="0" applyFont="1" applyBorder="1" applyAlignment="1"/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" fillId="0" borderId="3" xfId="0" applyFont="1" applyBorder="1"/>
    <xf numFmtId="0" fontId="1" fillId="0" borderId="5" xfId="0" applyFont="1" applyBorder="1"/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/>
    <xf numFmtId="0" fontId="0" fillId="0" borderId="2" xfId="0" applyBorder="1"/>
    <xf numFmtId="0" fontId="1" fillId="0" borderId="4" xfId="0" applyFont="1" applyBorder="1"/>
    <xf numFmtId="0" fontId="0" fillId="0" borderId="2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0" xfId="0" applyBorder="1" applyAlignment="1"/>
    <xf numFmtId="0" fontId="0" fillId="0" borderId="0" xfId="0" applyAlignment="1"/>
    <xf numFmtId="0" fontId="2" fillId="0" borderId="0" xfId="0" applyFont="1" applyAlignment="1"/>
    <xf numFmtId="0" fontId="4" fillId="0" borderId="11" xfId="0" applyFont="1" applyBorder="1"/>
    <xf numFmtId="0" fontId="4" fillId="0" borderId="0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0" xfId="0" applyFont="1" applyBorder="1" applyAlignment="1"/>
    <xf numFmtId="0" fontId="4" fillId="0" borderId="13" xfId="0" applyFont="1" applyBorder="1" applyAlignment="1"/>
    <xf numFmtId="0" fontId="3" fillId="0" borderId="0" xfId="0" applyFont="1" applyBorder="1" applyAlignment="1"/>
    <xf numFmtId="0" fontId="3" fillId="0" borderId="13" xfId="0" applyFont="1" applyBorder="1" applyAlignment="1"/>
    <xf numFmtId="0" fontId="4" fillId="0" borderId="12" xfId="0" applyFont="1" applyBorder="1"/>
    <xf numFmtId="0" fontId="4" fillId="0" borderId="15" xfId="0" applyFont="1" applyBorder="1"/>
    <xf numFmtId="0" fontId="4" fillId="0" borderId="16" xfId="0" applyFont="1" applyBorder="1"/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0" fontId="2" fillId="0" borderId="20" xfId="0" applyFont="1" applyBorder="1"/>
    <xf numFmtId="0" fontId="2" fillId="3" borderId="1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right" vertical="center"/>
    </xf>
    <xf numFmtId="0" fontId="2" fillId="5" borderId="22" xfId="0" applyFont="1" applyFill="1" applyBorder="1" applyAlignment="1">
      <alignment vertical="center"/>
    </xf>
    <xf numFmtId="164" fontId="6" fillId="2" borderId="17" xfId="0" applyNumberFormat="1" applyFont="1" applyFill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right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21" xfId="0" applyBorder="1" applyAlignment="1">
      <alignment horizontal="center"/>
    </xf>
    <xf numFmtId="0" fontId="1" fillId="0" borderId="0" xfId="0" applyFont="1"/>
    <xf numFmtId="165" fontId="0" fillId="0" borderId="1" xfId="0" applyNumberFormat="1" applyBorder="1"/>
    <xf numFmtId="166" fontId="0" fillId="0" borderId="1" xfId="0" applyNumberFormat="1" applyBorder="1"/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/>
    <xf numFmtId="0" fontId="0" fillId="0" borderId="25" xfId="0" applyBorder="1" applyAlignment="1">
      <alignment horizontal="right"/>
    </xf>
    <xf numFmtId="0" fontId="0" fillId="0" borderId="2" xfId="0" applyBorder="1" applyAlignment="1">
      <alignment horizontal="right"/>
    </xf>
    <xf numFmtId="165" fontId="0" fillId="0" borderId="2" xfId="0" applyNumberFormat="1" applyBorder="1"/>
    <xf numFmtId="166" fontId="0" fillId="0" borderId="2" xfId="0" applyNumberFormat="1" applyBorder="1"/>
    <xf numFmtId="0" fontId="0" fillId="0" borderId="2" xfId="0" applyBorder="1" applyAlignment="1">
      <alignment horizontal="center" vertical="center"/>
    </xf>
    <xf numFmtId="0" fontId="0" fillId="0" borderId="2" xfId="0" applyFill="1" applyBorder="1"/>
    <xf numFmtId="0" fontId="0" fillId="0" borderId="0" xfId="0" applyBorder="1" applyAlignment="1">
      <alignment horizontal="center" vertical="center"/>
    </xf>
    <xf numFmtId="168" fontId="0" fillId="0" borderId="2" xfId="0" applyNumberFormat="1" applyBorder="1"/>
    <xf numFmtId="0" fontId="0" fillId="0" borderId="1" xfId="0" applyBorder="1" applyAlignment="1">
      <alignment horizontal="right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vertical="center"/>
    </xf>
    <xf numFmtId="0" fontId="0" fillId="0" borderId="0" xfId="0" applyFill="1" applyBorder="1"/>
    <xf numFmtId="0" fontId="0" fillId="0" borderId="23" xfId="0" applyBorder="1" applyAlignment="1">
      <alignment horizontal="center"/>
    </xf>
    <xf numFmtId="0" fontId="1" fillId="0" borderId="1" xfId="0" applyFont="1" applyFill="1" applyBorder="1"/>
    <xf numFmtId="0" fontId="7" fillId="10" borderId="1" xfId="0" applyFont="1" applyFill="1" applyBorder="1"/>
    <xf numFmtId="0" fontId="8" fillId="10" borderId="1" xfId="0" applyFont="1" applyFill="1" applyBorder="1"/>
    <xf numFmtId="0" fontId="7" fillId="11" borderId="6" xfId="0" applyFont="1" applyFill="1" applyBorder="1"/>
    <xf numFmtId="0" fontId="8" fillId="11" borderId="6" xfId="0" applyFont="1" applyFill="1" applyBorder="1"/>
    <xf numFmtId="0" fontId="8" fillId="0" borderId="0" xfId="0" applyFont="1" applyFill="1" applyBorder="1"/>
    <xf numFmtId="0" fontId="7" fillId="10" borderId="6" xfId="0" applyFont="1" applyFill="1" applyBorder="1"/>
    <xf numFmtId="0" fontId="8" fillId="10" borderId="6" xfId="0" applyFont="1" applyFill="1" applyBorder="1"/>
    <xf numFmtId="0" fontId="8" fillId="10" borderId="6" xfId="0" applyFont="1" applyFill="1" applyBorder="1" applyAlignment="1">
      <alignment horizontal="left"/>
    </xf>
    <xf numFmtId="0" fontId="8" fillId="10" borderId="30" xfId="0" applyFont="1" applyFill="1" applyBorder="1" applyAlignment="1">
      <alignment horizontal="left"/>
    </xf>
    <xf numFmtId="0" fontId="8" fillId="12" borderId="1" xfId="0" applyFont="1" applyFill="1" applyBorder="1"/>
    <xf numFmtId="0" fontId="1" fillId="0" borderId="31" xfId="0" applyFont="1" applyBorder="1"/>
    <xf numFmtId="167" fontId="0" fillId="0" borderId="32" xfId="0" applyNumberFormat="1" applyBorder="1"/>
    <xf numFmtId="167" fontId="0" fillId="0" borderId="6" xfId="0" applyNumberFormat="1" applyBorder="1"/>
    <xf numFmtId="0" fontId="1" fillId="0" borderId="0" xfId="0" applyNumberFormat="1" applyFont="1" applyBorder="1" applyAlignment="1">
      <alignment horizontal="center"/>
    </xf>
    <xf numFmtId="0" fontId="0" fillId="0" borderId="1" xfId="0" applyNumberFormat="1" applyBorder="1"/>
    <xf numFmtId="0" fontId="0" fillId="0" borderId="0" xfId="0" applyNumberFormat="1"/>
    <xf numFmtId="0" fontId="0" fillId="0" borderId="2" xfId="0" applyNumberFormat="1" applyBorder="1"/>
    <xf numFmtId="0" fontId="1" fillId="0" borderId="33" xfId="0" applyNumberFormat="1" applyFont="1" applyBorder="1"/>
    <xf numFmtId="0" fontId="7" fillId="12" borderId="6" xfId="0" applyFont="1" applyFill="1" applyBorder="1"/>
    <xf numFmtId="0" fontId="8" fillId="12" borderId="6" xfId="0" applyFont="1" applyFill="1" applyBorder="1"/>
    <xf numFmtId="0" fontId="7" fillId="13" borderId="6" xfId="0" applyFont="1" applyFill="1" applyBorder="1"/>
    <xf numFmtId="0" fontId="8" fillId="13" borderId="6" xfId="0" applyFont="1" applyFill="1" applyBorder="1"/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7" fillId="0" borderId="0" xfId="0" applyFont="1" applyFill="1" applyBorder="1"/>
    <xf numFmtId="0" fontId="8" fillId="13" borderId="6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3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4" fillId="0" borderId="12" xfId="0" applyFont="1" applyBorder="1" applyAlignment="1">
      <alignment horizontal="left" wrapText="1"/>
    </xf>
    <xf numFmtId="0" fontId="4" fillId="0" borderId="0" xfId="0" applyFont="1" applyBorder="1" applyAlignment="1">
      <alignment horizontal="left" wrapText="1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2" xfId="0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6" fillId="5" borderId="21" xfId="0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left"/>
    </xf>
    <xf numFmtId="0" fontId="1" fillId="0" borderId="6" xfId="0" applyNumberFormat="1" applyFont="1" applyBorder="1" applyAlignment="1">
      <alignment horizontal="left"/>
    </xf>
    <xf numFmtId="0" fontId="1" fillId="0" borderId="8" xfId="0" applyNumberFormat="1" applyFont="1" applyBorder="1" applyAlignment="1">
      <alignment horizontal="left"/>
    </xf>
    <xf numFmtId="0" fontId="1" fillId="0" borderId="7" xfId="0" applyNumberFormat="1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43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9" borderId="12" xfId="0" applyFill="1" applyBorder="1" applyAlignment="1">
      <alignment horizontal="left"/>
    </xf>
    <xf numFmtId="0" fontId="0" fillId="9" borderId="0" xfId="0" applyFill="1" applyBorder="1" applyAlignment="1">
      <alignment horizontal="left"/>
    </xf>
    <xf numFmtId="0" fontId="0" fillId="9" borderId="13" xfId="0" applyFill="1" applyBorder="1" applyAlignment="1">
      <alignment horizontal="left"/>
    </xf>
    <xf numFmtId="0" fontId="1" fillId="0" borderId="12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1" fillId="0" borderId="16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" xfId="0" applyNumberFormat="1" applyFont="1" applyBorder="1" applyAlignment="1">
      <alignment horizontal="left"/>
    </xf>
    <xf numFmtId="0" fontId="0" fillId="0" borderId="1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2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438152</xdr:colOff>
      <xdr:row>16</xdr:row>
      <xdr:rowOff>152400</xdr:rowOff>
    </xdr:from>
    <xdr:to>
      <xdr:col>9</xdr:col>
      <xdr:colOff>190500</xdr:colOff>
      <xdr:row>41</xdr:row>
      <xdr:rowOff>171450</xdr:rowOff>
    </xdr:to>
    <xdr:pic>
      <xdr:nvPicPr>
        <xdr:cNvPr id="3" name="Picture 2" descr="1610966050183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38152" y="3343275"/>
          <a:ext cx="6724648" cy="4829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opLeftCell="A14" zoomScaleNormal="100" workbookViewId="0">
      <selection activeCell="L39" sqref="L39"/>
    </sheetView>
  </sheetViews>
  <sheetFormatPr defaultRowHeight="14.5" x14ac:dyDescent="0.35"/>
  <cols>
    <col min="1" max="1" width="11.453125" customWidth="1"/>
    <col min="2" max="2" width="15.1796875" bestFit="1" customWidth="1"/>
    <col min="4" max="4" width="7.7265625" customWidth="1"/>
    <col min="5" max="5" width="25.1796875" bestFit="1" customWidth="1"/>
    <col min="6" max="6" width="6.453125" customWidth="1"/>
    <col min="7" max="7" width="5.453125" customWidth="1"/>
    <col min="8" max="8" width="12.7265625" customWidth="1"/>
    <col min="9" max="9" width="11.453125" customWidth="1"/>
    <col min="10" max="10" width="6.453125" customWidth="1"/>
    <col min="11" max="11" width="4.453125" customWidth="1"/>
    <col min="12" max="12" width="7.54296875" customWidth="1"/>
    <col min="13" max="13" width="4.453125" customWidth="1"/>
    <col min="14" max="14" width="11.81640625" customWidth="1"/>
    <col min="17" max="17" width="11" customWidth="1"/>
  </cols>
  <sheetData>
    <row r="1" spans="1:17" ht="15" thickBot="1" x14ac:dyDescent="0.4">
      <c r="A1" s="146" t="s">
        <v>71</v>
      </c>
      <c r="B1" s="147"/>
      <c r="D1" s="1" t="s">
        <v>11</v>
      </c>
      <c r="E1" s="2" t="s">
        <v>0</v>
      </c>
      <c r="H1" s="157" t="s">
        <v>58</v>
      </c>
      <c r="I1" s="158"/>
      <c r="J1" s="158"/>
      <c r="K1" s="159"/>
      <c r="L1" s="45"/>
    </row>
    <row r="2" spans="1:17" x14ac:dyDescent="0.35">
      <c r="A2" s="84" t="s">
        <v>1</v>
      </c>
      <c r="B2" s="3">
        <v>1</v>
      </c>
      <c r="D2" s="37">
        <v>382</v>
      </c>
      <c r="E2" s="41" t="s">
        <v>12</v>
      </c>
      <c r="H2" s="27" t="s">
        <v>59</v>
      </c>
      <c r="I2" s="153" t="s">
        <v>62</v>
      </c>
      <c r="J2" s="153"/>
      <c r="K2" s="154"/>
      <c r="L2" s="26"/>
    </row>
    <row r="3" spans="1:17" x14ac:dyDescent="0.35">
      <c r="A3" s="84" t="s">
        <v>7</v>
      </c>
      <c r="B3" s="3">
        <v>8</v>
      </c>
      <c r="D3" s="35">
        <v>383</v>
      </c>
      <c r="E3" s="42" t="s">
        <v>13</v>
      </c>
      <c r="H3" s="27" t="s">
        <v>60</v>
      </c>
      <c r="I3" s="153" t="s">
        <v>63</v>
      </c>
      <c r="J3" s="153"/>
      <c r="K3" s="154"/>
      <c r="L3" s="26"/>
    </row>
    <row r="4" spans="1:17" ht="15" thickBot="1" x14ac:dyDescent="0.4">
      <c r="A4" t="s">
        <v>113</v>
      </c>
      <c r="B4">
        <v>19</v>
      </c>
      <c r="D4" s="35">
        <v>384</v>
      </c>
      <c r="E4" s="42" t="s">
        <v>14</v>
      </c>
      <c r="H4" s="29" t="s">
        <v>61</v>
      </c>
      <c r="I4" s="155" t="s">
        <v>115</v>
      </c>
      <c r="J4" s="155"/>
      <c r="K4" s="156"/>
      <c r="L4" s="26"/>
    </row>
    <row r="5" spans="1:17" x14ac:dyDescent="0.35">
      <c r="A5" s="104" t="s">
        <v>114</v>
      </c>
      <c r="B5" s="84"/>
      <c r="D5" s="35">
        <v>387</v>
      </c>
      <c r="E5" s="42" t="s">
        <v>6</v>
      </c>
      <c r="J5" s="26"/>
      <c r="K5" s="26"/>
      <c r="L5" s="26"/>
    </row>
    <row r="6" spans="1:17" ht="15" thickBot="1" x14ac:dyDescent="0.4">
      <c r="A6" s="102"/>
      <c r="B6" s="6"/>
      <c r="D6" s="35">
        <v>394</v>
      </c>
      <c r="E6" s="42" t="s">
        <v>3</v>
      </c>
      <c r="J6" s="26"/>
      <c r="K6" s="26"/>
      <c r="L6" s="26"/>
    </row>
    <row r="7" spans="1:17" ht="15.5" x14ac:dyDescent="0.35">
      <c r="A7" s="102"/>
      <c r="B7" s="6"/>
      <c r="D7" s="35">
        <v>460</v>
      </c>
      <c r="E7" s="42" t="s">
        <v>4</v>
      </c>
      <c r="H7" s="160" t="s">
        <v>65</v>
      </c>
      <c r="I7" s="161"/>
      <c r="J7" s="161"/>
      <c r="K7" s="161"/>
      <c r="L7" s="161"/>
      <c r="M7" s="161"/>
      <c r="N7" s="161"/>
      <c r="O7" s="161"/>
      <c r="P7" s="161"/>
      <c r="Q7" s="47"/>
    </row>
    <row r="8" spans="1:17" ht="15.5" x14ac:dyDescent="0.35">
      <c r="A8" s="102"/>
      <c r="B8" s="6"/>
      <c r="D8" s="35">
        <v>490</v>
      </c>
      <c r="E8" s="42" t="s">
        <v>8</v>
      </c>
      <c r="H8" s="152" t="s">
        <v>112</v>
      </c>
      <c r="I8" s="144"/>
      <c r="J8" s="144"/>
      <c r="K8" s="144"/>
      <c r="L8" s="144"/>
      <c r="M8" s="144"/>
      <c r="N8" s="144"/>
      <c r="O8" s="144"/>
      <c r="P8" s="144"/>
      <c r="Q8" s="145"/>
    </row>
    <row r="9" spans="1:17" ht="15.5" x14ac:dyDescent="0.35">
      <c r="A9" s="102"/>
      <c r="B9" s="6"/>
      <c r="D9" s="35">
        <v>498</v>
      </c>
      <c r="E9" s="42" t="s">
        <v>9</v>
      </c>
      <c r="H9" s="152" t="s">
        <v>64</v>
      </c>
      <c r="I9" s="144"/>
      <c r="J9" s="144"/>
      <c r="K9" s="144"/>
      <c r="L9" s="144"/>
      <c r="M9" s="144"/>
      <c r="N9" s="144"/>
      <c r="O9" s="48"/>
      <c r="P9" s="48"/>
      <c r="Q9" s="49"/>
    </row>
    <row r="10" spans="1:17" ht="15.5" x14ac:dyDescent="0.35">
      <c r="A10" s="102"/>
      <c r="B10" s="6"/>
      <c r="D10" s="35">
        <v>500</v>
      </c>
      <c r="E10" s="42" t="s">
        <v>2</v>
      </c>
      <c r="H10" s="141" t="s">
        <v>66</v>
      </c>
      <c r="I10" s="142"/>
      <c r="J10" s="142"/>
      <c r="K10" s="142"/>
      <c r="L10" s="142"/>
      <c r="M10" s="142"/>
      <c r="N10" s="48"/>
      <c r="O10" s="48"/>
      <c r="P10" s="48"/>
      <c r="Q10" s="49"/>
    </row>
    <row r="11" spans="1:17" ht="15.5" x14ac:dyDescent="0.35">
      <c r="A11" s="102"/>
      <c r="B11" s="6"/>
      <c r="D11" s="35">
        <v>501</v>
      </c>
      <c r="E11" s="42" t="s">
        <v>15</v>
      </c>
      <c r="H11" s="141" t="s">
        <v>67</v>
      </c>
      <c r="I11" s="142"/>
      <c r="J11" s="142"/>
      <c r="K11" s="142"/>
      <c r="L11" s="142"/>
      <c r="M11" s="142"/>
      <c r="N11" s="142"/>
      <c r="O11" s="142"/>
      <c r="P11" s="142"/>
      <c r="Q11" s="143"/>
    </row>
    <row r="12" spans="1:17" ht="15.5" x14ac:dyDescent="0.35">
      <c r="A12" s="102"/>
      <c r="B12" s="6"/>
      <c r="D12" s="35">
        <v>605</v>
      </c>
      <c r="E12" s="42" t="s">
        <v>16</v>
      </c>
      <c r="H12" s="141" t="s">
        <v>68</v>
      </c>
      <c r="I12" s="142"/>
      <c r="J12" s="142"/>
      <c r="K12" s="142"/>
      <c r="L12" s="142"/>
      <c r="M12" s="142"/>
      <c r="N12" s="142"/>
      <c r="O12" s="48"/>
      <c r="P12" s="48"/>
      <c r="Q12" s="49"/>
    </row>
    <row r="13" spans="1:17" ht="16" thickBot="1" x14ac:dyDescent="0.4">
      <c r="A13" s="102"/>
      <c r="B13" s="6"/>
      <c r="D13" s="36">
        <v>613</v>
      </c>
      <c r="E13" s="43" t="s">
        <v>17</v>
      </c>
      <c r="H13" s="148" t="s">
        <v>70</v>
      </c>
      <c r="I13" s="149"/>
      <c r="J13" s="149"/>
      <c r="K13" s="149"/>
      <c r="L13" s="149"/>
      <c r="M13" s="149"/>
      <c r="N13" s="149"/>
      <c r="O13" s="50"/>
      <c r="P13" s="50"/>
      <c r="Q13" s="51"/>
    </row>
    <row r="14" spans="1:17" ht="15.5" x14ac:dyDescent="0.35">
      <c r="A14" s="102"/>
      <c r="B14" s="6"/>
      <c r="H14" s="148"/>
      <c r="I14" s="149"/>
      <c r="J14" s="149"/>
      <c r="K14" s="149"/>
      <c r="L14" s="149"/>
      <c r="M14" s="149"/>
      <c r="N14" s="149"/>
      <c r="O14" s="52"/>
      <c r="P14" s="52"/>
      <c r="Q14" s="53"/>
    </row>
    <row r="15" spans="1:17" ht="15.5" x14ac:dyDescent="0.35">
      <c r="A15" s="102"/>
      <c r="B15" s="6"/>
      <c r="H15" s="54"/>
      <c r="I15" s="144"/>
      <c r="J15" s="144"/>
      <c r="K15" s="144"/>
      <c r="L15" s="144"/>
      <c r="M15" s="144"/>
      <c r="N15" s="144"/>
      <c r="O15" s="144"/>
      <c r="P15" s="144"/>
      <c r="Q15" s="145"/>
    </row>
    <row r="16" spans="1:17" ht="16" thickBot="1" x14ac:dyDescent="0.4">
      <c r="H16" s="150" t="s">
        <v>69</v>
      </c>
      <c r="I16" s="151"/>
      <c r="J16" s="151"/>
      <c r="K16" s="151"/>
      <c r="L16" s="151"/>
      <c r="M16" s="55"/>
      <c r="N16" s="55"/>
      <c r="O16" s="55"/>
      <c r="P16" s="55"/>
      <c r="Q16" s="56"/>
    </row>
    <row r="19" spans="4:14" x14ac:dyDescent="0.35">
      <c r="D19" s="23"/>
      <c r="E19" s="23"/>
      <c r="F19" s="23"/>
      <c r="G19" s="44"/>
    </row>
    <row r="20" spans="4:14" x14ac:dyDescent="0.35">
      <c r="D20" s="7"/>
      <c r="E20" s="7"/>
      <c r="F20" s="6"/>
      <c r="G20" s="6"/>
      <c r="H20" s="44"/>
      <c r="I20" s="6"/>
      <c r="J20" s="6"/>
      <c r="K20" s="6"/>
      <c r="L20" s="6"/>
      <c r="M20" s="6"/>
      <c r="N20" s="6"/>
    </row>
    <row r="21" spans="4:14" x14ac:dyDescent="0.35">
      <c r="D21" s="140"/>
      <c r="E21" s="140"/>
      <c r="F21" s="140"/>
      <c r="G21" s="8"/>
      <c r="H21" s="6"/>
      <c r="I21" s="6"/>
      <c r="J21" s="6"/>
      <c r="K21" s="6"/>
      <c r="L21" s="6"/>
      <c r="M21" s="6"/>
      <c r="N21" s="6"/>
    </row>
    <row r="22" spans="4:14" x14ac:dyDescent="0.35">
      <c r="D22" s="140"/>
      <c r="E22" s="140"/>
      <c r="F22" s="140"/>
      <c r="G22" s="6"/>
      <c r="H22" s="6"/>
      <c r="I22" s="6"/>
      <c r="J22" s="6"/>
      <c r="K22" s="6"/>
      <c r="L22" s="6"/>
      <c r="M22" s="6"/>
      <c r="N22" s="6"/>
    </row>
    <row r="23" spans="4:14" x14ac:dyDescent="0.35">
      <c r="D23" s="140"/>
      <c r="E23" s="140"/>
      <c r="F23" s="140"/>
      <c r="G23" s="6"/>
      <c r="H23" s="6"/>
      <c r="I23" s="6"/>
      <c r="J23" s="6"/>
      <c r="K23" s="6"/>
      <c r="L23" s="6"/>
      <c r="M23" s="6"/>
      <c r="N23" s="6"/>
    </row>
    <row r="24" spans="4:14" x14ac:dyDescent="0.35">
      <c r="D24" s="140"/>
      <c r="E24" s="140"/>
      <c r="F24" s="140"/>
      <c r="G24" s="6"/>
      <c r="H24" s="6"/>
      <c r="I24" s="6"/>
      <c r="J24" s="6"/>
      <c r="K24" s="6"/>
      <c r="L24" s="6"/>
      <c r="M24" s="6"/>
      <c r="N24" s="6"/>
    </row>
    <row r="25" spans="4:14" x14ac:dyDescent="0.35">
      <c r="D25" s="140"/>
      <c r="E25" s="140"/>
      <c r="F25" s="140"/>
      <c r="G25" s="6"/>
      <c r="H25" s="6"/>
      <c r="I25" s="6"/>
      <c r="J25" s="6"/>
      <c r="K25" s="6"/>
      <c r="L25" s="6"/>
      <c r="M25" s="6"/>
      <c r="N25" s="6"/>
    </row>
    <row r="26" spans="4:14" x14ac:dyDescent="0.35">
      <c r="D26" s="140"/>
      <c r="E26" s="140"/>
      <c r="F26" s="140"/>
      <c r="G26" s="6"/>
      <c r="H26" s="6"/>
      <c r="I26" s="6"/>
      <c r="J26" s="6"/>
      <c r="K26" s="6"/>
      <c r="L26" s="6"/>
      <c r="M26" s="6"/>
      <c r="N26" s="6"/>
    </row>
    <row r="27" spans="4:14" x14ac:dyDescent="0.35">
      <c r="D27" s="140"/>
      <c r="E27" s="140"/>
      <c r="F27" s="140"/>
      <c r="G27" s="8"/>
      <c r="H27" s="6"/>
      <c r="I27" s="137"/>
      <c r="J27" s="137"/>
      <c r="K27" s="137"/>
      <c r="L27" s="137"/>
      <c r="M27" s="137"/>
      <c r="N27" s="9"/>
    </row>
    <row r="28" spans="4:14" x14ac:dyDescent="0.35">
      <c r="D28" s="140"/>
      <c r="E28" s="140"/>
      <c r="F28" s="140"/>
      <c r="G28" s="8"/>
      <c r="H28" s="6"/>
      <c r="I28" s="10"/>
      <c r="J28" s="139"/>
      <c r="K28" s="139"/>
      <c r="L28" s="138"/>
      <c r="M28" s="138"/>
      <c r="N28" s="8"/>
    </row>
    <row r="29" spans="4:14" x14ac:dyDescent="0.35">
      <c r="H29" s="6"/>
      <c r="I29" s="10"/>
      <c r="J29" s="139"/>
      <c r="K29" s="139"/>
      <c r="L29" s="138"/>
      <c r="M29" s="138"/>
      <c r="N29" s="8"/>
    </row>
    <row r="30" spans="4:14" x14ac:dyDescent="0.35">
      <c r="M30" s="6"/>
      <c r="N30" s="6"/>
    </row>
    <row r="31" spans="4:14" x14ac:dyDescent="0.35">
      <c r="M31" s="6"/>
      <c r="N31" s="6"/>
    </row>
    <row r="32" spans="4:14" x14ac:dyDescent="0.35">
      <c r="M32" s="6"/>
      <c r="N32" s="6"/>
    </row>
    <row r="33" spans="13:14" x14ac:dyDescent="0.35">
      <c r="M33" s="6"/>
      <c r="N33" s="6"/>
    </row>
    <row r="34" spans="13:14" x14ac:dyDescent="0.35">
      <c r="M34" s="6"/>
      <c r="N34" s="6"/>
    </row>
    <row r="35" spans="13:14" ht="18.75" customHeight="1" x14ac:dyDescent="0.45">
      <c r="M35" s="46"/>
      <c r="N35" s="46"/>
    </row>
    <row r="36" spans="13:14" x14ac:dyDescent="0.35">
      <c r="M36" s="6"/>
      <c r="N36" s="6"/>
    </row>
    <row r="37" spans="13:14" x14ac:dyDescent="0.35">
      <c r="M37" s="6"/>
      <c r="N37" s="6"/>
    </row>
  </sheetData>
  <mergeCells count="28">
    <mergeCell ref="A1:B1"/>
    <mergeCell ref="H13:N14"/>
    <mergeCell ref="H16:L16"/>
    <mergeCell ref="H9:N9"/>
    <mergeCell ref="I2:K2"/>
    <mergeCell ref="I3:K3"/>
    <mergeCell ref="I4:K4"/>
    <mergeCell ref="H1:K1"/>
    <mergeCell ref="H7:P7"/>
    <mergeCell ref="H8:Q8"/>
    <mergeCell ref="D21:F21"/>
    <mergeCell ref="D22:F22"/>
    <mergeCell ref="D23:F23"/>
    <mergeCell ref="H10:M10"/>
    <mergeCell ref="H11:Q11"/>
    <mergeCell ref="I15:Q15"/>
    <mergeCell ref="H12:N12"/>
    <mergeCell ref="D24:F24"/>
    <mergeCell ref="D25:F25"/>
    <mergeCell ref="D26:F26"/>
    <mergeCell ref="D27:F27"/>
    <mergeCell ref="D28:F28"/>
    <mergeCell ref="I27:K27"/>
    <mergeCell ref="L27:M27"/>
    <mergeCell ref="L28:M28"/>
    <mergeCell ref="L29:M29"/>
    <mergeCell ref="J28:K28"/>
    <mergeCell ref="J29:K2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opLeftCell="A22" zoomScale="50" zoomScaleNormal="50" workbookViewId="0">
      <selection activeCell="K19" sqref="K19"/>
    </sheetView>
  </sheetViews>
  <sheetFormatPr defaultRowHeight="14.5" x14ac:dyDescent="0.35"/>
  <cols>
    <col min="3" max="3" width="3.453125" customWidth="1"/>
    <col min="4" max="4" width="12.26953125" customWidth="1"/>
    <col min="5" max="5" width="6.26953125" customWidth="1"/>
    <col min="6" max="6" width="12.54296875" customWidth="1"/>
    <col min="7" max="7" width="7.54296875" customWidth="1"/>
    <col min="8" max="8" width="5.1796875" customWidth="1"/>
    <col min="10" max="10" width="4.7265625" customWidth="1"/>
    <col min="11" max="11" width="11.54296875" customWidth="1"/>
    <col min="12" max="12" width="12.26953125" customWidth="1"/>
    <col min="15" max="15" width="25.1796875" customWidth="1"/>
    <col min="16" max="16" width="15.7265625" bestFit="1" customWidth="1"/>
    <col min="17" max="17" width="9.26953125" bestFit="1" customWidth="1"/>
    <col min="18" max="18" width="19.26953125" customWidth="1"/>
    <col min="19" max="19" width="17.26953125" customWidth="1"/>
    <col min="20" max="20" width="11.1796875" bestFit="1" customWidth="1"/>
  </cols>
  <sheetData>
    <row r="1" spans="1:20" ht="18.5" x14ac:dyDescent="0.35">
      <c r="A1" s="175" t="s">
        <v>37</v>
      </c>
      <c r="B1" s="176"/>
      <c r="C1" s="176"/>
      <c r="D1" s="176"/>
      <c r="E1" s="24"/>
      <c r="F1" s="25"/>
      <c r="I1" s="165" t="s">
        <v>32</v>
      </c>
      <c r="J1" s="165"/>
      <c r="K1" s="165"/>
      <c r="L1" s="164" t="s">
        <v>6</v>
      </c>
      <c r="M1" s="164"/>
      <c r="O1" s="69" t="s">
        <v>77</v>
      </c>
      <c r="P1" s="59" t="s">
        <v>78</v>
      </c>
      <c r="Q1" s="59" t="s">
        <v>79</v>
      </c>
      <c r="R1" s="59" t="s">
        <v>80</v>
      </c>
      <c r="S1" s="59" t="s">
        <v>81</v>
      </c>
      <c r="T1" s="60" t="s">
        <v>82</v>
      </c>
    </row>
    <row r="2" spans="1:20" ht="18.5" x14ac:dyDescent="0.45">
      <c r="A2" s="190" t="s">
        <v>47</v>
      </c>
      <c r="B2" s="191"/>
      <c r="C2" s="191"/>
      <c r="D2" s="191"/>
      <c r="E2" s="191"/>
      <c r="F2" s="192"/>
      <c r="I2" s="4" t="s">
        <v>27</v>
      </c>
      <c r="J2" s="171" t="s">
        <v>28</v>
      </c>
      <c r="K2" s="171"/>
      <c r="L2" s="3">
        <v>29</v>
      </c>
      <c r="M2" s="3" t="s">
        <v>19</v>
      </c>
      <c r="O2" s="70">
        <v>43862</v>
      </c>
      <c r="P2" s="61" t="s">
        <v>86</v>
      </c>
      <c r="Q2" s="61">
        <v>1</v>
      </c>
      <c r="R2" s="71"/>
      <c r="S2" s="62">
        <v>25000</v>
      </c>
      <c r="T2" s="63"/>
    </row>
    <row r="3" spans="1:20" ht="18.5" x14ac:dyDescent="0.45">
      <c r="A3" s="190" t="s">
        <v>48</v>
      </c>
      <c r="B3" s="191"/>
      <c r="C3" s="191"/>
      <c r="D3" s="191"/>
      <c r="E3" s="191"/>
      <c r="F3" s="192"/>
      <c r="I3" s="165" t="s">
        <v>20</v>
      </c>
      <c r="J3" s="165"/>
      <c r="K3" s="165"/>
      <c r="L3" s="5">
        <f>S31</f>
        <v>782000</v>
      </c>
      <c r="M3" s="3" t="s">
        <v>18</v>
      </c>
      <c r="O3" s="70">
        <v>43863</v>
      </c>
      <c r="P3" s="61" t="s">
        <v>87</v>
      </c>
      <c r="Q3" s="61">
        <v>1</v>
      </c>
      <c r="R3" s="71"/>
      <c r="S3" s="62">
        <v>28000</v>
      </c>
      <c r="T3" s="63"/>
    </row>
    <row r="4" spans="1:20" ht="19" thickBot="1" x14ac:dyDescent="0.5">
      <c r="A4" s="172" t="s">
        <v>49</v>
      </c>
      <c r="B4" s="173"/>
      <c r="C4" s="173"/>
      <c r="D4" s="173"/>
      <c r="E4" s="173"/>
      <c r="F4" s="174"/>
      <c r="I4" s="165" t="s">
        <v>33</v>
      </c>
      <c r="J4" s="165"/>
      <c r="K4" s="165"/>
      <c r="L4" s="3">
        <f>Q31</f>
        <v>17</v>
      </c>
      <c r="M4" s="3" t="s">
        <v>19</v>
      </c>
      <c r="O4" s="70">
        <v>43864</v>
      </c>
      <c r="P4" s="61" t="s">
        <v>88</v>
      </c>
      <c r="Q4" s="61">
        <v>0</v>
      </c>
      <c r="R4" s="75" t="s">
        <v>92</v>
      </c>
      <c r="S4" s="62">
        <v>0</v>
      </c>
      <c r="T4" s="63"/>
    </row>
    <row r="5" spans="1:20" ht="18.5" x14ac:dyDescent="0.45">
      <c r="A5" s="175" t="s">
        <v>38</v>
      </c>
      <c r="B5" s="176"/>
      <c r="C5" s="176"/>
      <c r="D5" s="176"/>
      <c r="E5" s="57"/>
      <c r="F5" s="58"/>
      <c r="I5" s="165" t="s">
        <v>72</v>
      </c>
      <c r="J5" s="165"/>
      <c r="K5" s="165"/>
      <c r="L5" s="3">
        <v>4</v>
      </c>
      <c r="M5" s="3" t="s">
        <v>19</v>
      </c>
      <c r="O5" s="70">
        <v>43865</v>
      </c>
      <c r="P5" s="61" t="s">
        <v>89</v>
      </c>
      <c r="Q5" s="61">
        <v>0</v>
      </c>
      <c r="R5" s="75" t="s">
        <v>92</v>
      </c>
      <c r="S5" s="73">
        <v>0</v>
      </c>
      <c r="T5" s="63"/>
    </row>
    <row r="6" spans="1:20" ht="18.5" x14ac:dyDescent="0.45">
      <c r="A6" s="190" t="s">
        <v>40</v>
      </c>
      <c r="B6" s="191"/>
      <c r="C6" s="191"/>
      <c r="D6" s="191"/>
      <c r="E6" s="191"/>
      <c r="F6" s="192"/>
      <c r="I6" s="165" t="s">
        <v>21</v>
      </c>
      <c r="J6" s="165"/>
      <c r="K6" s="165"/>
      <c r="L6" s="3">
        <f>L2-L4-L5</f>
        <v>8</v>
      </c>
      <c r="M6" s="3" t="s">
        <v>19</v>
      </c>
      <c r="O6" s="70">
        <v>43866</v>
      </c>
      <c r="P6" s="61" t="s">
        <v>83</v>
      </c>
      <c r="Q6" s="61">
        <v>1</v>
      </c>
      <c r="R6" s="71"/>
      <c r="S6" s="62">
        <v>20000</v>
      </c>
      <c r="T6" s="63"/>
    </row>
    <row r="7" spans="1:20" ht="18.5" x14ac:dyDescent="0.45">
      <c r="A7" s="177" t="s">
        <v>74</v>
      </c>
      <c r="B7" s="178"/>
      <c r="C7" s="178"/>
      <c r="D7" s="178"/>
      <c r="E7" s="178"/>
      <c r="F7" s="179"/>
      <c r="I7" s="165" t="s">
        <v>22</v>
      </c>
      <c r="J7" s="165"/>
      <c r="K7" s="165"/>
      <c r="L7" s="3">
        <v>5</v>
      </c>
      <c r="M7" s="3" t="s">
        <v>19</v>
      </c>
      <c r="O7" s="70">
        <v>43867</v>
      </c>
      <c r="P7" s="61" t="s">
        <v>84</v>
      </c>
      <c r="Q7" s="61">
        <v>1</v>
      </c>
      <c r="R7" s="71"/>
      <c r="S7" s="62">
        <v>50000</v>
      </c>
      <c r="T7" s="63"/>
    </row>
    <row r="8" spans="1:20" ht="18.5" x14ac:dyDescent="0.45">
      <c r="A8" s="177" t="s">
        <v>75</v>
      </c>
      <c r="B8" s="178"/>
      <c r="C8" s="178"/>
      <c r="D8" s="178"/>
      <c r="E8" s="178"/>
      <c r="F8" s="179"/>
      <c r="I8" s="165" t="s">
        <v>23</v>
      </c>
      <c r="J8" s="165"/>
      <c r="K8" s="165"/>
      <c r="L8" s="3">
        <f>L6-L7</f>
        <v>3</v>
      </c>
      <c r="M8" s="3" t="s">
        <v>19</v>
      </c>
      <c r="O8" s="70">
        <v>43868</v>
      </c>
      <c r="P8" s="72" t="s">
        <v>85</v>
      </c>
      <c r="Q8" s="61">
        <v>0</v>
      </c>
      <c r="R8" s="76" t="s">
        <v>72</v>
      </c>
      <c r="S8" s="62">
        <v>0</v>
      </c>
      <c r="T8" s="63"/>
    </row>
    <row r="9" spans="1:20" ht="18.5" x14ac:dyDescent="0.45">
      <c r="A9" s="177" t="s">
        <v>76</v>
      </c>
      <c r="B9" s="178"/>
      <c r="C9" s="178"/>
      <c r="D9" s="178"/>
      <c r="E9" s="178"/>
      <c r="F9" s="179"/>
      <c r="I9" s="165" t="s">
        <v>25</v>
      </c>
      <c r="J9" s="165"/>
      <c r="K9" s="165"/>
      <c r="L9" s="5">
        <f>L3/L4</f>
        <v>46000</v>
      </c>
      <c r="M9" s="3" t="s">
        <v>24</v>
      </c>
      <c r="O9" s="70">
        <v>43869</v>
      </c>
      <c r="P9" s="61" t="s">
        <v>86</v>
      </c>
      <c r="Q9" s="61">
        <v>1</v>
      </c>
      <c r="R9" s="71"/>
      <c r="S9" s="62">
        <v>33000</v>
      </c>
      <c r="T9" s="63"/>
    </row>
    <row r="10" spans="1:20" ht="18.5" x14ac:dyDescent="0.45">
      <c r="A10" s="193" t="s">
        <v>41</v>
      </c>
      <c r="B10" s="194"/>
      <c r="C10" s="194"/>
      <c r="D10" s="194"/>
      <c r="E10" s="194"/>
      <c r="F10" s="195"/>
      <c r="G10" s="14"/>
      <c r="H10" s="14"/>
      <c r="I10" s="189" t="s">
        <v>34</v>
      </c>
      <c r="J10" s="189"/>
      <c r="K10" s="189"/>
      <c r="L10" s="170" t="s">
        <v>35</v>
      </c>
      <c r="M10" s="170"/>
      <c r="O10" s="70">
        <v>43870</v>
      </c>
      <c r="P10" s="61" t="s">
        <v>87</v>
      </c>
      <c r="Q10" s="61">
        <v>1</v>
      </c>
      <c r="R10" s="71"/>
      <c r="S10" s="62">
        <v>42000</v>
      </c>
      <c r="T10" s="63"/>
    </row>
    <row r="11" spans="1:20" ht="18.5" x14ac:dyDescent="0.45">
      <c r="A11" s="193"/>
      <c r="B11" s="194"/>
      <c r="C11" s="194"/>
      <c r="D11" s="194"/>
      <c r="E11" s="194"/>
      <c r="F11" s="195"/>
      <c r="G11" s="14"/>
      <c r="H11" s="14"/>
      <c r="I11" s="169" t="s">
        <v>26</v>
      </c>
      <c r="J11" s="169"/>
      <c r="K11" s="169"/>
      <c r="L11" s="18">
        <v>13500</v>
      </c>
      <c r="M11" s="19" t="s">
        <v>24</v>
      </c>
      <c r="O11" s="70">
        <v>43871</v>
      </c>
      <c r="P11" s="61" t="s">
        <v>88</v>
      </c>
      <c r="Q11" s="61">
        <v>0</v>
      </c>
      <c r="R11" s="65" t="s">
        <v>93</v>
      </c>
      <c r="S11" s="62">
        <v>0</v>
      </c>
      <c r="T11" s="63"/>
    </row>
    <row r="12" spans="1:20" ht="18.5" x14ac:dyDescent="0.45">
      <c r="A12" s="190" t="s">
        <v>42</v>
      </c>
      <c r="B12" s="191"/>
      <c r="C12" s="191"/>
      <c r="D12" s="191"/>
      <c r="E12" s="191"/>
      <c r="F12" s="192"/>
      <c r="G12" s="14"/>
      <c r="H12" s="14"/>
      <c r="I12" s="166" t="s">
        <v>29</v>
      </c>
      <c r="J12" s="167"/>
      <c r="K12" s="168"/>
      <c r="L12" s="20">
        <f>(L11/L2)*L8</f>
        <v>1396.5517241379312</v>
      </c>
      <c r="M12" s="22" t="s">
        <v>24</v>
      </c>
      <c r="O12" s="70">
        <v>43872</v>
      </c>
      <c r="P12" s="61" t="s">
        <v>89</v>
      </c>
      <c r="Q12" s="61">
        <v>1</v>
      </c>
      <c r="R12" s="71"/>
      <c r="S12" s="62">
        <v>38000</v>
      </c>
      <c r="T12" s="63"/>
    </row>
    <row r="13" spans="1:20" ht="18.5" x14ac:dyDescent="0.45">
      <c r="A13" s="190" t="s">
        <v>43</v>
      </c>
      <c r="B13" s="191"/>
      <c r="C13" s="191"/>
      <c r="D13" s="191"/>
      <c r="E13" s="191"/>
      <c r="F13" s="192"/>
      <c r="G13" s="16"/>
      <c r="H13" s="16"/>
      <c r="I13" s="166" t="s">
        <v>73</v>
      </c>
      <c r="J13" s="167"/>
      <c r="K13" s="168"/>
      <c r="L13" s="20">
        <v>0</v>
      </c>
      <c r="M13" s="22" t="s">
        <v>18</v>
      </c>
      <c r="O13" s="70">
        <v>43873</v>
      </c>
      <c r="P13" s="61" t="s">
        <v>83</v>
      </c>
      <c r="Q13" s="61">
        <v>1</v>
      </c>
      <c r="R13" s="71"/>
      <c r="S13" s="62">
        <v>47000</v>
      </c>
      <c r="T13" s="63"/>
    </row>
    <row r="14" spans="1:20" ht="18.5" x14ac:dyDescent="0.45">
      <c r="A14" s="190" t="s">
        <v>44</v>
      </c>
      <c r="B14" s="191"/>
      <c r="C14" s="191"/>
      <c r="D14" s="191"/>
      <c r="E14" s="191"/>
      <c r="F14" s="192"/>
      <c r="G14" s="14"/>
      <c r="H14" s="14"/>
      <c r="I14" s="189" t="s">
        <v>36</v>
      </c>
      <c r="J14" s="189"/>
      <c r="K14" s="189"/>
      <c r="L14" s="20">
        <v>0</v>
      </c>
      <c r="M14" s="22" t="s">
        <v>18</v>
      </c>
      <c r="O14" s="70">
        <v>43874</v>
      </c>
      <c r="P14" s="61" t="s">
        <v>84</v>
      </c>
      <c r="Q14" s="61">
        <v>0</v>
      </c>
      <c r="R14" s="75" t="s">
        <v>92</v>
      </c>
      <c r="S14" s="62">
        <v>0</v>
      </c>
      <c r="T14" s="63" t="s">
        <v>90</v>
      </c>
    </row>
    <row r="15" spans="1:20" ht="18.5" x14ac:dyDescent="0.45">
      <c r="A15" s="190" t="s">
        <v>45</v>
      </c>
      <c r="B15" s="191"/>
      <c r="C15" s="191"/>
      <c r="D15" s="191"/>
      <c r="E15" s="191"/>
      <c r="F15" s="192"/>
      <c r="G15" s="14"/>
      <c r="H15" s="14"/>
      <c r="I15" s="165" t="s">
        <v>30</v>
      </c>
      <c r="J15" s="165"/>
      <c r="K15" s="165"/>
      <c r="L15" s="20">
        <f>L11-L12+L14+L13</f>
        <v>12103.448275862069</v>
      </c>
      <c r="M15" s="21" t="s">
        <v>24</v>
      </c>
      <c r="O15" s="70">
        <v>43875</v>
      </c>
      <c r="P15" s="72" t="s">
        <v>85</v>
      </c>
      <c r="Q15" s="61">
        <v>0</v>
      </c>
      <c r="R15" s="76" t="s">
        <v>72</v>
      </c>
      <c r="S15" s="64">
        <v>22000</v>
      </c>
      <c r="T15" s="63"/>
    </row>
    <row r="16" spans="1:20" ht="19" thickBot="1" x14ac:dyDescent="0.5">
      <c r="A16" s="172" t="s">
        <v>46</v>
      </c>
      <c r="B16" s="173"/>
      <c r="C16" s="173"/>
      <c r="D16" s="173"/>
      <c r="E16" s="173"/>
      <c r="F16" s="174"/>
      <c r="G16" s="14"/>
      <c r="H16" s="14"/>
      <c r="I16" s="13"/>
      <c r="J16" s="13"/>
      <c r="K16" s="8"/>
      <c r="O16" s="70">
        <v>43876</v>
      </c>
      <c r="P16" s="61" t="s">
        <v>86</v>
      </c>
      <c r="Q16" s="61">
        <v>1</v>
      </c>
      <c r="R16" s="71"/>
      <c r="S16" s="62">
        <v>15000</v>
      </c>
      <c r="T16" s="63"/>
    </row>
    <row r="17" spans="1:20" ht="18.5" x14ac:dyDescent="0.45">
      <c r="A17" s="180" t="s">
        <v>39</v>
      </c>
      <c r="B17" s="181"/>
      <c r="C17" s="181"/>
      <c r="D17" s="181"/>
      <c r="E17" s="182"/>
      <c r="F17" s="23"/>
      <c r="O17" s="70">
        <v>43877</v>
      </c>
      <c r="P17" s="61" t="s">
        <v>87</v>
      </c>
      <c r="Q17" s="61">
        <v>0</v>
      </c>
      <c r="R17" s="65" t="s">
        <v>93</v>
      </c>
      <c r="S17" s="62">
        <v>0</v>
      </c>
      <c r="T17" s="63"/>
    </row>
    <row r="18" spans="1:20" ht="19" thickBot="1" x14ac:dyDescent="0.5">
      <c r="A18" s="183"/>
      <c r="B18" s="184"/>
      <c r="C18" s="184"/>
      <c r="D18" s="184"/>
      <c r="E18" s="185"/>
      <c r="F18" s="12"/>
      <c r="G18" s="17"/>
      <c r="H18" s="17"/>
      <c r="I18" s="17"/>
      <c r="O18" s="70">
        <v>43878</v>
      </c>
      <c r="P18" s="61" t="s">
        <v>88</v>
      </c>
      <c r="Q18" s="61">
        <v>1</v>
      </c>
      <c r="R18" s="71"/>
      <c r="S18" s="62">
        <v>61000</v>
      </c>
      <c r="T18" s="63"/>
    </row>
    <row r="19" spans="1:20" ht="18.5" x14ac:dyDescent="0.45">
      <c r="A19" s="186" t="s">
        <v>31</v>
      </c>
      <c r="B19" s="187"/>
      <c r="C19" s="187"/>
      <c r="D19" s="187"/>
      <c r="E19" s="188"/>
      <c r="F19" s="23"/>
      <c r="G19" s="17"/>
      <c r="H19" s="17"/>
      <c r="I19" s="17"/>
      <c r="O19" s="70">
        <v>43879</v>
      </c>
      <c r="P19" s="61" t="s">
        <v>89</v>
      </c>
      <c r="Q19" s="61">
        <v>1</v>
      </c>
      <c r="R19" s="71"/>
      <c r="S19" s="62">
        <v>74000</v>
      </c>
      <c r="T19" s="63"/>
    </row>
    <row r="20" spans="1:20" ht="19" thickBot="1" x14ac:dyDescent="0.5">
      <c r="A20" s="183"/>
      <c r="B20" s="184"/>
      <c r="C20" s="184"/>
      <c r="D20" s="184"/>
      <c r="E20" s="185"/>
      <c r="F20" s="6"/>
      <c r="G20" s="17"/>
      <c r="H20" s="17"/>
      <c r="I20" s="17"/>
      <c r="O20" s="70">
        <v>43880</v>
      </c>
      <c r="P20" s="61" t="s">
        <v>83</v>
      </c>
      <c r="Q20" s="61">
        <v>0</v>
      </c>
      <c r="R20" s="65" t="s">
        <v>93</v>
      </c>
      <c r="S20" s="62">
        <v>0</v>
      </c>
      <c r="T20" s="63"/>
    </row>
    <row r="21" spans="1:20" ht="18.5" x14ac:dyDescent="0.45">
      <c r="G21" s="17"/>
      <c r="H21" s="17"/>
      <c r="I21" s="17"/>
      <c r="O21" s="70">
        <v>43881</v>
      </c>
      <c r="P21" s="61" t="s">
        <v>84</v>
      </c>
      <c r="Q21" s="61">
        <v>1</v>
      </c>
      <c r="R21" s="71"/>
      <c r="S21" s="62">
        <v>14000</v>
      </c>
      <c r="T21" s="63"/>
    </row>
    <row r="22" spans="1:20" ht="18.5" x14ac:dyDescent="0.45">
      <c r="G22" s="15"/>
      <c r="H22" s="11"/>
      <c r="I22" s="11"/>
      <c r="O22" s="70">
        <v>43882</v>
      </c>
      <c r="P22" s="72" t="s">
        <v>85</v>
      </c>
      <c r="Q22" s="61">
        <v>0</v>
      </c>
      <c r="R22" s="76" t="s">
        <v>72</v>
      </c>
      <c r="S22" s="62">
        <v>0</v>
      </c>
      <c r="T22" s="63"/>
    </row>
    <row r="23" spans="1:20" ht="18.5" x14ac:dyDescent="0.45">
      <c r="G23" s="17"/>
      <c r="H23" s="17"/>
      <c r="I23" s="17"/>
      <c r="O23" s="70">
        <v>43883</v>
      </c>
      <c r="P23" s="61" t="s">
        <v>86</v>
      </c>
      <c r="Q23" s="61">
        <v>0</v>
      </c>
      <c r="R23" s="65" t="s">
        <v>93</v>
      </c>
      <c r="S23" s="62">
        <v>0</v>
      </c>
      <c r="T23" s="63"/>
    </row>
    <row r="24" spans="1:20" ht="18.5" x14ac:dyDescent="0.45">
      <c r="G24" s="15"/>
      <c r="H24" s="17"/>
      <c r="I24" s="17"/>
      <c r="O24" s="70">
        <v>43884</v>
      </c>
      <c r="P24" s="61" t="s">
        <v>87</v>
      </c>
      <c r="Q24" s="61">
        <v>1</v>
      </c>
      <c r="R24" s="71"/>
      <c r="S24" s="62">
        <v>66000</v>
      </c>
      <c r="T24" s="63"/>
    </row>
    <row r="25" spans="1:20" ht="18.5" x14ac:dyDescent="0.45">
      <c r="G25" s="15"/>
      <c r="H25" s="17"/>
      <c r="I25" s="17"/>
      <c r="O25" s="70">
        <v>43885</v>
      </c>
      <c r="P25" s="61" t="s">
        <v>88</v>
      </c>
      <c r="Q25" s="61">
        <v>1</v>
      </c>
      <c r="R25" s="71"/>
      <c r="S25" s="74">
        <v>56000</v>
      </c>
      <c r="T25" s="63"/>
    </row>
    <row r="26" spans="1:20" ht="18.5" x14ac:dyDescent="0.45">
      <c r="G26" s="15"/>
      <c r="H26" s="17"/>
      <c r="I26" s="17"/>
      <c r="O26" s="70">
        <v>43886</v>
      </c>
      <c r="P26" s="61" t="s">
        <v>89</v>
      </c>
      <c r="Q26" s="61">
        <v>1</v>
      </c>
      <c r="R26" s="71"/>
      <c r="S26" s="62">
        <v>63000</v>
      </c>
      <c r="T26" s="63"/>
    </row>
    <row r="27" spans="1:20" ht="18.5" x14ac:dyDescent="0.45">
      <c r="G27" s="15"/>
      <c r="H27" s="17"/>
      <c r="I27" s="17"/>
      <c r="O27" s="70">
        <v>43887</v>
      </c>
      <c r="P27" s="61" t="s">
        <v>83</v>
      </c>
      <c r="Q27" s="61">
        <v>1</v>
      </c>
      <c r="R27" s="71"/>
      <c r="S27" s="62">
        <v>48000</v>
      </c>
      <c r="T27" s="63"/>
    </row>
    <row r="28" spans="1:20" ht="18.5" x14ac:dyDescent="0.45">
      <c r="G28" s="17"/>
      <c r="H28" s="11"/>
      <c r="I28" s="11"/>
      <c r="O28" s="70">
        <v>43888</v>
      </c>
      <c r="P28" s="61" t="s">
        <v>84</v>
      </c>
      <c r="Q28" s="61">
        <v>0</v>
      </c>
      <c r="R28" s="65" t="s">
        <v>93</v>
      </c>
      <c r="S28" s="62">
        <v>0</v>
      </c>
      <c r="T28" s="63"/>
    </row>
    <row r="29" spans="1:20" ht="18.5" x14ac:dyDescent="0.45">
      <c r="G29" s="15"/>
      <c r="H29" s="15"/>
      <c r="I29" s="15"/>
      <c r="O29" s="70">
        <v>43889</v>
      </c>
      <c r="P29" s="72" t="s">
        <v>85</v>
      </c>
      <c r="Q29" s="61">
        <v>0</v>
      </c>
      <c r="R29" s="76" t="s">
        <v>72</v>
      </c>
      <c r="S29" s="64">
        <v>35000</v>
      </c>
      <c r="T29" s="63"/>
    </row>
    <row r="30" spans="1:20" ht="18.5" x14ac:dyDescent="0.45">
      <c r="G30" s="17"/>
      <c r="H30" s="11"/>
      <c r="I30" s="11"/>
      <c r="O30" s="70">
        <v>43890</v>
      </c>
      <c r="P30" s="61" t="s">
        <v>86</v>
      </c>
      <c r="Q30" s="61">
        <v>1</v>
      </c>
      <c r="R30" s="71"/>
      <c r="S30" s="62">
        <v>45000</v>
      </c>
      <c r="T30" s="63"/>
    </row>
    <row r="31" spans="1:20" ht="19" thickBot="1" x14ac:dyDescent="0.4">
      <c r="G31" s="23"/>
      <c r="H31" s="23"/>
      <c r="I31" s="23"/>
      <c r="O31" s="162" t="s">
        <v>91</v>
      </c>
      <c r="P31" s="163"/>
      <c r="Q31" s="66">
        <f>SUM(Q2:Q30)</f>
        <v>17</v>
      </c>
      <c r="R31" s="66"/>
      <c r="S31" s="67">
        <f>SUM(S2:S30)</f>
        <v>782000</v>
      </c>
      <c r="T31" s="68"/>
    </row>
    <row r="32" spans="1:20" x14ac:dyDescent="0.35">
      <c r="G32" s="6"/>
      <c r="H32" s="6"/>
      <c r="I32" s="6"/>
    </row>
  </sheetData>
  <mergeCells count="35">
    <mergeCell ref="A1:D1"/>
    <mergeCell ref="A17:E18"/>
    <mergeCell ref="A19:E20"/>
    <mergeCell ref="I9:K9"/>
    <mergeCell ref="I10:K10"/>
    <mergeCell ref="I15:K15"/>
    <mergeCell ref="I14:K14"/>
    <mergeCell ref="A15:F15"/>
    <mergeCell ref="A16:F16"/>
    <mergeCell ref="A14:F14"/>
    <mergeCell ref="A13:F13"/>
    <mergeCell ref="A10:F11"/>
    <mergeCell ref="A12:F12"/>
    <mergeCell ref="A6:F6"/>
    <mergeCell ref="A2:F2"/>
    <mergeCell ref="A3:F3"/>
    <mergeCell ref="A4:F4"/>
    <mergeCell ref="A5:D5"/>
    <mergeCell ref="A7:F7"/>
    <mergeCell ref="A8:F8"/>
    <mergeCell ref="A9:F9"/>
    <mergeCell ref="O31:P31"/>
    <mergeCell ref="L1:M1"/>
    <mergeCell ref="I3:K3"/>
    <mergeCell ref="I4:K4"/>
    <mergeCell ref="I5:K5"/>
    <mergeCell ref="I13:K13"/>
    <mergeCell ref="I7:K7"/>
    <mergeCell ref="I8:K8"/>
    <mergeCell ref="I11:K11"/>
    <mergeCell ref="L10:M10"/>
    <mergeCell ref="I6:K6"/>
    <mergeCell ref="I12:K12"/>
    <mergeCell ref="J2:K2"/>
    <mergeCell ref="I1:K1"/>
  </mergeCells>
  <pageMargins left="0.7" right="0.25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9"/>
  <sheetViews>
    <sheetView zoomScale="80" zoomScaleNormal="80" workbookViewId="0">
      <selection activeCell="F24" sqref="F24"/>
    </sheetView>
  </sheetViews>
  <sheetFormatPr defaultRowHeight="14.5" x14ac:dyDescent="0.35"/>
  <cols>
    <col min="1" max="1" width="8.1796875" customWidth="1"/>
    <col min="2" max="2" width="23.36328125" bestFit="1" customWidth="1"/>
    <col min="3" max="3" width="9.08984375" customWidth="1"/>
    <col min="4" max="4" width="7.81640625" bestFit="1" customWidth="1"/>
    <col min="5" max="5" width="23.6328125" bestFit="1" customWidth="1"/>
    <col min="6" max="6" width="11.1796875" bestFit="1" customWidth="1"/>
    <col min="7" max="7" width="13.08984375" bestFit="1" customWidth="1"/>
    <col min="8" max="8" width="17.54296875" bestFit="1" customWidth="1"/>
    <col min="9" max="9" width="15.90625" bestFit="1" customWidth="1"/>
    <col min="10" max="10" width="8.08984375" bestFit="1" customWidth="1"/>
    <col min="11" max="11" width="7.81640625" customWidth="1"/>
    <col min="13" max="13" width="11.26953125" customWidth="1"/>
    <col min="14" max="14" width="11" customWidth="1"/>
    <col min="15" max="15" width="8.26953125" customWidth="1"/>
    <col min="17" max="17" width="6.1796875" customWidth="1"/>
    <col min="18" max="18" width="14.1796875" customWidth="1"/>
    <col min="19" max="19" width="15.54296875" customWidth="1"/>
    <col min="20" max="20" width="13" customWidth="1"/>
    <col min="21" max="21" width="16.1796875" customWidth="1"/>
    <col min="22" max="23" width="13.7265625" customWidth="1"/>
    <col min="24" max="24" width="9" customWidth="1"/>
    <col min="25" max="25" width="19.453125" customWidth="1"/>
    <col min="26" max="26" width="14.6328125" style="120" customWidth="1"/>
    <col min="27" max="27" width="11.26953125" customWidth="1"/>
    <col min="28" max="28" width="6.453125" customWidth="1"/>
    <col min="29" max="29" width="8.453125" customWidth="1"/>
    <col min="30" max="30" width="11.54296875" customWidth="1"/>
    <col min="31" max="31" width="8" customWidth="1"/>
    <col min="32" max="32" width="10.26953125" customWidth="1"/>
    <col min="33" max="33" width="11.453125" customWidth="1"/>
    <col min="34" max="34" width="13.1796875" customWidth="1"/>
    <col min="35" max="35" width="9.54296875" customWidth="1"/>
    <col min="36" max="36" width="13.54296875" customWidth="1"/>
    <col min="37" max="37" width="12.81640625" customWidth="1"/>
    <col min="39" max="39" width="7" customWidth="1"/>
    <col min="40" max="40" width="9.81640625" customWidth="1"/>
    <col min="41" max="42" width="12.54296875" customWidth="1"/>
    <col min="43" max="43" width="12.81640625" customWidth="1"/>
    <col min="44" max="44" width="12.7265625" customWidth="1"/>
    <col min="45" max="45" width="14.81640625" customWidth="1"/>
    <col min="46" max="46" width="10.453125" customWidth="1"/>
    <col min="47" max="47" width="13.453125" customWidth="1"/>
  </cols>
  <sheetData>
    <row r="1" spans="1:36" ht="15" thickBot="1" x14ac:dyDescent="0.4">
      <c r="A1" s="197" t="s">
        <v>34</v>
      </c>
      <c r="B1" s="197"/>
      <c r="C1" s="129"/>
      <c r="D1" s="198" t="s">
        <v>124</v>
      </c>
      <c r="E1" s="198"/>
      <c r="F1" s="198"/>
      <c r="G1" s="198"/>
      <c r="H1" s="198"/>
      <c r="I1" s="198"/>
      <c r="J1" s="198"/>
      <c r="K1" s="23"/>
      <c r="L1" s="197" t="s">
        <v>125</v>
      </c>
      <c r="M1" s="197"/>
      <c r="N1" s="197"/>
      <c r="O1" s="197"/>
      <c r="Q1" s="197" t="s">
        <v>126</v>
      </c>
      <c r="R1" s="197"/>
      <c r="S1" s="197"/>
      <c r="T1" s="197"/>
      <c r="U1" s="197"/>
      <c r="V1" s="197"/>
      <c r="W1" s="197"/>
      <c r="X1" s="197"/>
      <c r="Y1" s="197"/>
      <c r="Z1" s="118"/>
      <c r="AB1" s="198" t="s">
        <v>109</v>
      </c>
      <c r="AC1" s="198"/>
      <c r="AD1" s="198"/>
      <c r="AE1" s="198"/>
      <c r="AF1" s="198"/>
      <c r="AG1" s="198"/>
      <c r="AH1" s="198"/>
      <c r="AI1" s="198"/>
      <c r="AJ1" s="198"/>
    </row>
    <row r="2" spans="1:36" ht="15" thickBot="1" x14ac:dyDescent="0.4">
      <c r="A2" s="33" t="s">
        <v>117</v>
      </c>
      <c r="B2" s="40" t="s">
        <v>0</v>
      </c>
      <c r="C2" s="7"/>
      <c r="D2" s="136" t="s">
        <v>154</v>
      </c>
      <c r="E2" s="4" t="s">
        <v>157</v>
      </c>
      <c r="F2" s="4" t="s">
        <v>155</v>
      </c>
      <c r="G2" s="134" t="s">
        <v>156</v>
      </c>
      <c r="H2" s="136" t="s">
        <v>158</v>
      </c>
      <c r="I2" s="4" t="s">
        <v>159</v>
      </c>
      <c r="J2" s="4" t="s">
        <v>153</v>
      </c>
      <c r="K2" s="7"/>
      <c r="L2" s="86" t="s">
        <v>54</v>
      </c>
      <c r="M2" s="40" t="s">
        <v>55</v>
      </c>
      <c r="N2" s="40" t="s">
        <v>56</v>
      </c>
      <c r="O2" s="87" t="s">
        <v>26</v>
      </c>
      <c r="Q2" s="33" t="s">
        <v>96</v>
      </c>
      <c r="R2" s="40" t="s">
        <v>127</v>
      </c>
      <c r="S2" s="40" t="s">
        <v>27</v>
      </c>
      <c r="T2" s="40" t="s">
        <v>128</v>
      </c>
      <c r="U2" s="40" t="s">
        <v>103</v>
      </c>
      <c r="V2" s="40" t="s">
        <v>104</v>
      </c>
      <c r="W2" s="40" t="s">
        <v>105</v>
      </c>
      <c r="X2" s="40" t="s">
        <v>97</v>
      </c>
      <c r="Y2" s="115" t="s">
        <v>106</v>
      </c>
      <c r="Z2" s="122" t="s">
        <v>129</v>
      </c>
      <c r="AB2" s="33" t="s">
        <v>96</v>
      </c>
      <c r="AC2" s="40" t="s">
        <v>99</v>
      </c>
      <c r="AD2" s="40" t="s">
        <v>100</v>
      </c>
      <c r="AE2" s="40" t="s">
        <v>11</v>
      </c>
      <c r="AF2" s="40" t="s">
        <v>101</v>
      </c>
      <c r="AG2" s="40" t="s">
        <v>107</v>
      </c>
      <c r="AH2" s="40" t="s">
        <v>102</v>
      </c>
      <c r="AI2" s="34" t="s">
        <v>108</v>
      </c>
      <c r="AJ2" s="6"/>
    </row>
    <row r="3" spans="1:36" x14ac:dyDescent="0.35">
      <c r="A3" s="31">
        <v>1</v>
      </c>
      <c r="B3" s="39" t="s">
        <v>50</v>
      </c>
      <c r="C3" s="6"/>
      <c r="D3" s="3">
        <v>382</v>
      </c>
      <c r="E3" s="3" t="s">
        <v>12</v>
      </c>
      <c r="F3" s="3">
        <v>2</v>
      </c>
      <c r="G3" s="85">
        <v>381</v>
      </c>
      <c r="H3" s="3" t="s">
        <v>160</v>
      </c>
      <c r="I3" s="3">
        <v>1</v>
      </c>
      <c r="J3" s="3">
        <v>2</v>
      </c>
      <c r="K3" s="6"/>
      <c r="L3" s="89">
        <v>1</v>
      </c>
      <c r="M3" s="39">
        <v>100000</v>
      </c>
      <c r="N3" s="89" t="s">
        <v>57</v>
      </c>
      <c r="O3" s="79">
        <v>16000</v>
      </c>
      <c r="Q3" s="31">
        <v>1</v>
      </c>
      <c r="R3" s="39">
        <v>2020</v>
      </c>
      <c r="S3" s="39">
        <v>1</v>
      </c>
      <c r="T3" s="95">
        <v>43850</v>
      </c>
      <c r="U3" s="90">
        <v>43831</v>
      </c>
      <c r="V3" s="91">
        <v>43831</v>
      </c>
      <c r="W3" s="91">
        <v>43861</v>
      </c>
      <c r="X3" s="92" t="s">
        <v>130</v>
      </c>
      <c r="Y3" s="116">
        <v>43863</v>
      </c>
      <c r="Z3" s="121">
        <v>2</v>
      </c>
      <c r="AB3" s="31">
        <v>1</v>
      </c>
      <c r="AC3" s="39">
        <v>1</v>
      </c>
      <c r="AD3" s="39">
        <v>41943753</v>
      </c>
      <c r="AE3" s="39">
        <v>387</v>
      </c>
      <c r="AF3" s="39">
        <v>4276847.9000000004</v>
      </c>
      <c r="AG3" s="93">
        <v>26</v>
      </c>
      <c r="AH3" s="39">
        <v>164494.15</v>
      </c>
      <c r="AI3" s="32">
        <v>1</v>
      </c>
    </row>
    <row r="4" spans="1:36" x14ac:dyDescent="0.35">
      <c r="A4" s="27">
        <v>2</v>
      </c>
      <c r="B4" s="3" t="s">
        <v>51</v>
      </c>
      <c r="C4" s="6"/>
      <c r="D4" s="3">
        <v>383</v>
      </c>
      <c r="E4" s="3" t="s">
        <v>13</v>
      </c>
      <c r="F4" s="3">
        <v>2</v>
      </c>
      <c r="G4" s="85">
        <v>381</v>
      </c>
      <c r="H4" s="3" t="s">
        <v>160</v>
      </c>
      <c r="I4" s="3">
        <v>1</v>
      </c>
      <c r="J4" s="3">
        <v>2</v>
      </c>
      <c r="K4" s="6"/>
      <c r="L4" s="96">
        <v>2</v>
      </c>
      <c r="M4" s="3">
        <v>100000</v>
      </c>
      <c r="N4" s="96" t="s">
        <v>57</v>
      </c>
      <c r="O4" s="78">
        <v>16000</v>
      </c>
      <c r="Q4" s="27">
        <v>2</v>
      </c>
      <c r="R4" s="3">
        <v>2020</v>
      </c>
      <c r="S4" s="3">
        <v>2</v>
      </c>
      <c r="T4" s="95">
        <v>43881</v>
      </c>
      <c r="U4" s="82">
        <v>43862</v>
      </c>
      <c r="V4" s="83">
        <v>43862</v>
      </c>
      <c r="W4" s="83">
        <v>43890</v>
      </c>
      <c r="X4" s="92" t="s">
        <v>130</v>
      </c>
      <c r="Y4" s="117">
        <v>43892</v>
      </c>
      <c r="Z4" s="119">
        <v>1</v>
      </c>
      <c r="AB4" s="27">
        <v>2</v>
      </c>
      <c r="AC4" s="3">
        <v>1</v>
      </c>
      <c r="AD4" s="3">
        <v>41943954</v>
      </c>
      <c r="AE4" s="3">
        <v>384</v>
      </c>
      <c r="AF4" s="3">
        <v>308125.40000000002</v>
      </c>
      <c r="AG4" s="3">
        <v>25</v>
      </c>
      <c r="AH4" s="3">
        <v>12325.016</v>
      </c>
      <c r="AI4" s="28">
        <v>30</v>
      </c>
    </row>
    <row r="5" spans="1:36" x14ac:dyDescent="0.35">
      <c r="A5" s="27">
        <v>3</v>
      </c>
      <c r="B5" s="3" t="s">
        <v>35</v>
      </c>
      <c r="C5" s="6"/>
      <c r="D5" s="3">
        <v>384</v>
      </c>
      <c r="E5" s="3" t="s">
        <v>14</v>
      </c>
      <c r="F5" s="3">
        <v>2</v>
      </c>
      <c r="G5" s="85">
        <v>381</v>
      </c>
      <c r="H5" s="3" t="s">
        <v>160</v>
      </c>
      <c r="I5" s="3">
        <v>1</v>
      </c>
      <c r="J5" s="3">
        <v>2</v>
      </c>
      <c r="K5" s="6"/>
      <c r="L5" s="96">
        <v>1</v>
      </c>
      <c r="M5" s="3">
        <v>100000</v>
      </c>
      <c r="N5" s="96" t="s">
        <v>57</v>
      </c>
      <c r="O5" s="78">
        <v>16000</v>
      </c>
      <c r="Q5" s="27">
        <v>3</v>
      </c>
      <c r="R5" s="3">
        <v>2020</v>
      </c>
      <c r="S5" s="3">
        <v>3</v>
      </c>
      <c r="T5" s="95">
        <v>43910</v>
      </c>
      <c r="U5" s="82">
        <v>43891</v>
      </c>
      <c r="V5" s="83">
        <v>43891</v>
      </c>
      <c r="W5" s="83">
        <v>43921</v>
      </c>
      <c r="X5" s="92" t="s">
        <v>130</v>
      </c>
      <c r="Y5" s="117">
        <v>43923</v>
      </c>
      <c r="Z5" s="119">
        <v>4</v>
      </c>
      <c r="AB5" s="27">
        <v>3</v>
      </c>
      <c r="AC5" s="3">
        <v>1</v>
      </c>
      <c r="AD5" s="3">
        <v>41944049</v>
      </c>
      <c r="AE5" s="3">
        <v>384</v>
      </c>
      <c r="AF5" s="3">
        <v>526683.19999999995</v>
      </c>
      <c r="AG5" s="3">
        <v>26</v>
      </c>
      <c r="AH5" s="3">
        <v>20257.0461</v>
      </c>
      <c r="AI5" s="28">
        <v>26</v>
      </c>
    </row>
    <row r="6" spans="1:36" x14ac:dyDescent="0.35">
      <c r="A6" s="27">
        <v>4</v>
      </c>
      <c r="B6" s="3" t="s">
        <v>52</v>
      </c>
      <c r="C6" s="6"/>
      <c r="D6" s="3">
        <v>387</v>
      </c>
      <c r="E6" s="3" t="s">
        <v>6</v>
      </c>
      <c r="F6" s="3">
        <v>2</v>
      </c>
      <c r="G6" s="85">
        <v>381</v>
      </c>
      <c r="H6" s="3" t="s">
        <v>160</v>
      </c>
      <c r="I6" s="3">
        <v>1</v>
      </c>
      <c r="J6" s="3">
        <v>1</v>
      </c>
      <c r="K6" s="6"/>
      <c r="L6" s="96">
        <v>2</v>
      </c>
      <c r="M6" s="3">
        <v>100000</v>
      </c>
      <c r="N6" s="96" t="s">
        <v>57</v>
      </c>
      <c r="O6" s="78">
        <v>16000</v>
      </c>
      <c r="Q6" s="27">
        <v>4</v>
      </c>
      <c r="R6" s="3">
        <v>2020</v>
      </c>
      <c r="S6" s="3">
        <v>4</v>
      </c>
      <c r="T6" s="95">
        <v>43941</v>
      </c>
      <c r="U6" s="82">
        <v>43922</v>
      </c>
      <c r="V6" s="83">
        <v>43922</v>
      </c>
      <c r="W6" s="83">
        <v>43951</v>
      </c>
      <c r="X6" s="92" t="s">
        <v>130</v>
      </c>
      <c r="Y6" s="117">
        <v>43953</v>
      </c>
      <c r="Z6" s="119">
        <v>7</v>
      </c>
      <c r="AB6" s="27">
        <v>4</v>
      </c>
      <c r="AC6" s="3">
        <v>1</v>
      </c>
      <c r="AD6" s="3">
        <v>41953429</v>
      </c>
      <c r="AE6" s="3">
        <v>387</v>
      </c>
      <c r="AF6" s="3">
        <v>511225.5</v>
      </c>
      <c r="AG6" s="3">
        <v>26</v>
      </c>
      <c r="AH6" s="3">
        <v>19662.519199999999</v>
      </c>
      <c r="AI6" s="28">
        <v>35</v>
      </c>
    </row>
    <row r="7" spans="1:36" ht="15" thickBot="1" x14ac:dyDescent="0.4">
      <c r="A7" s="29">
        <v>5</v>
      </c>
      <c r="B7" s="38" t="s">
        <v>53</v>
      </c>
      <c r="C7" s="6"/>
      <c r="D7" s="3">
        <v>394</v>
      </c>
      <c r="E7" s="3" t="s">
        <v>3</v>
      </c>
      <c r="F7" s="3">
        <v>2</v>
      </c>
      <c r="G7" s="85">
        <v>381</v>
      </c>
      <c r="H7" s="3" t="s">
        <v>160</v>
      </c>
      <c r="I7" s="3">
        <v>1</v>
      </c>
      <c r="J7" s="3">
        <v>1</v>
      </c>
      <c r="K7" s="6"/>
      <c r="L7" s="96">
        <v>1</v>
      </c>
      <c r="M7" s="3">
        <v>20000</v>
      </c>
      <c r="N7" s="96" t="s">
        <v>57</v>
      </c>
      <c r="O7" s="78">
        <v>12500</v>
      </c>
      <c r="Q7" s="27">
        <v>5</v>
      </c>
      <c r="R7" s="3">
        <v>2020</v>
      </c>
      <c r="S7" s="3">
        <v>5</v>
      </c>
      <c r="T7" s="95">
        <v>43971</v>
      </c>
      <c r="U7" s="82">
        <v>43952</v>
      </c>
      <c r="V7" s="83">
        <v>43952</v>
      </c>
      <c r="W7" s="83">
        <v>43982</v>
      </c>
      <c r="X7" s="92" t="s">
        <v>130</v>
      </c>
      <c r="Y7" s="117">
        <v>43984</v>
      </c>
      <c r="Z7" s="119">
        <v>2</v>
      </c>
      <c r="AB7" s="27">
        <v>5</v>
      </c>
      <c r="AC7" s="3">
        <v>1</v>
      </c>
      <c r="AD7" s="3">
        <v>41954157</v>
      </c>
      <c r="AE7" s="3">
        <v>498</v>
      </c>
      <c r="AF7" s="3">
        <v>403435.5</v>
      </c>
      <c r="AG7" s="3">
        <v>5</v>
      </c>
      <c r="AH7" s="3">
        <v>80687.100000000006</v>
      </c>
      <c r="AI7" s="28">
        <v>10</v>
      </c>
    </row>
    <row r="8" spans="1:36" x14ac:dyDescent="0.35">
      <c r="D8" s="3">
        <v>460</v>
      </c>
      <c r="E8" s="3" t="s">
        <v>4</v>
      </c>
      <c r="F8" s="3">
        <v>2</v>
      </c>
      <c r="G8" s="85">
        <v>381</v>
      </c>
      <c r="H8" s="3" t="s">
        <v>160</v>
      </c>
      <c r="I8" s="3">
        <v>1</v>
      </c>
      <c r="J8" s="3">
        <v>1</v>
      </c>
      <c r="K8" s="6"/>
      <c r="L8" s="96">
        <v>2</v>
      </c>
      <c r="M8" s="3">
        <v>20000</v>
      </c>
      <c r="N8" s="96" t="s">
        <v>57</v>
      </c>
      <c r="O8" s="78">
        <v>12500</v>
      </c>
      <c r="Q8" s="27">
        <v>6</v>
      </c>
      <c r="R8" s="3">
        <v>2020</v>
      </c>
      <c r="S8" s="3">
        <v>6</v>
      </c>
      <c r="T8" s="95">
        <v>44002</v>
      </c>
      <c r="U8" s="82">
        <v>43983</v>
      </c>
      <c r="V8" s="83">
        <v>43983</v>
      </c>
      <c r="W8" s="83">
        <v>44012</v>
      </c>
      <c r="X8" s="92" t="s">
        <v>130</v>
      </c>
      <c r="Y8" s="117">
        <v>44014</v>
      </c>
      <c r="Z8" s="119">
        <v>1</v>
      </c>
      <c r="AB8" s="27">
        <v>6</v>
      </c>
      <c r="AC8" s="3">
        <v>2</v>
      </c>
      <c r="AD8" s="3">
        <v>41943753</v>
      </c>
      <c r="AE8" s="3">
        <v>387</v>
      </c>
      <c r="AF8" s="3">
        <v>4276847.9000000004</v>
      </c>
      <c r="AG8" s="84">
        <v>26</v>
      </c>
      <c r="AH8" s="3">
        <v>164494.15</v>
      </c>
      <c r="AI8" s="28">
        <v>1</v>
      </c>
    </row>
    <row r="9" spans="1:36" x14ac:dyDescent="0.35">
      <c r="D9" s="3">
        <v>490</v>
      </c>
      <c r="E9" s="3" t="s">
        <v>8</v>
      </c>
      <c r="F9" s="3">
        <v>2</v>
      </c>
      <c r="G9" s="85">
        <v>381</v>
      </c>
      <c r="H9" s="3" t="s">
        <v>160</v>
      </c>
      <c r="I9" s="3">
        <v>1</v>
      </c>
      <c r="J9" s="3">
        <v>2</v>
      </c>
      <c r="K9" s="6"/>
      <c r="L9" s="96">
        <v>1</v>
      </c>
      <c r="M9" s="3">
        <v>20000</v>
      </c>
      <c r="N9" s="96" t="s">
        <v>57</v>
      </c>
      <c r="O9" s="78">
        <v>12500</v>
      </c>
      <c r="Q9" s="27">
        <v>7</v>
      </c>
      <c r="R9" s="3">
        <v>2020</v>
      </c>
      <c r="S9" s="3">
        <v>7</v>
      </c>
      <c r="T9" s="95">
        <v>44032</v>
      </c>
      <c r="U9" s="82">
        <v>44013</v>
      </c>
      <c r="V9" s="83">
        <v>44013</v>
      </c>
      <c r="W9" s="83">
        <v>44043</v>
      </c>
      <c r="X9" s="92" t="s">
        <v>130</v>
      </c>
      <c r="Y9" s="117">
        <v>44045</v>
      </c>
      <c r="Z9" s="119">
        <v>4</v>
      </c>
      <c r="AB9" s="27">
        <v>7</v>
      </c>
      <c r="AC9" s="3">
        <v>2</v>
      </c>
      <c r="AD9" s="3">
        <v>41943954</v>
      </c>
      <c r="AE9" s="3">
        <v>384</v>
      </c>
      <c r="AF9" s="3">
        <v>308125.40000000002</v>
      </c>
      <c r="AG9" s="3">
        <v>25</v>
      </c>
      <c r="AH9" s="3">
        <v>12325.016</v>
      </c>
      <c r="AI9" s="28">
        <v>30</v>
      </c>
    </row>
    <row r="10" spans="1:36" ht="15" thickBot="1" x14ac:dyDescent="0.4">
      <c r="A10" s="197" t="s">
        <v>152</v>
      </c>
      <c r="B10" s="197"/>
      <c r="C10" s="129"/>
      <c r="D10" s="3">
        <v>498</v>
      </c>
      <c r="E10" s="3" t="s">
        <v>9</v>
      </c>
      <c r="F10" s="3">
        <v>2</v>
      </c>
      <c r="G10" s="85">
        <v>381</v>
      </c>
      <c r="H10" s="3" t="s">
        <v>160</v>
      </c>
      <c r="I10" s="3">
        <v>1</v>
      </c>
      <c r="J10" s="3">
        <v>2</v>
      </c>
      <c r="K10" s="6"/>
      <c r="L10" s="96">
        <v>2</v>
      </c>
      <c r="M10" s="3">
        <v>20000</v>
      </c>
      <c r="N10" s="96" t="s">
        <v>57</v>
      </c>
      <c r="O10" s="78">
        <v>12500</v>
      </c>
      <c r="Q10" s="27">
        <v>8</v>
      </c>
      <c r="R10" s="3">
        <v>2020</v>
      </c>
      <c r="S10" s="3">
        <v>8</v>
      </c>
      <c r="T10" s="95">
        <v>44063</v>
      </c>
      <c r="U10" s="82">
        <v>44044</v>
      </c>
      <c r="V10" s="83">
        <v>44044</v>
      </c>
      <c r="W10" s="83">
        <v>44074</v>
      </c>
      <c r="X10" s="85" t="s">
        <v>131</v>
      </c>
      <c r="Y10" s="117">
        <v>44076</v>
      </c>
      <c r="Z10" s="119">
        <v>8</v>
      </c>
      <c r="AB10" s="27">
        <v>8</v>
      </c>
      <c r="AC10" s="3">
        <v>2</v>
      </c>
      <c r="AD10" s="3">
        <v>41944049</v>
      </c>
      <c r="AE10" s="3">
        <v>384</v>
      </c>
      <c r="AF10" s="3">
        <v>526683.19999999995</v>
      </c>
      <c r="AG10" s="3">
        <v>26</v>
      </c>
      <c r="AH10" s="3">
        <v>20257.0461</v>
      </c>
      <c r="AI10" s="28">
        <v>26</v>
      </c>
    </row>
    <row r="11" spans="1:36" ht="15" thickBot="1" x14ac:dyDescent="0.4">
      <c r="A11" s="33" t="s">
        <v>117</v>
      </c>
      <c r="B11" s="40" t="s">
        <v>0</v>
      </c>
      <c r="C11" s="7"/>
      <c r="D11" s="3">
        <v>500</v>
      </c>
      <c r="E11" s="3" t="s">
        <v>2</v>
      </c>
      <c r="F11" s="3">
        <v>2</v>
      </c>
      <c r="G11" s="85">
        <v>381</v>
      </c>
      <c r="H11" s="3" t="s">
        <v>160</v>
      </c>
      <c r="I11" s="3">
        <v>1</v>
      </c>
      <c r="J11" s="3">
        <v>2</v>
      </c>
      <c r="K11" s="6"/>
      <c r="L11" s="96">
        <v>1</v>
      </c>
      <c r="M11" s="3">
        <v>75000</v>
      </c>
      <c r="N11" s="3">
        <v>99999</v>
      </c>
      <c r="O11" s="28">
        <v>15000</v>
      </c>
      <c r="Q11" s="27">
        <v>9</v>
      </c>
      <c r="R11" s="3">
        <v>2020</v>
      </c>
      <c r="S11" s="3">
        <v>9</v>
      </c>
      <c r="T11" s="95">
        <v>44094</v>
      </c>
      <c r="U11" s="82">
        <v>44075</v>
      </c>
      <c r="V11" s="83">
        <v>44075</v>
      </c>
      <c r="W11" s="83">
        <v>44104</v>
      </c>
      <c r="X11" s="85" t="s">
        <v>131</v>
      </c>
      <c r="Y11" s="117"/>
      <c r="Z11" s="119">
        <v>0</v>
      </c>
      <c r="AB11" s="27">
        <v>9</v>
      </c>
      <c r="AC11" s="3">
        <v>2</v>
      </c>
      <c r="AD11" s="3">
        <v>41953429</v>
      </c>
      <c r="AE11" s="3">
        <v>387</v>
      </c>
      <c r="AF11" s="3">
        <v>511225.5</v>
      </c>
      <c r="AG11" s="3">
        <v>26</v>
      </c>
      <c r="AH11" s="3">
        <v>19662.519199999999</v>
      </c>
      <c r="AI11" s="28">
        <v>35</v>
      </c>
    </row>
    <row r="12" spans="1:36" x14ac:dyDescent="0.35">
      <c r="A12" s="31">
        <v>1</v>
      </c>
      <c r="B12" s="39" t="s">
        <v>162</v>
      </c>
      <c r="C12" s="6"/>
      <c r="D12" s="3">
        <v>501</v>
      </c>
      <c r="E12" s="3" t="s">
        <v>15</v>
      </c>
      <c r="F12" s="3">
        <v>2</v>
      </c>
      <c r="G12" s="85">
        <v>381</v>
      </c>
      <c r="H12" s="3" t="s">
        <v>160</v>
      </c>
      <c r="I12" s="3">
        <v>1</v>
      </c>
      <c r="J12" s="3">
        <v>2</v>
      </c>
      <c r="K12" s="6"/>
      <c r="L12" s="96">
        <v>2</v>
      </c>
      <c r="M12" s="3">
        <v>50000</v>
      </c>
      <c r="N12" s="3">
        <v>99999</v>
      </c>
      <c r="O12" s="28">
        <v>15000</v>
      </c>
      <c r="Q12" s="27">
        <v>10</v>
      </c>
      <c r="R12" s="3">
        <v>2020</v>
      </c>
      <c r="S12" s="3">
        <v>10</v>
      </c>
      <c r="T12" s="95">
        <v>44124</v>
      </c>
      <c r="U12" s="82">
        <v>44105</v>
      </c>
      <c r="V12" s="83">
        <v>44105</v>
      </c>
      <c r="W12" s="83">
        <v>44135</v>
      </c>
      <c r="X12" s="85" t="s">
        <v>131</v>
      </c>
      <c r="Y12" s="117"/>
      <c r="Z12" s="119">
        <v>0</v>
      </c>
      <c r="AB12" s="27">
        <v>10</v>
      </c>
      <c r="AC12" s="3">
        <v>2</v>
      </c>
      <c r="AD12" s="3">
        <v>41954157</v>
      </c>
      <c r="AE12" s="3">
        <v>498</v>
      </c>
      <c r="AF12" s="3">
        <v>403435.5</v>
      </c>
      <c r="AG12" s="3">
        <v>5</v>
      </c>
      <c r="AH12" s="3">
        <v>80687.100000000006</v>
      </c>
      <c r="AI12" s="28">
        <v>10</v>
      </c>
    </row>
    <row r="13" spans="1:36" ht="15" thickBot="1" x14ac:dyDescent="0.4">
      <c r="A13" s="29">
        <v>2</v>
      </c>
      <c r="B13" s="38" t="s">
        <v>163</v>
      </c>
      <c r="C13" s="6"/>
      <c r="D13" s="3">
        <v>605</v>
      </c>
      <c r="E13" s="3" t="s">
        <v>16</v>
      </c>
      <c r="F13" s="3">
        <v>2</v>
      </c>
      <c r="G13" s="85">
        <v>381</v>
      </c>
      <c r="H13" s="3" t="s">
        <v>160</v>
      </c>
      <c r="I13" s="3">
        <v>1</v>
      </c>
      <c r="J13" s="3">
        <v>2</v>
      </c>
      <c r="K13" s="6"/>
      <c r="L13" s="96">
        <v>1</v>
      </c>
      <c r="M13" s="3">
        <v>75000</v>
      </c>
      <c r="N13" s="3">
        <v>99999</v>
      </c>
      <c r="O13" s="28">
        <v>15000</v>
      </c>
      <c r="Q13" s="27">
        <v>11</v>
      </c>
      <c r="R13" s="3">
        <v>2020</v>
      </c>
      <c r="S13" s="3">
        <v>11</v>
      </c>
      <c r="T13" s="95">
        <v>44155</v>
      </c>
      <c r="U13" s="82">
        <v>44136</v>
      </c>
      <c r="V13" s="83">
        <v>44136</v>
      </c>
      <c r="W13" s="83">
        <v>44165</v>
      </c>
      <c r="X13" s="85" t="s">
        <v>131</v>
      </c>
      <c r="Y13" s="117"/>
      <c r="Z13" s="119">
        <v>0</v>
      </c>
      <c r="AB13" s="27">
        <v>11</v>
      </c>
      <c r="AC13" s="3">
        <v>3</v>
      </c>
      <c r="AD13" s="3">
        <v>41943753</v>
      </c>
      <c r="AE13" s="3">
        <v>387</v>
      </c>
      <c r="AF13" s="3">
        <v>4276847.9000000004</v>
      </c>
      <c r="AG13" s="84">
        <v>26</v>
      </c>
      <c r="AH13" s="3">
        <v>164494.15</v>
      </c>
      <c r="AI13" s="28">
        <v>1</v>
      </c>
    </row>
    <row r="14" spans="1:36" x14ac:dyDescent="0.35">
      <c r="D14" s="3">
        <v>613</v>
      </c>
      <c r="E14" s="3" t="s">
        <v>17</v>
      </c>
      <c r="F14" s="3">
        <v>2</v>
      </c>
      <c r="G14" s="85">
        <v>381</v>
      </c>
      <c r="H14" s="3" t="s">
        <v>160</v>
      </c>
      <c r="I14" s="3">
        <v>1</v>
      </c>
      <c r="J14" s="3">
        <v>2</v>
      </c>
      <c r="K14" s="6"/>
      <c r="L14" s="96">
        <v>2</v>
      </c>
      <c r="M14" s="3">
        <v>50000</v>
      </c>
      <c r="N14" s="3">
        <v>99999</v>
      </c>
      <c r="O14" s="28">
        <v>15000</v>
      </c>
      <c r="Q14" s="27">
        <v>12</v>
      </c>
      <c r="R14" s="3">
        <v>2020</v>
      </c>
      <c r="S14" s="3">
        <v>12</v>
      </c>
      <c r="T14" s="95">
        <v>44185</v>
      </c>
      <c r="U14" s="82">
        <v>44166</v>
      </c>
      <c r="V14" s="83">
        <v>44166</v>
      </c>
      <c r="W14" s="83">
        <v>44196</v>
      </c>
      <c r="X14" s="85" t="s">
        <v>131</v>
      </c>
      <c r="Y14" s="117"/>
      <c r="Z14" s="119">
        <v>0</v>
      </c>
      <c r="AB14" s="27">
        <v>12</v>
      </c>
      <c r="AC14" s="3">
        <v>3</v>
      </c>
      <c r="AD14" s="3">
        <v>41943954</v>
      </c>
      <c r="AE14" s="3">
        <v>384</v>
      </c>
      <c r="AF14" s="3">
        <v>308125.40000000002</v>
      </c>
      <c r="AG14" s="3">
        <v>25</v>
      </c>
      <c r="AH14" s="3">
        <v>12325.016</v>
      </c>
      <c r="AI14" s="28">
        <v>30</v>
      </c>
    </row>
    <row r="15" spans="1:36" x14ac:dyDescent="0.35">
      <c r="D15" s="3">
        <v>719</v>
      </c>
      <c r="E15" s="3" t="s">
        <v>161</v>
      </c>
      <c r="F15" s="3">
        <v>2</v>
      </c>
      <c r="G15" s="85">
        <v>381</v>
      </c>
      <c r="H15" s="3" t="s">
        <v>160</v>
      </c>
      <c r="I15" s="3">
        <v>1</v>
      </c>
      <c r="J15" s="3">
        <v>2</v>
      </c>
      <c r="L15" s="96">
        <v>1</v>
      </c>
      <c r="M15" s="3">
        <v>17000</v>
      </c>
      <c r="N15" s="3">
        <v>19999</v>
      </c>
      <c r="O15" s="28">
        <v>12000</v>
      </c>
      <c r="Q15" s="27">
        <v>13</v>
      </c>
      <c r="R15" s="3">
        <v>2021</v>
      </c>
      <c r="S15" s="3">
        <v>1</v>
      </c>
      <c r="T15" s="95">
        <v>44216</v>
      </c>
      <c r="U15" s="82">
        <v>44197</v>
      </c>
      <c r="V15" s="83">
        <v>44197</v>
      </c>
      <c r="W15" s="83">
        <v>44227</v>
      </c>
      <c r="X15" s="85" t="s">
        <v>131</v>
      </c>
      <c r="Y15" s="117"/>
      <c r="Z15" s="119">
        <v>0</v>
      </c>
      <c r="AB15" s="27">
        <v>13</v>
      </c>
      <c r="AC15" s="3">
        <v>3</v>
      </c>
      <c r="AD15" s="3">
        <v>41944049</v>
      </c>
      <c r="AE15" s="3">
        <v>384</v>
      </c>
      <c r="AF15" s="3">
        <v>526683.19999999995</v>
      </c>
      <c r="AG15" s="3">
        <v>26</v>
      </c>
      <c r="AH15" s="3">
        <v>20257.0461</v>
      </c>
      <c r="AI15" s="28">
        <v>26</v>
      </c>
    </row>
    <row r="16" spans="1:36" ht="15" thickBot="1" x14ac:dyDescent="0.4">
      <c r="A16" s="197" t="s">
        <v>94</v>
      </c>
      <c r="B16" s="197"/>
      <c r="C16" s="129"/>
      <c r="L16" s="96">
        <v>2</v>
      </c>
      <c r="M16" s="3">
        <v>17000</v>
      </c>
      <c r="N16" s="3">
        <v>19999</v>
      </c>
      <c r="O16" s="28">
        <v>12000</v>
      </c>
      <c r="Q16" s="27">
        <v>14</v>
      </c>
      <c r="R16" s="3">
        <v>2021</v>
      </c>
      <c r="S16" s="3">
        <v>2</v>
      </c>
      <c r="T16" s="95">
        <v>44247</v>
      </c>
      <c r="U16" s="82">
        <v>44228</v>
      </c>
      <c r="V16" s="83">
        <v>44228</v>
      </c>
      <c r="W16" s="83">
        <v>44255</v>
      </c>
      <c r="X16" s="85" t="s">
        <v>131</v>
      </c>
      <c r="Y16" s="117"/>
      <c r="Z16" s="119">
        <v>0</v>
      </c>
      <c r="AB16" s="27">
        <v>14</v>
      </c>
      <c r="AC16" s="3">
        <v>3</v>
      </c>
      <c r="AD16" s="3">
        <v>41953429</v>
      </c>
      <c r="AE16" s="3">
        <v>387</v>
      </c>
      <c r="AF16" s="3">
        <v>511225.5</v>
      </c>
      <c r="AG16" s="3">
        <v>26</v>
      </c>
      <c r="AH16" s="3">
        <v>19662.519199999999</v>
      </c>
      <c r="AI16" s="28">
        <v>35</v>
      </c>
    </row>
    <row r="17" spans="1:35" ht="15" thickBot="1" x14ac:dyDescent="0.4">
      <c r="A17" s="33" t="s">
        <v>117</v>
      </c>
      <c r="B17" s="40" t="s">
        <v>0</v>
      </c>
      <c r="C17" s="7"/>
      <c r="L17" s="96">
        <v>1</v>
      </c>
      <c r="M17" s="3">
        <v>17000</v>
      </c>
      <c r="N17" s="3">
        <v>19999</v>
      </c>
      <c r="O17" s="28">
        <v>12000</v>
      </c>
      <c r="Q17" s="27">
        <v>15</v>
      </c>
      <c r="R17" s="3">
        <v>2021</v>
      </c>
      <c r="S17" s="3">
        <v>3</v>
      </c>
      <c r="T17" s="95">
        <v>44275</v>
      </c>
      <c r="U17" s="82">
        <v>44256</v>
      </c>
      <c r="V17" s="83">
        <v>44256</v>
      </c>
      <c r="W17" s="83">
        <v>44286</v>
      </c>
      <c r="X17" s="85" t="s">
        <v>131</v>
      </c>
      <c r="Y17" s="117"/>
      <c r="Z17" s="119">
        <v>0</v>
      </c>
      <c r="AB17" s="27">
        <v>15</v>
      </c>
      <c r="AC17" s="3">
        <v>3</v>
      </c>
      <c r="AD17" s="3">
        <v>41954157</v>
      </c>
      <c r="AE17" s="3">
        <v>498</v>
      </c>
      <c r="AF17" s="3">
        <v>403435.5</v>
      </c>
      <c r="AG17" s="3">
        <v>5</v>
      </c>
      <c r="AH17" s="3">
        <v>80687.100000000006</v>
      </c>
      <c r="AI17" s="28">
        <v>10</v>
      </c>
    </row>
    <row r="18" spans="1:35" x14ac:dyDescent="0.35">
      <c r="A18" s="103">
        <v>1</v>
      </c>
      <c r="B18" s="39" t="s">
        <v>1</v>
      </c>
      <c r="C18" s="6"/>
      <c r="L18" s="96">
        <v>2</v>
      </c>
      <c r="M18" s="3">
        <v>17000</v>
      </c>
      <c r="N18" s="3">
        <v>19999</v>
      </c>
      <c r="O18" s="28">
        <v>12000</v>
      </c>
      <c r="Q18" s="27">
        <v>16</v>
      </c>
      <c r="R18" s="3">
        <v>2021</v>
      </c>
      <c r="S18" s="3">
        <v>4</v>
      </c>
      <c r="T18" s="95">
        <v>44306</v>
      </c>
      <c r="U18" s="82">
        <v>44287</v>
      </c>
      <c r="V18" s="83">
        <v>44287</v>
      </c>
      <c r="W18" s="83">
        <v>44316</v>
      </c>
      <c r="X18" s="85" t="s">
        <v>131</v>
      </c>
      <c r="Y18" s="117"/>
      <c r="Z18" s="119">
        <v>0</v>
      </c>
      <c r="AB18" s="27">
        <v>16</v>
      </c>
      <c r="AC18" s="3">
        <v>4</v>
      </c>
      <c r="AD18" s="3">
        <v>41943753</v>
      </c>
      <c r="AE18" s="3">
        <v>387</v>
      </c>
      <c r="AF18" s="3">
        <v>4276847.9000000004</v>
      </c>
      <c r="AG18" s="84">
        <v>26</v>
      </c>
      <c r="AH18" s="3">
        <v>164494.15</v>
      </c>
      <c r="AI18" s="28">
        <v>1</v>
      </c>
    </row>
    <row r="19" spans="1:35" x14ac:dyDescent="0.35">
      <c r="A19" s="77">
        <v>20</v>
      </c>
      <c r="B19" s="3" t="s">
        <v>10</v>
      </c>
      <c r="C19" s="6"/>
      <c r="L19" s="96">
        <v>1</v>
      </c>
      <c r="M19" s="3">
        <v>45000</v>
      </c>
      <c r="N19" s="3">
        <v>74999</v>
      </c>
      <c r="O19" s="28">
        <v>13500</v>
      </c>
      <c r="Q19" s="27">
        <v>17</v>
      </c>
      <c r="R19" s="3">
        <v>2021</v>
      </c>
      <c r="S19" s="3">
        <v>5</v>
      </c>
      <c r="T19" s="95">
        <v>44336</v>
      </c>
      <c r="U19" s="82">
        <v>44317</v>
      </c>
      <c r="V19" s="83">
        <v>44317</v>
      </c>
      <c r="W19" s="83">
        <v>44347</v>
      </c>
      <c r="X19" s="85" t="s">
        <v>131</v>
      </c>
      <c r="Y19" s="117"/>
      <c r="Z19" s="119">
        <v>0</v>
      </c>
      <c r="AB19" s="27">
        <v>17</v>
      </c>
      <c r="AC19" s="3">
        <v>4</v>
      </c>
      <c r="AD19" s="3">
        <v>41943954</v>
      </c>
      <c r="AE19" s="3">
        <v>384</v>
      </c>
      <c r="AF19" s="3">
        <v>308125.40000000002</v>
      </c>
      <c r="AG19" s="3">
        <v>25</v>
      </c>
      <c r="AH19" s="3">
        <v>12325.016</v>
      </c>
      <c r="AI19" s="28">
        <v>30</v>
      </c>
    </row>
    <row r="20" spans="1:35" x14ac:dyDescent="0.35">
      <c r="A20" s="77">
        <v>8</v>
      </c>
      <c r="B20" s="3" t="s">
        <v>7</v>
      </c>
      <c r="C20" s="6"/>
      <c r="L20" s="96">
        <v>2</v>
      </c>
      <c r="M20" s="3">
        <v>30000</v>
      </c>
      <c r="N20" s="3">
        <v>49999</v>
      </c>
      <c r="O20" s="28">
        <v>13500</v>
      </c>
      <c r="Q20" s="27">
        <v>18</v>
      </c>
      <c r="R20" s="3">
        <v>2021</v>
      </c>
      <c r="S20" s="3">
        <v>6</v>
      </c>
      <c r="T20" s="95">
        <v>44367</v>
      </c>
      <c r="U20" s="82">
        <v>44348</v>
      </c>
      <c r="V20" s="83">
        <v>44348</v>
      </c>
      <c r="W20" s="83">
        <v>44377</v>
      </c>
      <c r="X20" s="85" t="s">
        <v>131</v>
      </c>
      <c r="Y20" s="117"/>
      <c r="Z20" s="119">
        <v>0</v>
      </c>
      <c r="AB20" s="27">
        <v>18</v>
      </c>
      <c r="AC20" s="3">
        <v>4</v>
      </c>
      <c r="AD20" s="3">
        <v>41944049</v>
      </c>
      <c r="AE20" s="3">
        <v>384</v>
      </c>
      <c r="AF20" s="3">
        <v>526683.19999999995</v>
      </c>
      <c r="AG20" s="3">
        <v>26</v>
      </c>
      <c r="AH20" s="3">
        <v>20257.0461</v>
      </c>
      <c r="AI20" s="28">
        <v>26</v>
      </c>
    </row>
    <row r="21" spans="1:35" ht="15" thickBot="1" x14ac:dyDescent="0.4">
      <c r="A21" s="80">
        <v>21</v>
      </c>
      <c r="B21" s="38" t="s">
        <v>5</v>
      </c>
      <c r="C21" s="6"/>
      <c r="L21" s="96">
        <v>1</v>
      </c>
      <c r="M21" s="3">
        <v>45000</v>
      </c>
      <c r="N21" s="3">
        <v>74999</v>
      </c>
      <c r="O21" s="28">
        <v>13500</v>
      </c>
      <c r="Q21" s="27">
        <v>19</v>
      </c>
      <c r="R21" s="3">
        <v>2021</v>
      </c>
      <c r="S21" s="3">
        <v>7</v>
      </c>
      <c r="T21" s="95">
        <v>44397</v>
      </c>
      <c r="U21" s="82">
        <v>44378</v>
      </c>
      <c r="V21" s="83">
        <v>44378</v>
      </c>
      <c r="W21" s="83">
        <v>44408</v>
      </c>
      <c r="X21" s="85" t="s">
        <v>131</v>
      </c>
      <c r="Y21" s="117"/>
      <c r="Z21" s="119">
        <v>0</v>
      </c>
      <c r="AB21" s="27">
        <v>19</v>
      </c>
      <c r="AC21" s="3">
        <v>4</v>
      </c>
      <c r="AD21" s="3">
        <v>41953429</v>
      </c>
      <c r="AE21" s="3">
        <v>387</v>
      </c>
      <c r="AF21" s="3">
        <v>511225.5</v>
      </c>
      <c r="AG21" s="3">
        <v>26</v>
      </c>
      <c r="AH21" s="3">
        <v>19662.519199999999</v>
      </c>
      <c r="AI21" s="28">
        <v>35</v>
      </c>
    </row>
    <row r="22" spans="1:35" x14ac:dyDescent="0.35">
      <c r="L22" s="96">
        <v>2</v>
      </c>
      <c r="M22" s="3">
        <v>30000</v>
      </c>
      <c r="N22" s="3">
        <v>49999</v>
      </c>
      <c r="O22" s="28">
        <v>13500</v>
      </c>
      <c r="Q22" s="27">
        <v>20</v>
      </c>
      <c r="R22" s="3">
        <v>2021</v>
      </c>
      <c r="S22" s="3">
        <v>8</v>
      </c>
      <c r="T22" s="95">
        <v>44428</v>
      </c>
      <c r="U22" s="82">
        <v>44409</v>
      </c>
      <c r="V22" s="83">
        <v>44409</v>
      </c>
      <c r="W22" s="83">
        <v>44439</v>
      </c>
      <c r="X22" s="85" t="s">
        <v>131</v>
      </c>
      <c r="Y22" s="117"/>
      <c r="Z22" s="119">
        <v>0</v>
      </c>
      <c r="AB22" s="27">
        <v>20</v>
      </c>
      <c r="AC22" s="3">
        <v>4</v>
      </c>
      <c r="AD22" s="3">
        <v>41954157</v>
      </c>
      <c r="AE22" s="3">
        <v>498</v>
      </c>
      <c r="AF22" s="3">
        <v>403435.5</v>
      </c>
      <c r="AG22" s="3">
        <v>5</v>
      </c>
      <c r="AH22" s="3">
        <v>80687.100000000006</v>
      </c>
      <c r="AI22" s="28">
        <v>10</v>
      </c>
    </row>
    <row r="23" spans="1:35" x14ac:dyDescent="0.35">
      <c r="L23" s="96">
        <v>1</v>
      </c>
      <c r="M23" s="3">
        <v>14000</v>
      </c>
      <c r="N23" s="3">
        <v>16999</v>
      </c>
      <c r="O23" s="78">
        <v>11000</v>
      </c>
      <c r="Q23" s="27">
        <v>21</v>
      </c>
      <c r="R23" s="3">
        <v>2021</v>
      </c>
      <c r="S23" s="3">
        <v>9</v>
      </c>
      <c r="T23" s="95">
        <v>44459</v>
      </c>
      <c r="U23" s="82">
        <v>44440</v>
      </c>
      <c r="V23" s="83">
        <v>44440</v>
      </c>
      <c r="W23" s="83">
        <v>44469</v>
      </c>
      <c r="X23" s="85" t="s">
        <v>131</v>
      </c>
      <c r="Y23" s="117"/>
      <c r="Z23" s="119">
        <v>0</v>
      </c>
      <c r="AB23" s="27">
        <v>21</v>
      </c>
      <c r="AC23" s="3">
        <v>5</v>
      </c>
      <c r="AD23" s="3">
        <v>41943753</v>
      </c>
      <c r="AE23" s="3">
        <v>387</v>
      </c>
      <c r="AF23" s="3">
        <v>4276847.9000000004</v>
      </c>
      <c r="AG23" s="84">
        <v>26</v>
      </c>
      <c r="AH23" s="3">
        <v>164494.15</v>
      </c>
      <c r="AI23" s="28">
        <v>1</v>
      </c>
    </row>
    <row r="24" spans="1:35" x14ac:dyDescent="0.35">
      <c r="A24" s="81" t="s">
        <v>95</v>
      </c>
      <c r="L24" s="96">
        <v>2</v>
      </c>
      <c r="M24" s="3">
        <v>14000</v>
      </c>
      <c r="N24" s="3">
        <v>16999</v>
      </c>
      <c r="O24" s="78">
        <v>11000</v>
      </c>
      <c r="Q24" s="27">
        <v>22</v>
      </c>
      <c r="R24" s="3">
        <v>2021</v>
      </c>
      <c r="S24" s="3">
        <v>10</v>
      </c>
      <c r="T24" s="95">
        <v>44489</v>
      </c>
      <c r="U24" s="82">
        <v>44470</v>
      </c>
      <c r="V24" s="83">
        <v>44470</v>
      </c>
      <c r="W24" s="83">
        <v>44500</v>
      </c>
      <c r="X24" s="85" t="s">
        <v>131</v>
      </c>
      <c r="Y24" s="117"/>
      <c r="Z24" s="119">
        <v>0</v>
      </c>
      <c r="AB24" s="27">
        <v>22</v>
      </c>
      <c r="AC24" s="3">
        <v>5</v>
      </c>
      <c r="AD24" s="3">
        <v>41943954</v>
      </c>
      <c r="AE24" s="3">
        <v>384</v>
      </c>
      <c r="AF24" s="3">
        <v>308125.40000000002</v>
      </c>
      <c r="AG24" s="3">
        <v>25</v>
      </c>
      <c r="AH24" s="3">
        <v>12325.016</v>
      </c>
      <c r="AI24" s="28">
        <v>30</v>
      </c>
    </row>
    <row r="25" spans="1:35" x14ac:dyDescent="0.35">
      <c r="D25" s="7"/>
      <c r="E25" s="7"/>
      <c r="F25" s="7"/>
      <c r="G25" s="7"/>
      <c r="H25" s="7"/>
      <c r="I25" s="7"/>
      <c r="J25" s="7"/>
      <c r="K25" s="7"/>
      <c r="L25" s="96">
        <v>1</v>
      </c>
      <c r="M25" s="3">
        <v>14000</v>
      </c>
      <c r="N25" s="3">
        <v>16999</v>
      </c>
      <c r="O25" s="78">
        <v>11000</v>
      </c>
      <c r="Q25" s="27">
        <v>23</v>
      </c>
      <c r="R25" s="3">
        <v>2021</v>
      </c>
      <c r="S25" s="3">
        <v>11</v>
      </c>
      <c r="T25" s="95">
        <v>44520</v>
      </c>
      <c r="U25" s="82">
        <v>44501</v>
      </c>
      <c r="V25" s="83">
        <v>44501</v>
      </c>
      <c r="W25" s="83">
        <v>44530</v>
      </c>
      <c r="X25" s="85" t="s">
        <v>131</v>
      </c>
      <c r="Y25" s="117"/>
      <c r="Z25" s="119">
        <v>0</v>
      </c>
      <c r="AB25" s="27">
        <v>23</v>
      </c>
      <c r="AC25" s="3">
        <v>5</v>
      </c>
      <c r="AD25" s="3">
        <v>41944049</v>
      </c>
      <c r="AE25" s="3">
        <v>384</v>
      </c>
      <c r="AF25" s="3">
        <v>526683.19999999995</v>
      </c>
      <c r="AG25" s="3">
        <v>26</v>
      </c>
      <c r="AH25" s="3">
        <v>20257.0461</v>
      </c>
      <c r="AI25" s="28">
        <v>26</v>
      </c>
    </row>
    <row r="26" spans="1:35" x14ac:dyDescent="0.35">
      <c r="D26" s="6"/>
      <c r="E26" s="6"/>
      <c r="F26" s="6"/>
      <c r="G26" s="6"/>
      <c r="H26" s="6"/>
      <c r="I26" s="6"/>
      <c r="J26" s="6"/>
      <c r="K26" s="6"/>
      <c r="L26" s="96">
        <v>2</v>
      </c>
      <c r="M26" s="3">
        <v>14000</v>
      </c>
      <c r="N26" s="3">
        <v>16999</v>
      </c>
      <c r="O26" s="78">
        <v>11000</v>
      </c>
      <c r="Q26" s="27">
        <v>24</v>
      </c>
      <c r="R26" s="3">
        <v>2021</v>
      </c>
      <c r="S26" s="3">
        <v>12</v>
      </c>
      <c r="T26" s="95">
        <v>44550</v>
      </c>
      <c r="U26" s="82">
        <v>44531</v>
      </c>
      <c r="V26" s="83">
        <v>44531</v>
      </c>
      <c r="W26" s="83">
        <v>44561</v>
      </c>
      <c r="X26" s="85" t="s">
        <v>131</v>
      </c>
      <c r="Y26" s="117"/>
      <c r="Z26" s="119">
        <v>0</v>
      </c>
      <c r="AB26" s="27">
        <v>24</v>
      </c>
      <c r="AC26" s="3">
        <v>5</v>
      </c>
      <c r="AD26" s="3">
        <v>41953429</v>
      </c>
      <c r="AE26" s="3">
        <v>387</v>
      </c>
      <c r="AF26" s="3">
        <v>511225.5</v>
      </c>
      <c r="AG26" s="3">
        <v>26</v>
      </c>
      <c r="AH26" s="3">
        <v>19662.519199999999</v>
      </c>
      <c r="AI26" s="28">
        <v>35</v>
      </c>
    </row>
    <row r="27" spans="1:35" x14ac:dyDescent="0.35">
      <c r="D27" s="6"/>
      <c r="E27" s="6"/>
      <c r="F27" s="6"/>
      <c r="G27" s="6"/>
      <c r="H27" s="6"/>
      <c r="I27" s="6"/>
      <c r="J27" s="6"/>
      <c r="K27" s="6"/>
      <c r="L27" s="96">
        <v>1</v>
      </c>
      <c r="M27" s="3">
        <v>25000</v>
      </c>
      <c r="N27" s="3">
        <v>44999</v>
      </c>
      <c r="O27" s="28">
        <v>12000</v>
      </c>
      <c r="Q27" s="27">
        <v>25</v>
      </c>
      <c r="R27" s="3">
        <v>2022</v>
      </c>
      <c r="S27" s="3">
        <v>1</v>
      </c>
      <c r="T27" s="95">
        <v>44581</v>
      </c>
      <c r="U27" s="82">
        <v>44562</v>
      </c>
      <c r="V27" s="83">
        <v>44562</v>
      </c>
      <c r="W27" s="83">
        <v>44592</v>
      </c>
      <c r="X27" s="85" t="s">
        <v>131</v>
      </c>
      <c r="Y27" s="117"/>
      <c r="Z27" s="119">
        <v>0</v>
      </c>
      <c r="AB27" s="27">
        <v>25</v>
      </c>
      <c r="AC27" s="3">
        <v>5</v>
      </c>
      <c r="AD27" s="3">
        <v>41954157</v>
      </c>
      <c r="AE27" s="3">
        <v>498</v>
      </c>
      <c r="AF27" s="3">
        <v>403435.5</v>
      </c>
      <c r="AG27" s="3">
        <v>5</v>
      </c>
      <c r="AH27" s="3">
        <v>80687.100000000006</v>
      </c>
      <c r="AI27" s="28">
        <v>10</v>
      </c>
    </row>
    <row r="28" spans="1:35" x14ac:dyDescent="0.35">
      <c r="D28" s="6"/>
      <c r="E28" s="6"/>
      <c r="F28" s="6"/>
      <c r="G28" s="6"/>
      <c r="H28" s="6"/>
      <c r="I28" s="6"/>
      <c r="J28" s="6"/>
      <c r="K28" s="6"/>
      <c r="L28" s="96">
        <v>2</v>
      </c>
      <c r="M28" s="3">
        <v>20000</v>
      </c>
      <c r="N28" s="3">
        <v>29999</v>
      </c>
      <c r="O28" s="28">
        <v>12000</v>
      </c>
      <c r="Q28" s="27">
        <v>26</v>
      </c>
      <c r="R28" s="3">
        <v>2022</v>
      </c>
      <c r="S28" s="3">
        <v>2</v>
      </c>
      <c r="T28" s="95">
        <v>44612</v>
      </c>
      <c r="U28" s="82">
        <v>44593</v>
      </c>
      <c r="V28" s="83">
        <v>44593</v>
      </c>
      <c r="W28" s="83">
        <v>44620</v>
      </c>
      <c r="X28" s="85" t="s">
        <v>131</v>
      </c>
      <c r="Y28" s="117"/>
      <c r="Z28" s="119">
        <v>0</v>
      </c>
      <c r="AB28" s="27">
        <v>26</v>
      </c>
      <c r="AC28" s="3">
        <v>6</v>
      </c>
      <c r="AD28" s="3">
        <v>41943753</v>
      </c>
      <c r="AE28" s="3">
        <v>387</v>
      </c>
      <c r="AF28" s="3">
        <v>4276847.9000000004</v>
      </c>
      <c r="AG28" s="84">
        <v>26</v>
      </c>
      <c r="AH28" s="3">
        <v>164494.15</v>
      </c>
      <c r="AI28" s="28">
        <v>1</v>
      </c>
    </row>
    <row r="29" spans="1:35" x14ac:dyDescent="0.35">
      <c r="D29" s="6"/>
      <c r="E29" s="6"/>
      <c r="F29" s="6"/>
      <c r="G29" s="6"/>
      <c r="H29" s="6"/>
      <c r="I29" s="6"/>
      <c r="J29" s="6"/>
      <c r="K29" s="6"/>
      <c r="L29" s="96">
        <v>1</v>
      </c>
      <c r="M29" s="3">
        <v>25000</v>
      </c>
      <c r="N29" s="3">
        <v>44999</v>
      </c>
      <c r="O29" s="28">
        <v>12000</v>
      </c>
      <c r="Q29" s="27">
        <v>27</v>
      </c>
      <c r="R29" s="3">
        <v>2022</v>
      </c>
      <c r="S29" s="3">
        <v>3</v>
      </c>
      <c r="T29" s="95">
        <v>44640</v>
      </c>
      <c r="U29" s="82">
        <v>44621</v>
      </c>
      <c r="V29" s="83">
        <v>44621</v>
      </c>
      <c r="W29" s="83">
        <v>44651</v>
      </c>
      <c r="X29" s="85" t="s">
        <v>131</v>
      </c>
      <c r="Y29" s="117"/>
      <c r="Z29" s="119">
        <v>0</v>
      </c>
      <c r="AB29" s="27">
        <v>27</v>
      </c>
      <c r="AC29" s="3">
        <v>6</v>
      </c>
      <c r="AD29" s="3">
        <v>41943954</v>
      </c>
      <c r="AE29" s="3">
        <v>384</v>
      </c>
      <c r="AF29" s="3">
        <v>308125.40000000002</v>
      </c>
      <c r="AG29" s="3">
        <v>25</v>
      </c>
      <c r="AH29" s="3">
        <v>12325.016</v>
      </c>
      <c r="AI29" s="28">
        <v>30</v>
      </c>
    </row>
    <row r="30" spans="1:35" x14ac:dyDescent="0.35">
      <c r="D30" s="6"/>
      <c r="E30" s="6"/>
      <c r="F30" s="6"/>
      <c r="G30" s="6"/>
      <c r="H30" s="6"/>
      <c r="I30" s="6"/>
      <c r="J30" s="6"/>
      <c r="K30" s="6"/>
      <c r="L30" s="96">
        <v>2</v>
      </c>
      <c r="M30" s="3">
        <v>20000</v>
      </c>
      <c r="N30" s="3">
        <v>29999</v>
      </c>
      <c r="O30" s="28">
        <v>12000</v>
      </c>
      <c r="Q30" s="27">
        <v>28</v>
      </c>
      <c r="R30" s="3">
        <v>2022</v>
      </c>
      <c r="S30" s="3">
        <v>4</v>
      </c>
      <c r="T30" s="95">
        <v>44671</v>
      </c>
      <c r="U30" s="82">
        <v>44652</v>
      </c>
      <c r="V30" s="83">
        <v>44652</v>
      </c>
      <c r="W30" s="83">
        <v>44681</v>
      </c>
      <c r="X30" s="85" t="s">
        <v>131</v>
      </c>
      <c r="Y30" s="117"/>
      <c r="Z30" s="119">
        <v>0</v>
      </c>
      <c r="AB30" s="27">
        <v>28</v>
      </c>
      <c r="AC30" s="3">
        <v>6</v>
      </c>
      <c r="AD30" s="3">
        <v>41944049</v>
      </c>
      <c r="AE30" s="3">
        <v>384</v>
      </c>
      <c r="AF30" s="3">
        <v>526683.19999999995</v>
      </c>
      <c r="AG30" s="3">
        <v>26</v>
      </c>
      <c r="AH30" s="3">
        <v>20257.0461</v>
      </c>
      <c r="AI30" s="28">
        <v>26</v>
      </c>
    </row>
    <row r="31" spans="1:35" x14ac:dyDescent="0.35">
      <c r="D31" s="6"/>
      <c r="E31" s="6"/>
      <c r="F31" s="6"/>
      <c r="G31" s="6"/>
      <c r="H31" s="6"/>
      <c r="I31" s="6"/>
      <c r="J31" s="6"/>
      <c r="K31" s="6"/>
      <c r="L31" s="96">
        <v>1</v>
      </c>
      <c r="M31" s="3">
        <v>11000</v>
      </c>
      <c r="N31" s="3">
        <v>13999</v>
      </c>
      <c r="O31" s="28">
        <v>10000</v>
      </c>
      <c r="Q31" s="27">
        <v>29</v>
      </c>
      <c r="R31" s="3">
        <v>2022</v>
      </c>
      <c r="S31" s="3">
        <v>5</v>
      </c>
      <c r="T31" s="95">
        <v>44701</v>
      </c>
      <c r="U31" s="82">
        <v>44682</v>
      </c>
      <c r="V31" s="83">
        <v>44682</v>
      </c>
      <c r="W31" s="83">
        <v>44712</v>
      </c>
      <c r="X31" s="85" t="s">
        <v>131</v>
      </c>
      <c r="Y31" s="117"/>
      <c r="Z31" s="119">
        <v>0</v>
      </c>
      <c r="AB31" s="27">
        <v>29</v>
      </c>
      <c r="AC31" s="3">
        <v>6</v>
      </c>
      <c r="AD31" s="3">
        <v>41953429</v>
      </c>
      <c r="AE31" s="3">
        <v>387</v>
      </c>
      <c r="AF31" s="3">
        <v>511225.5</v>
      </c>
      <c r="AG31" s="3">
        <v>26</v>
      </c>
      <c r="AH31" s="3">
        <v>19662.519199999999</v>
      </c>
      <c r="AI31" s="28">
        <v>35</v>
      </c>
    </row>
    <row r="32" spans="1:35" ht="15" thickBot="1" x14ac:dyDescent="0.4">
      <c r="D32" s="6"/>
      <c r="E32" s="6"/>
      <c r="F32" s="6"/>
      <c r="G32" s="6"/>
      <c r="H32" s="6"/>
      <c r="I32" s="6"/>
      <c r="J32" s="6"/>
      <c r="K32" s="6"/>
      <c r="L32" s="96">
        <v>2</v>
      </c>
      <c r="M32" s="3">
        <v>11000</v>
      </c>
      <c r="N32" s="3">
        <v>13999</v>
      </c>
      <c r="O32" s="28">
        <v>10000</v>
      </c>
      <c r="Q32" s="27">
        <v>30</v>
      </c>
      <c r="R32" s="3">
        <v>2022</v>
      </c>
      <c r="S32" s="3">
        <v>6</v>
      </c>
      <c r="T32" s="95">
        <v>44732</v>
      </c>
      <c r="U32" s="82">
        <v>44713</v>
      </c>
      <c r="V32" s="83">
        <v>44713</v>
      </c>
      <c r="W32" s="83">
        <v>44742</v>
      </c>
      <c r="X32" s="85" t="s">
        <v>131</v>
      </c>
      <c r="Y32" s="117"/>
      <c r="Z32" s="119">
        <v>0</v>
      </c>
      <c r="AB32" s="29">
        <v>30</v>
      </c>
      <c r="AC32" s="38">
        <v>6</v>
      </c>
      <c r="AD32" s="38">
        <v>41954157</v>
      </c>
      <c r="AE32" s="38">
        <v>498</v>
      </c>
      <c r="AF32" s="38">
        <v>403435.5</v>
      </c>
      <c r="AG32" s="38">
        <v>5</v>
      </c>
      <c r="AH32" s="38">
        <v>80687.100000000006</v>
      </c>
      <c r="AI32" s="30">
        <v>10</v>
      </c>
    </row>
    <row r="33" spans="1:37" x14ac:dyDescent="0.35">
      <c r="D33" s="6"/>
      <c r="E33" s="6"/>
      <c r="F33" s="6"/>
      <c r="G33" s="6"/>
      <c r="H33" s="6"/>
      <c r="I33" s="6"/>
      <c r="J33" s="6"/>
      <c r="K33" s="6"/>
      <c r="L33" s="96">
        <v>1</v>
      </c>
      <c r="M33" s="3">
        <v>11000</v>
      </c>
      <c r="N33" s="3">
        <v>13999</v>
      </c>
      <c r="O33" s="28">
        <v>10000</v>
      </c>
      <c r="Q33" s="196" t="s">
        <v>98</v>
      </c>
      <c r="R33" s="196"/>
      <c r="S33" s="196"/>
      <c r="T33" s="196"/>
      <c r="U33" s="196"/>
      <c r="V33" s="196"/>
      <c r="W33" s="196"/>
      <c r="X33" s="196"/>
      <c r="Y33" s="196"/>
      <c r="Z33" s="196"/>
    </row>
    <row r="34" spans="1:37" x14ac:dyDescent="0.35">
      <c r="D34" s="6"/>
      <c r="E34" s="6"/>
      <c r="F34" s="6"/>
      <c r="G34" s="6"/>
      <c r="H34" s="6"/>
      <c r="I34" s="6"/>
      <c r="J34" s="6"/>
      <c r="K34" s="6"/>
      <c r="L34" s="96">
        <v>2</v>
      </c>
      <c r="M34" s="3">
        <v>11000</v>
      </c>
      <c r="N34" s="3">
        <v>13999</v>
      </c>
      <c r="O34" s="28">
        <v>10000</v>
      </c>
      <c r="Q34" s="196"/>
      <c r="R34" s="196"/>
      <c r="S34" s="196"/>
      <c r="T34" s="196"/>
      <c r="U34" s="196"/>
      <c r="V34" s="196"/>
      <c r="W34" s="196"/>
      <c r="X34" s="196"/>
      <c r="Y34" s="196"/>
      <c r="Z34" s="196"/>
    </row>
    <row r="35" spans="1:37" x14ac:dyDescent="0.35">
      <c r="D35" s="6"/>
      <c r="E35" s="6"/>
      <c r="F35" s="6"/>
      <c r="G35" s="6"/>
      <c r="H35" s="6"/>
      <c r="I35" s="6"/>
      <c r="J35" s="6"/>
      <c r="K35" s="6"/>
      <c r="L35" s="96">
        <v>1</v>
      </c>
      <c r="M35" s="3">
        <v>18750</v>
      </c>
      <c r="N35" s="3">
        <v>24999</v>
      </c>
      <c r="O35" s="28">
        <v>10250</v>
      </c>
      <c r="V35" s="6"/>
    </row>
    <row r="36" spans="1:37" x14ac:dyDescent="0.35">
      <c r="D36" s="6"/>
      <c r="E36" s="6"/>
      <c r="F36" s="6"/>
      <c r="G36" s="6"/>
      <c r="H36" s="6"/>
      <c r="I36" s="6"/>
      <c r="J36" s="6"/>
      <c r="K36" s="6"/>
      <c r="L36" s="96">
        <v>2</v>
      </c>
      <c r="M36" s="3">
        <v>15000</v>
      </c>
      <c r="N36" s="3">
        <v>19999</v>
      </c>
      <c r="O36" s="28">
        <v>10250</v>
      </c>
      <c r="V36" s="6"/>
    </row>
    <row r="37" spans="1:37" x14ac:dyDescent="0.35">
      <c r="D37" s="6"/>
      <c r="E37" s="6"/>
      <c r="F37" s="6"/>
      <c r="G37" s="6"/>
      <c r="H37" s="6"/>
      <c r="I37" s="6"/>
      <c r="J37" s="6"/>
      <c r="K37" s="6"/>
      <c r="L37" s="96">
        <v>1</v>
      </c>
      <c r="M37" s="3">
        <v>18750</v>
      </c>
      <c r="N37" s="3">
        <v>24999</v>
      </c>
      <c r="O37" s="28">
        <v>10250</v>
      </c>
      <c r="V37" s="6"/>
    </row>
    <row r="38" spans="1:37" x14ac:dyDescent="0.35">
      <c r="L38" s="96">
        <v>2</v>
      </c>
      <c r="M38" s="3">
        <v>15000</v>
      </c>
      <c r="N38" s="3">
        <v>19999</v>
      </c>
      <c r="O38" s="28">
        <v>10250</v>
      </c>
      <c r="V38" s="6"/>
      <c r="AB38" s="198"/>
      <c r="AC38" s="198"/>
      <c r="AD38" s="198"/>
      <c r="AE38" s="198"/>
      <c r="AF38" s="198"/>
      <c r="AG38" s="198"/>
      <c r="AH38" s="198"/>
      <c r="AI38" s="198"/>
      <c r="AJ38" s="198"/>
      <c r="AK38" s="198"/>
    </row>
    <row r="39" spans="1:37" x14ac:dyDescent="0.35">
      <c r="L39" s="96">
        <v>1</v>
      </c>
      <c r="M39" s="3">
        <v>7500</v>
      </c>
      <c r="N39" s="3">
        <v>10999</v>
      </c>
      <c r="O39" s="28">
        <v>8000</v>
      </c>
      <c r="V39" s="6"/>
      <c r="AB39" s="7"/>
      <c r="AC39" s="7"/>
      <c r="AD39" s="7"/>
      <c r="AE39" s="7"/>
      <c r="AF39" s="7"/>
      <c r="AG39" s="7"/>
      <c r="AH39" s="7"/>
      <c r="AI39" s="7"/>
      <c r="AJ39" s="7"/>
      <c r="AK39" s="7"/>
    </row>
    <row r="40" spans="1:37" x14ac:dyDescent="0.35">
      <c r="L40" s="96">
        <v>2</v>
      </c>
      <c r="M40" s="3">
        <v>7500</v>
      </c>
      <c r="N40" s="3">
        <v>10999</v>
      </c>
      <c r="O40" s="28">
        <v>8000</v>
      </c>
      <c r="V40" s="6"/>
      <c r="AB40" s="6"/>
      <c r="AC40" s="6"/>
      <c r="AD40" s="6"/>
      <c r="AE40" s="6"/>
      <c r="AF40" s="6"/>
      <c r="AG40" s="6"/>
      <c r="AH40" s="6"/>
      <c r="AI40" s="102"/>
      <c r="AJ40" s="6"/>
      <c r="AK40" s="6"/>
    </row>
    <row r="41" spans="1:37" x14ac:dyDescent="0.35">
      <c r="L41" s="96">
        <v>1</v>
      </c>
      <c r="M41" s="3">
        <v>7500</v>
      </c>
      <c r="N41" s="3">
        <v>10999</v>
      </c>
      <c r="O41" s="28">
        <v>8000</v>
      </c>
      <c r="V41" s="6"/>
      <c r="AB41" s="6"/>
      <c r="AC41" s="6"/>
      <c r="AD41" s="6"/>
      <c r="AE41" s="6"/>
      <c r="AF41" s="6"/>
      <c r="AG41" s="6"/>
      <c r="AH41" s="6"/>
      <c r="AI41" s="6"/>
      <c r="AJ41" s="6"/>
      <c r="AK41" s="6"/>
    </row>
    <row r="42" spans="1:37" ht="15" thickBot="1" x14ac:dyDescent="0.4">
      <c r="L42" s="88">
        <v>2</v>
      </c>
      <c r="M42" s="38">
        <v>7500</v>
      </c>
      <c r="N42" s="38">
        <v>10999</v>
      </c>
      <c r="O42" s="30">
        <v>8000</v>
      </c>
      <c r="V42" s="6"/>
      <c r="AB42" s="6"/>
      <c r="AC42" s="6"/>
      <c r="AD42" s="6"/>
      <c r="AE42" s="6"/>
      <c r="AF42" s="6"/>
      <c r="AG42" s="6"/>
      <c r="AH42" s="6"/>
      <c r="AI42" s="6"/>
      <c r="AJ42" s="6"/>
      <c r="AK42" s="6"/>
    </row>
    <row r="43" spans="1:37" x14ac:dyDescent="0.35">
      <c r="AB43" s="6"/>
      <c r="AC43" s="6"/>
      <c r="AD43" s="6"/>
      <c r="AE43" s="6"/>
      <c r="AF43" s="6"/>
      <c r="AG43" s="6"/>
      <c r="AH43" s="6"/>
      <c r="AI43" s="6"/>
      <c r="AJ43" s="6"/>
      <c r="AK43" s="6"/>
    </row>
    <row r="44" spans="1:37" x14ac:dyDescent="0.35">
      <c r="AB44" s="6"/>
      <c r="AC44" s="6"/>
      <c r="AD44" s="6"/>
      <c r="AE44" s="6"/>
      <c r="AF44" s="6"/>
      <c r="AG44" s="6"/>
      <c r="AH44" s="6"/>
      <c r="AI44" s="6"/>
      <c r="AJ44" s="6"/>
      <c r="AK44" s="6"/>
    </row>
    <row r="45" spans="1:37" x14ac:dyDescent="0.35">
      <c r="AB45" s="6"/>
      <c r="AC45" s="6"/>
      <c r="AD45" s="6"/>
      <c r="AE45" s="6"/>
      <c r="AF45" s="6"/>
      <c r="AG45" s="6"/>
      <c r="AH45" s="6"/>
      <c r="AI45" s="102"/>
      <c r="AJ45" s="6"/>
      <c r="AK45" s="6"/>
    </row>
    <row r="46" spans="1:37" x14ac:dyDescent="0.35">
      <c r="AB46" s="6"/>
      <c r="AC46" s="6"/>
      <c r="AD46" s="6"/>
      <c r="AE46" s="6"/>
      <c r="AF46" s="6"/>
      <c r="AG46" s="6"/>
      <c r="AH46" s="6"/>
      <c r="AI46" s="6"/>
      <c r="AJ46" s="6"/>
      <c r="AK46" s="6"/>
    </row>
    <row r="47" spans="1:37" x14ac:dyDescent="0.35">
      <c r="AB47" s="6"/>
      <c r="AC47" s="6"/>
      <c r="AD47" s="6"/>
      <c r="AE47" s="6"/>
      <c r="AF47" s="6"/>
      <c r="AG47" s="6"/>
      <c r="AH47" s="6"/>
      <c r="AI47" s="6"/>
      <c r="AJ47" s="6"/>
      <c r="AK47" s="6"/>
    </row>
    <row r="48" spans="1:37" x14ac:dyDescent="0.35">
      <c r="A48" s="198"/>
      <c r="B48" s="198"/>
      <c r="C48" s="198"/>
      <c r="D48" s="198"/>
      <c r="E48" s="198"/>
      <c r="F48" s="198"/>
      <c r="G48" s="198"/>
      <c r="H48" s="23"/>
      <c r="I48" s="23"/>
      <c r="J48" s="198"/>
      <c r="K48" s="198"/>
      <c r="L48" s="198"/>
      <c r="M48" s="198"/>
      <c r="N48" s="198"/>
      <c r="AB48" s="6"/>
      <c r="AC48" s="6"/>
      <c r="AD48" s="6"/>
      <c r="AE48" s="6"/>
      <c r="AF48" s="6"/>
      <c r="AG48" s="6"/>
      <c r="AH48" s="6"/>
      <c r="AI48" s="6"/>
      <c r="AJ48" s="6"/>
      <c r="AK48" s="6"/>
    </row>
    <row r="49" spans="1:37" x14ac:dyDescent="0.35">
      <c r="A49" s="198"/>
      <c r="B49" s="198"/>
      <c r="C49" s="129"/>
      <c r="D49" s="97"/>
      <c r="E49" s="97"/>
      <c r="F49" s="135"/>
      <c r="G49" s="135"/>
      <c r="H49" s="135"/>
      <c r="I49" s="135"/>
      <c r="J49" s="135"/>
      <c r="K49" s="135"/>
      <c r="L49" s="98"/>
      <c r="M49" s="7"/>
      <c r="N49" s="7"/>
      <c r="AB49" s="6"/>
      <c r="AC49" s="6"/>
      <c r="AD49" s="6"/>
      <c r="AE49" s="6"/>
      <c r="AF49" s="6"/>
      <c r="AG49" s="6"/>
      <c r="AH49" s="6"/>
      <c r="AI49" s="6"/>
      <c r="AJ49" s="6"/>
      <c r="AK49" s="6"/>
    </row>
    <row r="50" spans="1:37" x14ac:dyDescent="0.35">
      <c r="A50" s="132"/>
      <c r="B50" s="132"/>
      <c r="C50" s="127"/>
      <c r="D50" s="6"/>
      <c r="E50" s="6"/>
      <c r="F50" s="6"/>
      <c r="G50" s="6"/>
      <c r="H50" s="6"/>
      <c r="I50" s="6"/>
      <c r="J50" s="6"/>
      <c r="K50" s="6"/>
      <c r="L50" s="99"/>
      <c r="M50" s="6"/>
      <c r="N50" s="100"/>
      <c r="AB50" s="6"/>
      <c r="AC50" s="6"/>
      <c r="AD50" s="6"/>
      <c r="AE50" s="6"/>
      <c r="AF50" s="6"/>
      <c r="AG50" s="6"/>
      <c r="AH50" s="6"/>
      <c r="AI50" s="102"/>
      <c r="AJ50" s="6"/>
      <c r="AK50" s="6"/>
    </row>
    <row r="51" spans="1:37" x14ac:dyDescent="0.35">
      <c r="A51" s="133"/>
      <c r="B51" s="133"/>
      <c r="C51" s="128"/>
      <c r="D51" s="6"/>
      <c r="E51" s="6"/>
      <c r="F51" s="6"/>
      <c r="G51" s="6"/>
      <c r="H51" s="6"/>
      <c r="I51" s="6"/>
      <c r="J51" s="6"/>
      <c r="K51" s="6"/>
      <c r="L51" s="99"/>
      <c r="M51" s="6"/>
      <c r="N51" s="100"/>
      <c r="R51" s="94"/>
      <c r="S51" s="6"/>
      <c r="AB51" s="6"/>
      <c r="AC51" s="6"/>
      <c r="AD51" s="6"/>
      <c r="AE51" s="6"/>
      <c r="AF51" s="6"/>
      <c r="AG51" s="6"/>
      <c r="AH51" s="6"/>
      <c r="AI51" s="6"/>
      <c r="AJ51" s="6"/>
      <c r="AK51" s="6"/>
    </row>
    <row r="52" spans="1:37" x14ac:dyDescent="0.35">
      <c r="A52" s="133"/>
      <c r="B52" s="133"/>
      <c r="C52" s="128"/>
      <c r="D52" s="6"/>
      <c r="E52" s="6"/>
      <c r="F52" s="6"/>
      <c r="G52" s="6"/>
      <c r="H52" s="6"/>
      <c r="I52" s="6"/>
      <c r="J52" s="6"/>
      <c r="K52" s="6"/>
      <c r="L52" s="99"/>
      <c r="M52" s="6"/>
      <c r="N52" s="6"/>
      <c r="R52" s="94"/>
      <c r="S52" s="6"/>
      <c r="AB52" s="6"/>
      <c r="AC52" s="6"/>
      <c r="AD52" s="6"/>
      <c r="AE52" s="6"/>
      <c r="AF52" s="6"/>
      <c r="AG52" s="6"/>
      <c r="AH52" s="6"/>
      <c r="AI52" s="6"/>
      <c r="AJ52" s="6"/>
      <c r="AK52" s="6"/>
    </row>
    <row r="53" spans="1:37" x14ac:dyDescent="0.35">
      <c r="A53" s="133"/>
      <c r="B53" s="133"/>
      <c r="C53" s="128"/>
      <c r="D53" s="6"/>
      <c r="E53" s="6"/>
      <c r="F53" s="6"/>
      <c r="G53" s="6"/>
      <c r="H53" s="6"/>
      <c r="I53" s="6"/>
      <c r="J53" s="6"/>
      <c r="K53" s="6"/>
      <c r="L53" s="99"/>
      <c r="M53" s="6"/>
      <c r="N53" s="6"/>
      <c r="R53" s="94"/>
      <c r="S53" s="6"/>
      <c r="AB53" s="6"/>
      <c r="AC53" s="6"/>
      <c r="AD53" s="6"/>
      <c r="AE53" s="6"/>
      <c r="AF53" s="6"/>
      <c r="AG53" s="6"/>
      <c r="AH53" s="6"/>
      <c r="AI53" s="6"/>
      <c r="AJ53" s="6"/>
      <c r="AK53" s="6"/>
    </row>
    <row r="54" spans="1:37" x14ac:dyDescent="0.35">
      <c r="A54" s="133"/>
      <c r="B54" s="133"/>
      <c r="C54" s="128"/>
      <c r="D54" s="6"/>
      <c r="E54" s="6"/>
      <c r="F54" s="6"/>
      <c r="G54" s="6"/>
      <c r="H54" s="6"/>
      <c r="I54" s="6"/>
      <c r="J54" s="6"/>
      <c r="K54" s="6"/>
      <c r="L54" s="99"/>
      <c r="M54" s="6"/>
      <c r="N54" s="6"/>
      <c r="R54" s="94"/>
      <c r="S54" s="6"/>
      <c r="AB54" s="6"/>
      <c r="AC54" s="6"/>
      <c r="AD54" s="6"/>
      <c r="AE54" s="6"/>
      <c r="AF54" s="6"/>
      <c r="AG54" s="6"/>
      <c r="AH54" s="6"/>
      <c r="AI54" s="6"/>
      <c r="AJ54" s="6"/>
      <c r="AK54" s="6"/>
    </row>
    <row r="55" spans="1:37" x14ac:dyDescent="0.35">
      <c r="A55" s="133"/>
      <c r="B55" s="133"/>
      <c r="C55" s="128"/>
      <c r="D55" s="6"/>
      <c r="E55" s="6"/>
      <c r="F55" s="6"/>
      <c r="G55" s="6"/>
      <c r="H55" s="6"/>
      <c r="I55" s="6"/>
      <c r="J55" s="6"/>
      <c r="K55" s="6"/>
      <c r="L55" s="99"/>
      <c r="M55" s="6"/>
      <c r="N55" s="6"/>
      <c r="R55" s="94"/>
      <c r="S55" s="6"/>
      <c r="AB55" s="6"/>
      <c r="AC55" s="6"/>
      <c r="AD55" s="6"/>
      <c r="AE55" s="6"/>
      <c r="AF55" s="6"/>
      <c r="AG55" s="6"/>
      <c r="AH55" s="6"/>
      <c r="AI55" s="102"/>
      <c r="AJ55" s="6"/>
      <c r="AK55" s="6"/>
    </row>
    <row r="56" spans="1:37" x14ac:dyDescent="0.35">
      <c r="A56" s="133"/>
      <c r="B56" s="133"/>
      <c r="C56" s="128"/>
      <c r="D56" s="6"/>
      <c r="E56" s="6"/>
      <c r="F56" s="6"/>
      <c r="G56" s="6"/>
      <c r="H56" s="6"/>
      <c r="I56" s="6"/>
      <c r="J56" s="6"/>
      <c r="K56" s="6"/>
      <c r="L56" s="99"/>
      <c r="M56" s="6"/>
      <c r="N56" s="6"/>
      <c r="R56" s="94"/>
      <c r="S56" s="6"/>
      <c r="AB56" s="6"/>
      <c r="AC56" s="6"/>
      <c r="AD56" s="6"/>
      <c r="AE56" s="6"/>
      <c r="AF56" s="6"/>
      <c r="AG56" s="6"/>
      <c r="AH56" s="6"/>
      <c r="AI56" s="6"/>
      <c r="AJ56" s="6"/>
      <c r="AK56" s="6"/>
    </row>
    <row r="57" spans="1:37" x14ac:dyDescent="0.35">
      <c r="A57" s="133"/>
      <c r="B57" s="133"/>
      <c r="C57" s="128"/>
      <c r="D57" s="6"/>
      <c r="E57" s="6"/>
      <c r="F57" s="6"/>
      <c r="G57" s="6"/>
      <c r="H57" s="6"/>
      <c r="I57" s="6"/>
      <c r="J57" s="6"/>
      <c r="K57" s="6"/>
      <c r="L57" s="99"/>
      <c r="M57" s="6"/>
      <c r="N57" s="6"/>
      <c r="R57" s="94"/>
      <c r="S57" s="6"/>
      <c r="AB57" s="6"/>
      <c r="AC57" s="6"/>
      <c r="AD57" s="6"/>
      <c r="AE57" s="6"/>
      <c r="AF57" s="6"/>
      <c r="AG57" s="6"/>
      <c r="AH57" s="6"/>
      <c r="AI57" s="6"/>
      <c r="AJ57" s="6"/>
      <c r="AK57" s="6"/>
    </row>
    <row r="58" spans="1:37" x14ac:dyDescent="0.35">
      <c r="A58" s="133"/>
      <c r="B58" s="133"/>
      <c r="C58" s="128"/>
      <c r="D58" s="6"/>
      <c r="E58" s="6"/>
      <c r="F58" s="6"/>
      <c r="G58" s="6"/>
      <c r="H58" s="6"/>
      <c r="I58" s="6"/>
      <c r="J58" s="6"/>
      <c r="K58" s="6"/>
      <c r="L58" s="99"/>
      <c r="M58" s="6"/>
      <c r="N58" s="6"/>
      <c r="R58" s="94"/>
      <c r="S58" s="6"/>
      <c r="AB58" s="6"/>
      <c r="AC58" s="6"/>
      <c r="AD58" s="6"/>
      <c r="AE58" s="6"/>
      <c r="AF58" s="6"/>
      <c r="AG58" s="6"/>
      <c r="AH58" s="6"/>
      <c r="AI58" s="6"/>
      <c r="AJ58" s="6"/>
      <c r="AK58" s="6"/>
    </row>
    <row r="59" spans="1:37" x14ac:dyDescent="0.35">
      <c r="A59" s="133"/>
      <c r="B59" s="133"/>
      <c r="C59" s="128"/>
      <c r="D59" s="6"/>
      <c r="E59" s="6"/>
      <c r="F59" s="6"/>
      <c r="G59" s="6"/>
      <c r="H59" s="6"/>
      <c r="I59" s="6"/>
      <c r="J59" s="6"/>
      <c r="K59" s="6"/>
      <c r="L59" s="99"/>
      <c r="M59" s="6"/>
      <c r="N59" s="6"/>
      <c r="R59" s="94"/>
      <c r="S59" s="6"/>
      <c r="AB59" s="6"/>
      <c r="AC59" s="6"/>
      <c r="AD59" s="6"/>
      <c r="AE59" s="6"/>
      <c r="AF59" s="6"/>
      <c r="AG59" s="6"/>
      <c r="AH59" s="6"/>
      <c r="AI59" s="6"/>
      <c r="AJ59" s="6"/>
      <c r="AK59" s="6"/>
    </row>
    <row r="60" spans="1:37" x14ac:dyDescent="0.35">
      <c r="A60" s="133"/>
      <c r="B60" s="133"/>
      <c r="C60" s="128"/>
      <c r="D60" s="6"/>
      <c r="E60" s="6"/>
      <c r="F60" s="6"/>
      <c r="G60" s="6"/>
      <c r="H60" s="6"/>
      <c r="I60" s="6"/>
      <c r="J60" s="6"/>
      <c r="K60" s="6"/>
      <c r="L60" s="99"/>
      <c r="M60" s="6"/>
      <c r="N60" s="100"/>
      <c r="R60" s="94"/>
      <c r="S60" s="6"/>
      <c r="AB60" s="6"/>
      <c r="AC60" s="6"/>
      <c r="AD60" s="6"/>
      <c r="AE60" s="6"/>
      <c r="AF60" s="6"/>
      <c r="AG60" s="6"/>
      <c r="AH60" s="6"/>
      <c r="AI60" s="102"/>
      <c r="AJ60" s="6"/>
      <c r="AK60" s="6"/>
    </row>
    <row r="61" spans="1:37" x14ac:dyDescent="0.35">
      <c r="A61" s="133"/>
      <c r="B61" s="133"/>
      <c r="C61" s="128"/>
      <c r="D61" s="6"/>
      <c r="E61" s="6"/>
      <c r="F61" s="6"/>
      <c r="G61" s="6"/>
      <c r="H61" s="6"/>
      <c r="I61" s="6"/>
      <c r="J61" s="6"/>
      <c r="K61" s="6"/>
      <c r="L61" s="99"/>
      <c r="M61" s="6"/>
      <c r="N61" s="100"/>
      <c r="R61" s="94"/>
      <c r="S61" s="6"/>
      <c r="AB61" s="6"/>
      <c r="AC61" s="6"/>
      <c r="AD61" s="6"/>
      <c r="AE61" s="6"/>
      <c r="AF61" s="6"/>
      <c r="AG61" s="6"/>
      <c r="AH61" s="6"/>
      <c r="AI61" s="6"/>
      <c r="AJ61" s="6"/>
      <c r="AK61" s="6"/>
    </row>
    <row r="62" spans="1:37" x14ac:dyDescent="0.35">
      <c r="A62" s="133"/>
      <c r="B62" s="133"/>
      <c r="C62" s="128"/>
      <c r="D62" s="6"/>
      <c r="E62" s="6"/>
      <c r="F62" s="6"/>
      <c r="G62" s="6"/>
      <c r="H62" s="6"/>
      <c r="I62" s="6"/>
      <c r="J62" s="6"/>
      <c r="K62" s="6"/>
      <c r="L62" s="99"/>
      <c r="M62" s="6"/>
      <c r="N62" s="6"/>
      <c r="R62" s="94"/>
      <c r="S62" s="6"/>
      <c r="AB62" s="6"/>
      <c r="AC62" s="6"/>
      <c r="AD62" s="6"/>
      <c r="AE62" s="6"/>
      <c r="AF62" s="6"/>
      <c r="AG62" s="6"/>
      <c r="AH62" s="6"/>
      <c r="AI62" s="6"/>
      <c r="AJ62" s="6"/>
      <c r="AK62" s="6"/>
    </row>
    <row r="63" spans="1:37" x14ac:dyDescent="0.35">
      <c r="A63" s="17"/>
      <c r="B63" s="6"/>
      <c r="C63" s="6"/>
      <c r="D63" s="6"/>
      <c r="E63" s="6"/>
      <c r="F63" s="6"/>
      <c r="G63" s="6"/>
      <c r="H63" s="6"/>
      <c r="I63" s="6"/>
      <c r="J63" s="6"/>
      <c r="K63" s="6"/>
      <c r="L63" s="99"/>
      <c r="M63" s="6"/>
      <c r="N63" s="6"/>
      <c r="AB63" s="6"/>
      <c r="AC63" s="6"/>
      <c r="AD63" s="6"/>
      <c r="AE63" s="6"/>
      <c r="AF63" s="6"/>
      <c r="AG63" s="6"/>
      <c r="AH63" s="6"/>
      <c r="AI63" s="6"/>
      <c r="AJ63" s="6"/>
      <c r="AK63" s="6"/>
    </row>
    <row r="64" spans="1:37" x14ac:dyDescent="0.35">
      <c r="A64" s="17"/>
      <c r="B64" s="6"/>
      <c r="C64" s="6"/>
      <c r="D64" s="6"/>
      <c r="E64" s="6"/>
      <c r="F64" s="6"/>
      <c r="G64" s="6"/>
      <c r="H64" s="6"/>
      <c r="I64" s="6"/>
      <c r="J64" s="6"/>
      <c r="K64" s="6"/>
      <c r="L64" s="99"/>
      <c r="M64" s="6"/>
      <c r="N64" s="6"/>
      <c r="AB64" s="6"/>
      <c r="AC64" s="6"/>
      <c r="AD64" s="6"/>
      <c r="AE64" s="6"/>
      <c r="AF64" s="6"/>
      <c r="AG64" s="6"/>
      <c r="AH64" s="6"/>
      <c r="AI64" s="6"/>
      <c r="AJ64" s="6"/>
      <c r="AK64" s="6"/>
    </row>
    <row r="65" spans="1:37" x14ac:dyDescent="0.35">
      <c r="A65" s="17"/>
      <c r="B65" s="6"/>
      <c r="C65" s="6"/>
      <c r="D65" s="6"/>
      <c r="E65" s="6"/>
      <c r="F65" s="6"/>
      <c r="G65" s="6"/>
      <c r="H65" s="6"/>
      <c r="I65" s="6"/>
      <c r="J65" s="6"/>
      <c r="K65" s="6"/>
      <c r="L65" s="99"/>
      <c r="M65" s="6"/>
      <c r="N65" s="6"/>
      <c r="AB65" s="6"/>
      <c r="AC65" s="6"/>
      <c r="AD65" s="6"/>
      <c r="AE65" s="6"/>
      <c r="AF65" s="6"/>
      <c r="AG65" s="6"/>
      <c r="AH65" s="6"/>
      <c r="AI65" s="102"/>
      <c r="AJ65" s="6"/>
      <c r="AK65" s="6"/>
    </row>
    <row r="66" spans="1:37" x14ac:dyDescent="0.35">
      <c r="A66" s="101"/>
      <c r="B66" s="6"/>
      <c r="C66" s="6"/>
      <c r="D66" s="6"/>
      <c r="E66" s="6"/>
      <c r="F66" s="6"/>
      <c r="G66" s="6"/>
      <c r="H66" s="6"/>
      <c r="I66" s="6"/>
      <c r="J66" s="6"/>
      <c r="K66" s="6"/>
      <c r="L66" s="99"/>
      <c r="M66" s="6"/>
      <c r="N66" s="6"/>
      <c r="AB66" s="6"/>
      <c r="AC66" s="6"/>
      <c r="AD66" s="6"/>
      <c r="AE66" s="6"/>
      <c r="AF66" s="6"/>
      <c r="AG66" s="6"/>
      <c r="AH66" s="6"/>
      <c r="AI66" s="6"/>
      <c r="AJ66" s="6"/>
      <c r="AK66" s="6"/>
    </row>
    <row r="67" spans="1:37" x14ac:dyDescent="0.35">
      <c r="A67" s="101"/>
      <c r="B67" s="6"/>
      <c r="C67" s="6"/>
      <c r="D67" s="6"/>
      <c r="E67" s="6"/>
      <c r="F67" s="6"/>
      <c r="G67" s="6"/>
      <c r="H67" s="6"/>
      <c r="I67" s="6"/>
      <c r="J67" s="6"/>
      <c r="K67" s="6"/>
      <c r="L67" s="99"/>
      <c r="M67" s="6"/>
      <c r="N67" s="6"/>
      <c r="AB67" s="6"/>
      <c r="AC67" s="6"/>
      <c r="AD67" s="6"/>
      <c r="AE67" s="6"/>
      <c r="AF67" s="6"/>
      <c r="AG67" s="6"/>
      <c r="AH67" s="6"/>
      <c r="AI67" s="6"/>
      <c r="AJ67" s="6"/>
      <c r="AK67" s="6"/>
    </row>
    <row r="68" spans="1:37" x14ac:dyDescent="0.35">
      <c r="A68" s="101"/>
      <c r="B68" s="6"/>
      <c r="C68" s="6"/>
      <c r="D68" s="6"/>
      <c r="E68" s="6"/>
      <c r="F68" s="6"/>
      <c r="G68" s="6"/>
      <c r="H68" s="6"/>
      <c r="I68" s="6"/>
      <c r="J68" s="6"/>
      <c r="K68" s="6"/>
      <c r="L68" s="99"/>
      <c r="M68" s="6"/>
      <c r="N68" s="6"/>
      <c r="AB68" s="6"/>
      <c r="AC68" s="6"/>
      <c r="AD68" s="6"/>
      <c r="AE68" s="6"/>
      <c r="AF68" s="6"/>
      <c r="AG68" s="6"/>
      <c r="AH68" s="6"/>
      <c r="AI68" s="6"/>
      <c r="AJ68" s="6"/>
      <c r="AK68" s="6"/>
    </row>
    <row r="69" spans="1:37" x14ac:dyDescent="0.35">
      <c r="A69" s="101"/>
      <c r="B69" s="6"/>
      <c r="C69" s="6"/>
      <c r="D69" s="6"/>
      <c r="E69" s="6"/>
      <c r="F69" s="6"/>
      <c r="G69" s="6"/>
      <c r="H69" s="6"/>
      <c r="I69" s="6"/>
      <c r="J69" s="6"/>
      <c r="K69" s="6"/>
      <c r="L69" s="99"/>
      <c r="M69" s="6"/>
      <c r="N69" s="6"/>
      <c r="AB69" s="6"/>
      <c r="AC69" s="6"/>
      <c r="AD69" s="6"/>
      <c r="AE69" s="6"/>
      <c r="AF69" s="6"/>
      <c r="AG69" s="6"/>
      <c r="AH69" s="6"/>
      <c r="AI69" s="6"/>
      <c r="AJ69" s="6"/>
      <c r="AK69" s="6"/>
    </row>
    <row r="70" spans="1:37" x14ac:dyDescent="0.3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99"/>
      <c r="M70" s="6"/>
      <c r="N70" s="100"/>
    </row>
    <row r="71" spans="1:37" x14ac:dyDescent="0.3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99"/>
      <c r="M71" s="6"/>
      <c r="N71" s="100"/>
    </row>
    <row r="72" spans="1:37" x14ac:dyDescent="0.3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99"/>
      <c r="M72" s="6"/>
      <c r="N72" s="100"/>
    </row>
    <row r="73" spans="1:37" x14ac:dyDescent="0.3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99"/>
      <c r="M73" s="6"/>
      <c r="N73" s="100"/>
    </row>
    <row r="74" spans="1:37" x14ac:dyDescent="0.3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99"/>
      <c r="M74" s="6"/>
      <c r="N74" s="6"/>
    </row>
    <row r="75" spans="1:37" x14ac:dyDescent="0.3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99"/>
      <c r="M75" s="6"/>
      <c r="N75" s="6"/>
    </row>
    <row r="76" spans="1:37" x14ac:dyDescent="0.3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99"/>
      <c r="M76" s="6"/>
      <c r="N76" s="6"/>
    </row>
    <row r="77" spans="1:37" x14ac:dyDescent="0.3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99"/>
      <c r="M77" s="6"/>
      <c r="N77" s="6"/>
    </row>
    <row r="78" spans="1:37" x14ac:dyDescent="0.3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99"/>
      <c r="M78" s="6"/>
      <c r="N78" s="6"/>
    </row>
    <row r="79" spans="1:37" x14ac:dyDescent="0.3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99"/>
      <c r="M79" s="6"/>
      <c r="N79" s="6"/>
    </row>
    <row r="80" spans="1:37" x14ac:dyDescent="0.3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99"/>
      <c r="M80" s="6"/>
      <c r="N80" s="6"/>
    </row>
    <row r="81" spans="1:14" x14ac:dyDescent="0.3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99"/>
      <c r="M81" s="6"/>
      <c r="N81" s="6"/>
    </row>
    <row r="82" spans="1:14" x14ac:dyDescent="0.35">
      <c r="A82" s="17"/>
      <c r="B82" s="6"/>
      <c r="C82" s="6"/>
      <c r="D82" s="6"/>
      <c r="E82" s="6"/>
      <c r="F82" s="6"/>
      <c r="G82" s="6"/>
      <c r="H82" s="6"/>
      <c r="I82" s="6"/>
      <c r="J82" s="6"/>
      <c r="K82" s="6"/>
      <c r="L82" s="99"/>
      <c r="M82" s="6"/>
      <c r="N82" s="6"/>
    </row>
    <row r="83" spans="1:14" x14ac:dyDescent="0.35">
      <c r="A83" s="17"/>
      <c r="B83" s="6"/>
      <c r="C83" s="6"/>
      <c r="D83" s="6"/>
      <c r="E83" s="6"/>
      <c r="F83" s="6"/>
      <c r="G83" s="6"/>
      <c r="H83" s="6"/>
      <c r="I83" s="6"/>
      <c r="J83" s="6"/>
      <c r="K83" s="6"/>
      <c r="L83" s="99"/>
      <c r="M83" s="6"/>
      <c r="N83" s="6"/>
    </row>
    <row r="84" spans="1:14" x14ac:dyDescent="0.35">
      <c r="A84" s="17"/>
      <c r="B84" s="6"/>
      <c r="C84" s="6"/>
      <c r="D84" s="6"/>
      <c r="E84" s="6"/>
      <c r="F84" s="6"/>
      <c r="G84" s="6"/>
      <c r="H84" s="6"/>
      <c r="I84" s="6"/>
      <c r="J84" s="6"/>
      <c r="K84" s="6"/>
      <c r="L84" s="99"/>
      <c r="M84" s="6"/>
      <c r="N84" s="6"/>
    </row>
    <row r="85" spans="1:14" x14ac:dyDescent="0.35">
      <c r="A85" s="17"/>
      <c r="B85" s="6"/>
      <c r="C85" s="6"/>
      <c r="D85" s="6"/>
      <c r="E85" s="6"/>
      <c r="F85" s="6"/>
      <c r="G85" s="6"/>
      <c r="H85" s="6"/>
      <c r="I85" s="6"/>
      <c r="J85" s="6"/>
      <c r="K85" s="6"/>
      <c r="L85" s="99"/>
      <c r="M85" s="6"/>
      <c r="N85" s="6"/>
    </row>
    <row r="86" spans="1:14" x14ac:dyDescent="0.35">
      <c r="A86" s="101"/>
      <c r="B86" s="6"/>
      <c r="C86" s="6"/>
      <c r="D86" s="6"/>
      <c r="E86" s="6"/>
      <c r="F86" s="6"/>
      <c r="G86" s="6"/>
      <c r="H86" s="6"/>
      <c r="I86" s="6"/>
      <c r="J86" s="6"/>
      <c r="K86" s="6"/>
      <c r="L86" s="99"/>
      <c r="M86" s="6"/>
      <c r="N86" s="6"/>
    </row>
    <row r="87" spans="1:14" x14ac:dyDescent="0.35">
      <c r="A87" s="101"/>
      <c r="B87" s="6"/>
      <c r="C87" s="6"/>
      <c r="D87" s="6"/>
      <c r="E87" s="6"/>
      <c r="F87" s="6"/>
      <c r="G87" s="6"/>
      <c r="H87" s="6"/>
      <c r="I87" s="6"/>
      <c r="J87" s="6"/>
      <c r="K87" s="6"/>
      <c r="L87" s="99"/>
      <c r="M87" s="6"/>
      <c r="N87" s="6"/>
    </row>
    <row r="88" spans="1:14" x14ac:dyDescent="0.35">
      <c r="A88" s="101"/>
      <c r="B88" s="6"/>
      <c r="C88" s="6"/>
      <c r="D88" s="6"/>
      <c r="E88" s="6"/>
      <c r="F88" s="6"/>
      <c r="G88" s="6"/>
      <c r="H88" s="6"/>
      <c r="I88" s="6"/>
      <c r="J88" s="6"/>
      <c r="K88" s="6"/>
      <c r="L88" s="99"/>
      <c r="M88" s="6"/>
      <c r="N88" s="6"/>
    </row>
    <row r="89" spans="1:14" x14ac:dyDescent="0.35">
      <c r="A89" s="101"/>
      <c r="B89" s="6"/>
      <c r="C89" s="6"/>
      <c r="D89" s="6"/>
      <c r="E89" s="6"/>
      <c r="F89" s="6"/>
      <c r="G89" s="6"/>
      <c r="H89" s="6"/>
      <c r="I89" s="6"/>
      <c r="J89" s="6"/>
      <c r="K89" s="6"/>
      <c r="L89" s="99"/>
      <c r="M89" s="6"/>
      <c r="N89" s="6"/>
    </row>
  </sheetData>
  <mergeCells count="12">
    <mergeCell ref="Q33:Z34"/>
    <mergeCell ref="A1:B1"/>
    <mergeCell ref="A49:B49"/>
    <mergeCell ref="AB1:AJ1"/>
    <mergeCell ref="A16:B16"/>
    <mergeCell ref="A48:G48"/>
    <mergeCell ref="J48:N48"/>
    <mergeCell ref="AB38:AK38"/>
    <mergeCell ref="Q1:Y1"/>
    <mergeCell ref="A10:B10"/>
    <mergeCell ref="L1:O1"/>
    <mergeCell ref="D1:J1"/>
  </mergeCell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zoomScale="80" zoomScaleNormal="80" workbookViewId="0">
      <selection activeCell="E21" sqref="E21"/>
    </sheetView>
  </sheetViews>
  <sheetFormatPr defaultRowHeight="14.5" x14ac:dyDescent="0.35"/>
  <cols>
    <col min="1" max="1" width="15.453125" customWidth="1"/>
    <col min="2" max="2" width="25.6328125" bestFit="1" customWidth="1"/>
    <col min="3" max="3" width="19.90625" customWidth="1"/>
    <col min="4" max="4" width="22.36328125" bestFit="1" customWidth="1"/>
    <col min="5" max="5" width="24.26953125" bestFit="1" customWidth="1"/>
    <col min="6" max="6" width="26.08984375" bestFit="1" customWidth="1"/>
  </cols>
  <sheetData>
    <row r="1" spans="1:6" ht="18.5" x14ac:dyDescent="0.45">
      <c r="A1" s="105" t="s">
        <v>116</v>
      </c>
      <c r="B1" s="125" t="s">
        <v>34</v>
      </c>
      <c r="C1" s="110" t="s">
        <v>125</v>
      </c>
      <c r="D1" s="123" t="s">
        <v>126</v>
      </c>
      <c r="E1" s="105" t="s">
        <v>132</v>
      </c>
      <c r="F1" s="125" t="s">
        <v>145</v>
      </c>
    </row>
    <row r="2" spans="1:6" ht="18.5" x14ac:dyDescent="0.45">
      <c r="A2" s="106" t="s">
        <v>117</v>
      </c>
      <c r="B2" s="126" t="s">
        <v>117</v>
      </c>
      <c r="C2" s="111" t="s">
        <v>117</v>
      </c>
      <c r="D2" s="124" t="s">
        <v>117</v>
      </c>
      <c r="E2" s="106" t="s">
        <v>117</v>
      </c>
      <c r="F2" s="126" t="s">
        <v>117</v>
      </c>
    </row>
    <row r="3" spans="1:6" ht="18.5" x14ac:dyDescent="0.45">
      <c r="A3" s="106" t="s">
        <v>123</v>
      </c>
      <c r="B3" s="126" t="s">
        <v>0</v>
      </c>
      <c r="C3" s="112" t="s">
        <v>133</v>
      </c>
      <c r="D3" s="124" t="s">
        <v>127</v>
      </c>
      <c r="E3" s="106" t="s">
        <v>135</v>
      </c>
      <c r="F3" s="126" t="s">
        <v>136</v>
      </c>
    </row>
    <row r="4" spans="1:6" ht="18.5" x14ac:dyDescent="0.45">
      <c r="A4" s="106" t="s">
        <v>118</v>
      </c>
      <c r="B4" s="123" t="s">
        <v>152</v>
      </c>
      <c r="C4" s="112" t="s">
        <v>134</v>
      </c>
      <c r="D4" s="124" t="s">
        <v>27</v>
      </c>
      <c r="E4" s="106" t="s">
        <v>141</v>
      </c>
      <c r="F4" s="126" t="s">
        <v>144</v>
      </c>
    </row>
    <row r="5" spans="1:6" ht="18.5" x14ac:dyDescent="0.45">
      <c r="A5" s="107" t="s">
        <v>119</v>
      </c>
      <c r="B5" s="124" t="s">
        <v>117</v>
      </c>
      <c r="C5" s="112" t="s">
        <v>153</v>
      </c>
      <c r="D5" s="124" t="s">
        <v>128</v>
      </c>
      <c r="E5" s="106" t="s">
        <v>147</v>
      </c>
      <c r="F5" s="126" t="s">
        <v>135</v>
      </c>
    </row>
    <row r="6" spans="1:6" ht="18.5" x14ac:dyDescent="0.45">
      <c r="A6" s="108" t="s">
        <v>117</v>
      </c>
      <c r="B6" s="124" t="s">
        <v>0</v>
      </c>
      <c r="C6" s="112" t="s">
        <v>55</v>
      </c>
      <c r="D6" s="124" t="s">
        <v>103</v>
      </c>
      <c r="E6" s="106" t="s">
        <v>136</v>
      </c>
      <c r="F6" s="126" t="s">
        <v>141</v>
      </c>
    </row>
    <row r="7" spans="1:6" ht="18.5" x14ac:dyDescent="0.45">
      <c r="A7" s="108" t="s">
        <v>0</v>
      </c>
      <c r="B7" s="125" t="s">
        <v>94</v>
      </c>
      <c r="C7" s="112" t="s">
        <v>56</v>
      </c>
      <c r="D7" s="124" t="s">
        <v>104</v>
      </c>
      <c r="E7" s="106" t="s">
        <v>138</v>
      </c>
    </row>
    <row r="8" spans="1:6" ht="18.5" x14ac:dyDescent="0.45">
      <c r="A8" s="108" t="s">
        <v>103</v>
      </c>
      <c r="B8" s="126" t="s">
        <v>117</v>
      </c>
      <c r="C8" s="113" t="s">
        <v>137</v>
      </c>
      <c r="D8" s="124" t="s">
        <v>105</v>
      </c>
      <c r="E8" s="106" t="s">
        <v>149</v>
      </c>
    </row>
    <row r="9" spans="1:6" ht="18.5" x14ac:dyDescent="0.45">
      <c r="A9" s="105" t="s">
        <v>120</v>
      </c>
      <c r="B9" s="126" t="s">
        <v>151</v>
      </c>
      <c r="C9" s="109"/>
      <c r="D9" s="124" t="s">
        <v>97</v>
      </c>
      <c r="E9" s="106" t="s">
        <v>94</v>
      </c>
    </row>
    <row r="10" spans="1:6" ht="18.5" x14ac:dyDescent="0.45">
      <c r="A10" s="106" t="s">
        <v>117</v>
      </c>
      <c r="B10" s="126" t="s">
        <v>0</v>
      </c>
      <c r="C10" s="109"/>
      <c r="D10" s="125" t="s">
        <v>146</v>
      </c>
      <c r="E10" s="106" t="s">
        <v>169</v>
      </c>
    </row>
    <row r="11" spans="1:6" ht="18.5" x14ac:dyDescent="0.45">
      <c r="A11" s="106" t="s">
        <v>121</v>
      </c>
      <c r="B11" s="123" t="s">
        <v>124</v>
      </c>
      <c r="C11" s="109"/>
      <c r="D11" s="126" t="s">
        <v>117</v>
      </c>
      <c r="E11" s="106" t="s">
        <v>139</v>
      </c>
    </row>
    <row r="12" spans="1:6" ht="18.5" x14ac:dyDescent="0.45">
      <c r="A12" s="106" t="s">
        <v>122</v>
      </c>
      <c r="B12" s="124" t="s">
        <v>117</v>
      </c>
      <c r="C12" s="109"/>
      <c r="D12" s="131" t="s">
        <v>135</v>
      </c>
      <c r="E12" s="106" t="s">
        <v>140</v>
      </c>
    </row>
    <row r="13" spans="1:6" ht="18.5" x14ac:dyDescent="0.45">
      <c r="B13" s="124" t="s">
        <v>154</v>
      </c>
      <c r="C13" s="109"/>
      <c r="D13" s="131" t="s">
        <v>164</v>
      </c>
      <c r="E13" s="106" t="s">
        <v>101</v>
      </c>
    </row>
    <row r="14" spans="1:6" ht="18.5" x14ac:dyDescent="0.45">
      <c r="B14" s="124" t="s">
        <v>157</v>
      </c>
      <c r="C14" s="109"/>
      <c r="D14" s="131" t="s">
        <v>165</v>
      </c>
      <c r="E14" s="106" t="s">
        <v>142</v>
      </c>
    </row>
    <row r="15" spans="1:6" ht="18.5" x14ac:dyDescent="0.45">
      <c r="B15" s="124" t="s">
        <v>155</v>
      </c>
      <c r="C15" s="109"/>
      <c r="D15" s="131" t="s">
        <v>148</v>
      </c>
      <c r="E15" s="106" t="s">
        <v>102</v>
      </c>
    </row>
    <row r="16" spans="1:6" ht="18.5" x14ac:dyDescent="0.45">
      <c r="B16" s="124" t="s">
        <v>156</v>
      </c>
      <c r="D16" s="131" t="s">
        <v>167</v>
      </c>
      <c r="E16" s="106" t="s">
        <v>137</v>
      </c>
    </row>
    <row r="17" spans="2:5" ht="18.5" x14ac:dyDescent="0.45">
      <c r="B17" s="124" t="s">
        <v>158</v>
      </c>
      <c r="D17" s="131" t="s">
        <v>168</v>
      </c>
      <c r="E17" s="106" t="s">
        <v>144</v>
      </c>
    </row>
    <row r="18" spans="2:5" ht="18.5" x14ac:dyDescent="0.45">
      <c r="B18" s="124" t="s">
        <v>159</v>
      </c>
      <c r="D18" s="131" t="s">
        <v>97</v>
      </c>
      <c r="E18" s="106" t="s">
        <v>150</v>
      </c>
    </row>
    <row r="19" spans="2:5" ht="18.5" x14ac:dyDescent="0.45">
      <c r="B19" s="114" t="s">
        <v>153</v>
      </c>
      <c r="D19" s="131" t="s">
        <v>166</v>
      </c>
      <c r="E19" s="106" t="s">
        <v>143</v>
      </c>
    </row>
    <row r="20" spans="2:5" ht="18.5" x14ac:dyDescent="0.45">
      <c r="B20" s="130"/>
      <c r="E20" s="106" t="s">
        <v>34</v>
      </c>
    </row>
    <row r="21" spans="2:5" ht="18.5" x14ac:dyDescent="0.45">
      <c r="B21" s="109"/>
      <c r="E21" s="106" t="s">
        <v>170</v>
      </c>
    </row>
    <row r="22" spans="2:5" ht="18.5" x14ac:dyDescent="0.45">
      <c r="B22" s="10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F7" sqref="F7"/>
    </sheetView>
  </sheetViews>
  <sheetFormatPr defaultRowHeight="14.5" x14ac:dyDescent="0.35"/>
  <cols>
    <col min="2" max="2" width="14.1796875" bestFit="1" customWidth="1"/>
  </cols>
  <sheetData>
    <row r="1" spans="1:2" x14ac:dyDescent="0.35">
      <c r="A1" t="s">
        <v>110</v>
      </c>
      <c r="B1" t="s">
        <v>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F8" sqref="F8"/>
    </sheetView>
  </sheetViews>
  <sheetFormatPr defaultRowHeight="14.5" x14ac:dyDescent="0.35"/>
  <cols>
    <col min="1" max="1" width="20.453125" customWidth="1"/>
    <col min="2" max="2" width="11.81640625" customWidth="1"/>
    <col min="3" max="3" width="10.36328125" bestFit="1" customWidth="1"/>
    <col min="4" max="4" width="12.54296875" customWidth="1"/>
    <col min="5" max="6" width="13.08984375" customWidth="1"/>
    <col min="7" max="7" width="16.08984375" customWidth="1"/>
    <col min="8" max="8" width="9.7265625" customWidth="1"/>
  </cols>
  <sheetData>
    <row r="1" spans="1:8" x14ac:dyDescent="0.35">
      <c r="A1" s="4" t="s">
        <v>174</v>
      </c>
      <c r="B1" s="4" t="s">
        <v>171</v>
      </c>
      <c r="C1" s="4" t="s">
        <v>107</v>
      </c>
      <c r="D1" s="4" t="s">
        <v>22</v>
      </c>
      <c r="E1" s="4" t="s">
        <v>176</v>
      </c>
      <c r="F1" s="4" t="s">
        <v>172</v>
      </c>
      <c r="G1" s="4" t="s">
        <v>173</v>
      </c>
      <c r="H1" s="4" t="s">
        <v>175</v>
      </c>
    </row>
    <row r="14" spans="1:8" x14ac:dyDescent="0.35">
      <c r="A14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MIS OSDS DB Info</vt:lpstr>
      <vt:lpstr>Salary Calculation Rule</vt:lpstr>
      <vt:lpstr>Master Data</vt:lpstr>
      <vt:lpstr>DB Tables</vt:lpstr>
      <vt:lpstr>Database Info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2022-01-17T09:57:44Z</dcterms:modified>
</cp:coreProperties>
</file>