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Barishal" sheetId="3" r:id="rId1"/>
  </sheets>
  <definedNames>
    <definedName name="_xlnm._FilterDatabase" localSheetId="0" hidden="1">Barishal!$A$3:$AB$55</definedName>
    <definedName name="_xlnm._FilterDatabase" hidden="1">#REF!</definedName>
    <definedName name="_xlnm.Print_Titles">#REF!</definedName>
  </definedNames>
  <calcPr calcId="144525"/>
</workbook>
</file>

<file path=xl/calcChain.xml><?xml version="1.0" encoding="utf-8"?>
<calcChain xmlns="http://schemas.openxmlformats.org/spreadsheetml/2006/main">
  <c r="X55" i="3"/>
  <c r="Y55"/>
  <c r="Z55"/>
  <c r="W55"/>
  <c r="P55" l="1"/>
  <c r="O55"/>
  <c r="N55"/>
  <c r="Q54"/>
  <c r="S53"/>
  <c r="Q53"/>
  <c r="S52"/>
  <c r="Q52"/>
  <c r="S51"/>
  <c r="Q51"/>
  <c r="S50"/>
  <c r="Q50"/>
  <c r="S49"/>
  <c r="Q49"/>
  <c r="S48"/>
  <c r="Q48"/>
  <c r="S47"/>
  <c r="Q47"/>
  <c r="S46"/>
  <c r="Q46"/>
  <c r="S45"/>
  <c r="Q45"/>
  <c r="S44"/>
  <c r="Q44"/>
  <c r="S43"/>
  <c r="Q43"/>
  <c r="S42"/>
  <c r="Q42"/>
  <c r="S41"/>
  <c r="Q41"/>
  <c r="S40"/>
  <c r="Q40"/>
  <c r="S39"/>
  <c r="Q39"/>
  <c r="S38"/>
  <c r="Q38"/>
  <c r="S37"/>
  <c r="Q37"/>
  <c r="S36"/>
  <c r="Q36"/>
  <c r="S35"/>
  <c r="Q35"/>
  <c r="S34"/>
  <c r="Q34"/>
  <c r="S33"/>
  <c r="Q33"/>
  <c r="S32"/>
  <c r="Q32"/>
  <c r="S31"/>
  <c r="Q31"/>
  <c r="S30"/>
  <c r="Q30"/>
  <c r="S29"/>
  <c r="Q29"/>
  <c r="S28"/>
  <c r="Q28"/>
  <c r="S27"/>
  <c r="Q27"/>
  <c r="S26"/>
  <c r="Q26"/>
  <c r="S25"/>
  <c r="Q25"/>
  <c r="S24"/>
  <c r="Q24"/>
  <c r="S23"/>
  <c r="Q23"/>
  <c r="S22"/>
  <c r="Q22"/>
  <c r="S21"/>
  <c r="Q21"/>
  <c r="S20"/>
  <c r="Q20"/>
  <c r="S19"/>
  <c r="Q19"/>
  <c r="S18"/>
  <c r="Q18"/>
  <c r="S17"/>
  <c r="Q17"/>
  <c r="S16"/>
  <c r="Q16"/>
  <c r="S15"/>
  <c r="Q15"/>
  <c r="S14"/>
  <c r="Q14"/>
  <c r="S13"/>
  <c r="Q13"/>
  <c r="S12"/>
  <c r="Q12"/>
  <c r="S11"/>
  <c r="Q11"/>
  <c r="S10"/>
  <c r="Q10"/>
  <c r="S9"/>
  <c r="Q9"/>
  <c r="S8"/>
  <c r="Q8"/>
  <c r="S7"/>
  <c r="Q7"/>
  <c r="Q55"/>
</calcChain>
</file>

<file path=xl/sharedStrings.xml><?xml version="1.0" encoding="utf-8"?>
<sst xmlns="http://schemas.openxmlformats.org/spreadsheetml/2006/main" count="184" uniqueCount="97">
  <si>
    <t>SI</t>
  </si>
  <si>
    <t>SR</t>
  </si>
  <si>
    <t>CM</t>
  </si>
  <si>
    <t>Driver</t>
  </si>
  <si>
    <t>Total</t>
  </si>
  <si>
    <t>Total Net Pay Amount</t>
  </si>
  <si>
    <t>Remarks</t>
  </si>
  <si>
    <t>Territory wise Monthly Attendance and Salary Sheet</t>
  </si>
  <si>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</si>
  <si>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</si>
  <si>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</si>
  <si>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</si>
  <si>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</si>
  <si>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</si>
  <si>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</si>
  <si>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</si>
  <si>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Payable Attendance</t>
  </si>
  <si>
    <t>Monthly Salary</t>
  </si>
  <si>
    <t>Deducation</t>
  </si>
  <si>
    <t>Daily Average Sales Value</t>
  </si>
  <si>
    <t>Grade</t>
  </si>
  <si>
    <t>TSO</t>
  </si>
  <si>
    <t>A</t>
  </si>
  <si>
    <t>B</t>
  </si>
  <si>
    <t>C</t>
  </si>
  <si>
    <t>Date of Join</t>
  </si>
  <si>
    <t>Arear/cityallowance</t>
  </si>
  <si>
    <t>Net Pay-able Salary</t>
  </si>
  <si>
    <t>Net Pay-able TA/DA</t>
  </si>
  <si>
    <t>Total Sales Value</t>
  </si>
  <si>
    <t>Md. Shadat</t>
  </si>
  <si>
    <t>Shafiul Chowdhury Rashel</t>
  </si>
  <si>
    <t>D.M.O</t>
  </si>
  <si>
    <t>Monirul Islam</t>
  </si>
  <si>
    <t>Md.Zafar Ali</t>
  </si>
  <si>
    <t>Sapon Kumer Das</t>
  </si>
  <si>
    <t>Aslam Hossain</t>
  </si>
  <si>
    <t>26/10/2019</t>
  </si>
  <si>
    <t>Md. Rasel</t>
  </si>
  <si>
    <t>Md. Mizanur Rahman</t>
  </si>
  <si>
    <t>Md. Josim Uddin</t>
  </si>
  <si>
    <t>Md. Kamruzzaman</t>
  </si>
  <si>
    <t>Md. Golam Kowsar</t>
  </si>
  <si>
    <t>Liton Chandro Bosu</t>
  </si>
  <si>
    <t xml:space="preserve">Md. Taslim Mollah </t>
  </si>
  <si>
    <t>Md. Faysal Mohammad</t>
  </si>
  <si>
    <t>Komol krisno DabNath</t>
  </si>
  <si>
    <t>Ashok Roy</t>
  </si>
  <si>
    <t>MD.Kaysar Hamid</t>
  </si>
  <si>
    <t>Fahad hossain</t>
  </si>
  <si>
    <t>Md. Sirajul Islam</t>
  </si>
  <si>
    <t>16/10/2019</t>
  </si>
  <si>
    <t>Md.Shahidul Islam</t>
  </si>
  <si>
    <t>John Biswas</t>
  </si>
  <si>
    <t>Md.Shahidul Islam Milton</t>
  </si>
  <si>
    <t>Md.Habibur Rahman</t>
  </si>
  <si>
    <t>MD. Abdul Jolil</t>
  </si>
  <si>
    <t>MD.Harunr Rasid</t>
  </si>
  <si>
    <t>MD.Sohel Khan</t>
  </si>
  <si>
    <t>MD.Sohel Rana</t>
  </si>
  <si>
    <t>MD.Josef Roy</t>
  </si>
  <si>
    <t>MD.Mizanur Rohoman</t>
  </si>
  <si>
    <t>MD.Nanna Hawladar</t>
  </si>
  <si>
    <t>MD.Suruj Hawladar</t>
  </si>
  <si>
    <t>MD.Joyel Fokir 2</t>
  </si>
  <si>
    <t>Prokas Saha</t>
  </si>
  <si>
    <t>MD.Ibrahim Sordar</t>
  </si>
  <si>
    <t>MD.Masum Sordar</t>
  </si>
  <si>
    <t xml:space="preserve">MD.Sohidul Islam Kutti </t>
  </si>
  <si>
    <t xml:space="preserve">MD.Saiful Islam </t>
  </si>
  <si>
    <t>18/01/2020</t>
  </si>
  <si>
    <t>MD.Hamayet Uddin</t>
  </si>
  <si>
    <t>MD.Bappy  Hawladar</t>
  </si>
  <si>
    <t>MD.Maidul Islam</t>
  </si>
  <si>
    <t>MD.Ripon Hawladar</t>
  </si>
  <si>
    <t>Saddam Hossain</t>
  </si>
  <si>
    <t>26/11/2019</t>
  </si>
  <si>
    <t>Md.Saiful Islam Sohel</t>
  </si>
  <si>
    <t>A.k.m. Rasal</t>
  </si>
  <si>
    <t>MD.Abu Tahar</t>
  </si>
  <si>
    <t>Al Amin</t>
  </si>
  <si>
    <t>29/10/2019</t>
  </si>
  <si>
    <t>Md. Mahidul Islam</t>
  </si>
  <si>
    <t>Alomgir Hossain</t>
  </si>
  <si>
    <t>30/12/2019</t>
  </si>
  <si>
    <t>Soniya Akter</t>
  </si>
  <si>
    <t>Tasmiah Akhi</t>
  </si>
  <si>
    <t>Md.Sojib</t>
  </si>
  <si>
    <t>15/5/2017</t>
  </si>
  <si>
    <t>Last month Salary Doesn’t Given</t>
  </si>
  <si>
    <t>RSO</t>
  </si>
  <si>
    <t>LP</t>
  </si>
  <si>
    <t>Barisal Division</t>
  </si>
  <si>
    <t>Salary</t>
  </si>
  <si>
    <t>Arrear</t>
  </si>
  <si>
    <t>Deduction</t>
  </si>
  <si>
    <t>Territory:     Barishal                      Region: Barishal               Division:  Barishal                                         Month:    Feb-2020                                      Working Day-25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</si>
</sst>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Cambria"/>
      <family val="1"/>
    </font>
    <font>
      <sz val="11"/>
      <color rgb="FF000000"/>
      <name val="Tahoma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theme="1"/>
      <name val="Cambria"/>
      <family val="1"/>
      <scheme val="major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color indexed="8"/>
      <name val="Tahom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85">
    <xf numFmtId="0" fontId="0" fillId="0" borderId="0"/>
    <xf numFmtId="0" fontId="13" fillId="0" borderId="0"/>
    <xf numFmtId="0" fontId="8" fillId="0" borderId="0">
      <alignment wrapText="1"/>
    </xf>
    <xf numFmtId="0" fontId="23" fillId="0" borderId="0"/>
    <xf numFmtId="0" fontId="11" fillId="0" borderId="0"/>
    <xf numFmtId="0" fontId="8" fillId="0" borderId="0"/>
    <xf numFmtId="0" fontId="13" fillId="0" borderId="0">
      <protection locked="0"/>
    </xf>
    <xf numFmtId="43" fontId="8" fillId="0" borderId="0" applyFont="0" applyFill="0" applyBorder="0" applyAlignment="0" applyProtection="0"/>
    <xf numFmtId="0" fontId="8" fillId="0" borderId="0"/>
    <xf numFmtId="0" fontId="24" fillId="0" borderId="0">
      <alignment vertical="center"/>
    </xf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0" applyNumberFormat="0" applyAlignment="0" applyProtection="0"/>
    <xf numFmtId="0" fontId="29" fillId="20" borderId="10" applyNumberFormat="0" applyAlignment="0" applyProtection="0"/>
    <xf numFmtId="0" fontId="29" fillId="20" borderId="10" applyNumberFormat="0" applyAlignment="0" applyProtection="0"/>
    <xf numFmtId="0" fontId="30" fillId="21" borderId="11" applyNumberFormat="0" applyAlignment="0" applyProtection="0"/>
    <xf numFmtId="0" fontId="30" fillId="21" borderId="11" applyNumberFormat="0" applyAlignment="0" applyProtection="0"/>
    <xf numFmtId="0" fontId="30" fillId="21" borderId="11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4" fillId="0" borderId="0">
      <protection locked="0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>
      <protection locked="0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7" borderId="10" applyNumberFormat="0" applyAlignment="0" applyProtection="0"/>
    <xf numFmtId="0" fontId="37" fillId="7" borderId="10" applyNumberFormat="0" applyAlignment="0" applyProtection="0"/>
    <xf numFmtId="0" fontId="37" fillId="7" borderId="10" applyNumberFormat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8" fillId="0" borderId="0">
      <alignment wrapText="1"/>
    </xf>
    <xf numFmtId="0" fontId="8" fillId="0" borderId="0">
      <protection locked="0"/>
    </xf>
    <xf numFmtId="0" fontId="8" fillId="0" borderId="0">
      <protection locked="0"/>
    </xf>
    <xf numFmtId="0" fontId="8" fillId="0" borderId="0">
      <alignment wrapText="1"/>
    </xf>
    <xf numFmtId="0" fontId="8" fillId="0" borderId="0">
      <alignment wrapText="1"/>
    </xf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>
      <protection locked="0"/>
    </xf>
    <xf numFmtId="0" fontId="8" fillId="0" borderId="0">
      <protection locked="0"/>
    </xf>
    <xf numFmtId="0" fontId="8" fillId="0" borderId="0"/>
    <xf numFmtId="0" fontId="8" fillId="0" borderId="0"/>
    <xf numFmtId="0" fontId="8" fillId="0" borderId="0">
      <protection locked="0"/>
    </xf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3" fillId="0" borderId="0">
      <protection locked="0"/>
    </xf>
    <xf numFmtId="0" fontId="13" fillId="0" borderId="0">
      <protection locked="0"/>
    </xf>
    <xf numFmtId="0" fontId="8" fillId="0" borderId="0">
      <alignment wrapText="1"/>
    </xf>
    <xf numFmtId="0" fontId="8" fillId="0" borderId="0">
      <protection locked="0"/>
    </xf>
    <xf numFmtId="0" fontId="8" fillId="0" borderId="0">
      <protection locked="0"/>
    </xf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17" fillId="0" borderId="0"/>
    <xf numFmtId="0" fontId="8" fillId="0" borderId="0">
      <alignment wrapText="1"/>
    </xf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4" fillId="0" borderId="0">
      <alignment vertical="center"/>
    </xf>
    <xf numFmtId="0" fontId="40" fillId="0" borderId="0"/>
    <xf numFmtId="0" fontId="40" fillId="0" borderId="0">
      <protection locked="0"/>
    </xf>
    <xf numFmtId="0" fontId="13" fillId="0" borderId="0"/>
    <xf numFmtId="0" fontId="8" fillId="0" borderId="0"/>
    <xf numFmtId="0" fontId="17" fillId="0" borderId="0"/>
    <xf numFmtId="0" fontId="8" fillId="23" borderId="16" applyNumberFormat="0" applyFont="0" applyAlignment="0" applyProtection="0"/>
    <xf numFmtId="0" fontId="8" fillId="23" borderId="16" applyNumberFormat="0" applyFont="0" applyAlignment="0" applyProtection="0"/>
    <xf numFmtId="0" fontId="8" fillId="23" borderId="16" applyNumberFormat="0" applyFont="0" applyAlignment="0" applyProtection="0"/>
    <xf numFmtId="0" fontId="41" fillId="20" borderId="17" applyNumberFormat="0" applyAlignment="0" applyProtection="0"/>
    <xf numFmtId="0" fontId="41" fillId="20" borderId="17" applyNumberFormat="0" applyAlignment="0" applyProtection="0"/>
    <xf numFmtId="0" fontId="41" fillId="20" borderId="17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>
      <alignment vertical="top"/>
      <protection locked="0"/>
    </xf>
    <xf numFmtId="9" fontId="13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9" fontId="11" fillId="0" borderId="0">
      <protection locked="0"/>
    </xf>
    <xf numFmtId="9" fontId="17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68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Fill="1" applyBorder="1"/>
    <xf numFmtId="0" fontId="4" fillId="0" borderId="0" xfId="0" applyFont="1" applyFill="1"/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14" fontId="16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right" wrapText="1"/>
    </xf>
    <xf numFmtId="0" fontId="19" fillId="0" borderId="1" xfId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right" wrapText="1"/>
    </xf>
    <xf numFmtId="0" fontId="22" fillId="0" borderId="1" xfId="0" applyFont="1" applyFill="1" applyBorder="1" applyAlignment="1">
      <alignment horizontal="center" vertical="center" wrapText="1"/>
    </xf>
    <xf numFmtId="14" fontId="18" fillId="0" borderId="1" xfId="0" applyNumberFormat="1" applyFont="1" applyFill="1" applyBorder="1" applyAlignment="1">
      <alignment horizontal="right" wrapText="1"/>
    </xf>
    <xf numFmtId="0" fontId="19" fillId="0" borderId="1" xfId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right"/>
    </xf>
    <xf numFmtId="0" fontId="26" fillId="0" borderId="1" xfId="8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right"/>
    </xf>
    <xf numFmtId="0" fontId="10" fillId="0" borderId="6" xfId="0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/>
    <xf numFmtId="1" fontId="5" fillId="0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12" fillId="0" borderId="8" xfId="0" applyFont="1" applyFill="1" applyBorder="1" applyAlignment="1">
      <alignment horizontal="center" vertical="center" textRotation="90"/>
    </xf>
    <xf numFmtId="0" fontId="12" fillId="0" borderId="9" xfId="0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0" fontId="14" fillId="24" borderId="1" xfId="0" applyFont="1" applyFill="1" applyBorder="1" applyAlignment="1">
      <alignment horizontal="center" vertical="center" wrapText="1"/>
    </xf>
    <xf numFmtId="0" fontId="19" fillId="24" borderId="1" xfId="1" applyFont="1" applyFill="1" applyBorder="1" applyAlignment="1">
      <alignment horizontal="center" vertical="center"/>
    </xf>
    <xf numFmtId="0" fontId="20" fillId="24" borderId="1" xfId="1" applyFont="1" applyFill="1" applyBorder="1" applyAlignment="1">
      <alignment horizontal="center" vertical="center"/>
    </xf>
    <xf numFmtId="1" fontId="25" fillId="24" borderId="1" xfId="7" applyNumberFormat="1" applyFont="1" applyFill="1" applyBorder="1" applyAlignment="1">
      <alignment horizontal="center" vertical="center"/>
    </xf>
    <xf numFmtId="1" fontId="25" fillId="24" borderId="1" xfId="0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" fontId="21" fillId="24" borderId="1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" fontId="3" fillId="24" borderId="1" xfId="0" applyNumberFormat="1" applyFont="1" applyFill="1" applyBorder="1" applyAlignment="1">
      <alignment horizontal="center" vertical="center"/>
    </xf>
    <xf numFmtId="0" fontId="0" fillId="24" borderId="0" xfId="0" applyFill="1"/>
    <xf numFmtId="1" fontId="0" fillId="24" borderId="0" xfId="0" applyNumberFormat="1" applyFill="1"/>
  </cellXfs>
  <cellStyles count="285">
    <cellStyle name="20% - Accent1 2" xfId="10"/>
    <cellStyle name="20% - Accent1 3" xfId="11"/>
    <cellStyle name="20% - Accent1 4" xfId="12"/>
    <cellStyle name="20% - Accent2 2" xfId="13"/>
    <cellStyle name="20% - Accent2 3" xfId="14"/>
    <cellStyle name="20% - Accent2 4" xfId="15"/>
    <cellStyle name="20% - Accent3 2" xfId="16"/>
    <cellStyle name="20% - Accent3 3" xfId="17"/>
    <cellStyle name="20% - Accent3 4" xfId="18"/>
    <cellStyle name="20% - Accent4 2" xfId="19"/>
    <cellStyle name="20% - Accent4 3" xfId="20"/>
    <cellStyle name="20% - Accent4 4" xfId="21"/>
    <cellStyle name="20% - Accent5 2" xfId="22"/>
    <cellStyle name="20% - Accent5 3" xfId="23"/>
    <cellStyle name="20% - Accent5 4" xfId="24"/>
    <cellStyle name="20% - Accent6 2" xfId="25"/>
    <cellStyle name="20% - Accent6 3" xfId="26"/>
    <cellStyle name="20% - Accent6 4" xfId="27"/>
    <cellStyle name="40% - Accent1 2" xfId="28"/>
    <cellStyle name="40% - Accent1 3" xfId="29"/>
    <cellStyle name="40% - Accent1 4" xfId="30"/>
    <cellStyle name="40% - Accent2 2" xfId="31"/>
    <cellStyle name="40% - Accent2 3" xfId="32"/>
    <cellStyle name="40% - Accent2 4" xfId="33"/>
    <cellStyle name="40% - Accent3 2" xfId="34"/>
    <cellStyle name="40% - Accent3 3" xfId="35"/>
    <cellStyle name="40% - Accent3 4" xfId="36"/>
    <cellStyle name="40% - Accent4 2" xfId="37"/>
    <cellStyle name="40% - Accent4 3" xfId="38"/>
    <cellStyle name="40% - Accent4 4" xfId="39"/>
    <cellStyle name="40% - Accent5 2" xfId="40"/>
    <cellStyle name="40% - Accent5 3" xfId="41"/>
    <cellStyle name="40% - Accent5 4" xfId="42"/>
    <cellStyle name="40% - Accent6 2" xfId="43"/>
    <cellStyle name="40% - Accent6 3" xfId="44"/>
    <cellStyle name="40% - Accent6 4" xfId="45"/>
    <cellStyle name="60% - Accent1 2" xfId="46"/>
    <cellStyle name="60% - Accent1 3" xfId="47"/>
    <cellStyle name="60% - Accent1 4" xfId="48"/>
    <cellStyle name="60% - Accent2 2" xfId="49"/>
    <cellStyle name="60% - Accent2 3" xfId="50"/>
    <cellStyle name="60% - Accent2 4" xfId="51"/>
    <cellStyle name="60% - Accent3 2" xfId="52"/>
    <cellStyle name="60% - Accent3 3" xfId="53"/>
    <cellStyle name="60% - Accent3 4" xfId="54"/>
    <cellStyle name="60% - Accent4 2" xfId="55"/>
    <cellStyle name="60% - Accent4 3" xfId="56"/>
    <cellStyle name="60% - Accent4 4" xfId="57"/>
    <cellStyle name="60% - Accent5 2" xfId="58"/>
    <cellStyle name="60% - Accent5 3" xfId="59"/>
    <cellStyle name="60% - Accent5 4" xfId="60"/>
    <cellStyle name="60% - Accent6 2" xfId="61"/>
    <cellStyle name="60% - Accent6 3" xfId="62"/>
    <cellStyle name="60% - Accent6 4" xfId="63"/>
    <cellStyle name="Accent1 2" xfId="64"/>
    <cellStyle name="Accent1 3" xfId="65"/>
    <cellStyle name="Accent1 4" xfId="66"/>
    <cellStyle name="Accent2 2" xfId="67"/>
    <cellStyle name="Accent2 3" xfId="68"/>
    <cellStyle name="Accent2 4" xfId="69"/>
    <cellStyle name="Accent3 2" xfId="70"/>
    <cellStyle name="Accent3 3" xfId="71"/>
    <cellStyle name="Accent3 4" xfId="72"/>
    <cellStyle name="Accent4 2" xfId="73"/>
    <cellStyle name="Accent4 3" xfId="74"/>
    <cellStyle name="Accent4 4" xfId="75"/>
    <cellStyle name="Accent5 2" xfId="76"/>
    <cellStyle name="Accent5 3" xfId="77"/>
    <cellStyle name="Accent5 4" xfId="78"/>
    <cellStyle name="Accent6 2" xfId="79"/>
    <cellStyle name="Accent6 3" xfId="80"/>
    <cellStyle name="Accent6 4" xfId="81"/>
    <cellStyle name="Bad 2" xfId="82"/>
    <cellStyle name="Bad 3" xfId="83"/>
    <cellStyle name="Bad 4" xfId="84"/>
    <cellStyle name="Calculation 2" xfId="85"/>
    <cellStyle name="Calculation 3" xfId="86"/>
    <cellStyle name="Calculation 4" xfId="87"/>
    <cellStyle name="Check Cell 2" xfId="88"/>
    <cellStyle name="Check Cell 3" xfId="89"/>
    <cellStyle name="Check Cell 4" xfId="90"/>
    <cellStyle name="Comma 10" xfId="7"/>
    <cellStyle name="Comma 10 2" xfId="91"/>
    <cellStyle name="Comma 10 2 2" xfId="92"/>
    <cellStyle name="Comma 10 2 3 2 2" xfId="93"/>
    <cellStyle name="Comma 10 3" xfId="94"/>
    <cellStyle name="Comma 11" xfId="95"/>
    <cellStyle name="Comma 11 2" xfId="96"/>
    <cellStyle name="Comma 11 2 2" xfId="97"/>
    <cellStyle name="Comma 11 2 3" xfId="98"/>
    <cellStyle name="Comma 11 3" xfId="99"/>
    <cellStyle name="Comma 12" xfId="100"/>
    <cellStyle name="Comma 12 2" xfId="101"/>
    <cellStyle name="Comma 13" xfId="102"/>
    <cellStyle name="Comma 13 2" xfId="103"/>
    <cellStyle name="Comma 13 2 2" xfId="104"/>
    <cellStyle name="Comma 13 3" xfId="105"/>
    <cellStyle name="Comma 14" xfId="106"/>
    <cellStyle name="Comma 15" xfId="107"/>
    <cellStyle name="Comma 16" xfId="108"/>
    <cellStyle name="Comma 16 2" xfId="109"/>
    <cellStyle name="Comma 17" xfId="110"/>
    <cellStyle name="Comma 17 2" xfId="111"/>
    <cellStyle name="Comma 18" xfId="112"/>
    <cellStyle name="Comma 2" xfId="113"/>
    <cellStyle name="Comma 2 2" xfId="114"/>
    <cellStyle name="Comma 2 2 2" xfId="115"/>
    <cellStyle name="Comma 2 2 2 2" xfId="116"/>
    <cellStyle name="Comma 2 2 2 2 2" xfId="117"/>
    <cellStyle name="Comma 2 2 2 3" xfId="118"/>
    <cellStyle name="Comma 2 2 3" xfId="119"/>
    <cellStyle name="Comma 2 2 3 2" xfId="120"/>
    <cellStyle name="Comma 2 2 3 3" xfId="121"/>
    <cellStyle name="Comma 2 2 4" xfId="122"/>
    <cellStyle name="Comma 2 2 4 2" xfId="123"/>
    <cellStyle name="Comma 2 2 5" xfId="124"/>
    <cellStyle name="Comma 2 2 5 2" xfId="125"/>
    <cellStyle name="Comma 2 2 5 2 2" xfId="126"/>
    <cellStyle name="Comma 2 2 5 3" xfId="127"/>
    <cellStyle name="Comma 2 2 5 3 2" xfId="128"/>
    <cellStyle name="Comma 2 3" xfId="129"/>
    <cellStyle name="Comma 2 4" xfId="130"/>
    <cellStyle name="Comma 2 5" xfId="131"/>
    <cellStyle name="Comma 2 6" xfId="132"/>
    <cellStyle name="Comma 2 6 2" xfId="133"/>
    <cellStyle name="Comma 2 7" xfId="134"/>
    <cellStyle name="Comma 2 8" xfId="135"/>
    <cellStyle name="Comma 2 9" xfId="136"/>
    <cellStyle name="Comma 22" xfId="137"/>
    <cellStyle name="Comma 3" xfId="138"/>
    <cellStyle name="Comma 3 2" xfId="139"/>
    <cellStyle name="Comma 3 2 2" xfId="140"/>
    <cellStyle name="Comma 3 3" xfId="141"/>
    <cellStyle name="Comma 4" xfId="142"/>
    <cellStyle name="Comma 4 2" xfId="143"/>
    <cellStyle name="Comma 5" xfId="144"/>
    <cellStyle name="Comma 5 2" xfId="145"/>
    <cellStyle name="Comma 5 3" xfId="146"/>
    <cellStyle name="Comma 6" xfId="147"/>
    <cellStyle name="Comma 6 2" xfId="148"/>
    <cellStyle name="Comma 6 2 10" xfId="149"/>
    <cellStyle name="Comma 6 3" xfId="150"/>
    <cellStyle name="Comma 7" xfId="151"/>
    <cellStyle name="Comma 8" xfId="152"/>
    <cellStyle name="Comma 8 2" xfId="153"/>
    <cellStyle name="Comma 9" xfId="154"/>
    <cellStyle name="Comma 9 2" xfId="155"/>
    <cellStyle name="Comma 9 2 2" xfId="156"/>
    <cellStyle name="Comma 9 3" xfId="157"/>
    <cellStyle name="Explanatory Text 2" xfId="158"/>
    <cellStyle name="Explanatory Text 3" xfId="159"/>
    <cellStyle name="Explanatory Text 4" xfId="160"/>
    <cellStyle name="Good 2" xfId="161"/>
    <cellStyle name="Good 3" xfId="162"/>
    <cellStyle name="Good 4" xfId="163"/>
    <cellStyle name="Heading 1 2" xfId="164"/>
    <cellStyle name="Heading 1 3" xfId="165"/>
    <cellStyle name="Heading 1 4" xfId="166"/>
    <cellStyle name="Heading 2 2" xfId="167"/>
    <cellStyle name="Heading 2 3" xfId="168"/>
    <cellStyle name="Heading 2 4" xfId="169"/>
    <cellStyle name="Heading 3 2" xfId="170"/>
    <cellStyle name="Heading 3 3" xfId="171"/>
    <cellStyle name="Heading 3 4" xfId="172"/>
    <cellStyle name="Heading 4 2" xfId="173"/>
    <cellStyle name="Heading 4 3" xfId="174"/>
    <cellStyle name="Heading 4 4" xfId="175"/>
    <cellStyle name="Input 2" xfId="176"/>
    <cellStyle name="Input 3" xfId="177"/>
    <cellStyle name="Input 4" xfId="178"/>
    <cellStyle name="Linked Cell 2" xfId="179"/>
    <cellStyle name="Linked Cell 3" xfId="180"/>
    <cellStyle name="Linked Cell 4" xfId="181"/>
    <cellStyle name="Neutral 2" xfId="182"/>
    <cellStyle name="Neutral 3" xfId="183"/>
    <cellStyle name="Neutral 4" xfId="184"/>
    <cellStyle name="Normal" xfId="0" builtinId="0"/>
    <cellStyle name="Normal 10" xfId="185"/>
    <cellStyle name="Normal 15" xfId="186"/>
    <cellStyle name="Normal 15 2" xfId="187"/>
    <cellStyle name="Normal 15 2 2" xfId="188"/>
    <cellStyle name="Normal 15 3" xfId="189"/>
    <cellStyle name="Normal 17" xfId="190"/>
    <cellStyle name="Normal 18" xfId="191"/>
    <cellStyle name="Normal 18 2" xfId="192"/>
    <cellStyle name="Normal 2" xfId="3"/>
    <cellStyle name="Normal 2 10" xfId="193"/>
    <cellStyle name="Normal 2 10 2" xfId="5"/>
    <cellStyle name="Normal 2 2" xfId="194"/>
    <cellStyle name="Normal 2 2 10 2 2" xfId="195"/>
    <cellStyle name="Normal 2 2 2" xfId="8"/>
    <cellStyle name="Normal 2 2 2 2" xfId="2"/>
    <cellStyle name="Normal 2 2 2 2 2" xfId="196"/>
    <cellStyle name="Normal 2 2 2 2 2 2" xfId="197"/>
    <cellStyle name="Normal 2 2 2 2 2 2 2" xfId="198"/>
    <cellStyle name="Normal 2 2 2 2 2 3" xfId="199"/>
    <cellStyle name="Normal 2 2 2 2 3" xfId="200"/>
    <cellStyle name="Normal 2 2 2 2 3 2" xfId="201"/>
    <cellStyle name="Normal 2 2 2 3" xfId="202"/>
    <cellStyle name="Normal 2 2 2 3 2" xfId="203"/>
    <cellStyle name="Normal 2 2 3" xfId="204"/>
    <cellStyle name="Normal 2 2 3 2" xfId="205"/>
    <cellStyle name="Normal 2 2 3 2 2" xfId="206"/>
    <cellStyle name="Normal 2 2 4" xfId="207"/>
    <cellStyle name="Normal 2 2 5" xfId="208"/>
    <cellStyle name="Normal 2 2 6" xfId="209"/>
    <cellStyle name="Normal 2 2_2. Manpower Wise target vs Achievement July-2018" xfId="210"/>
    <cellStyle name="Normal 2 3" xfId="211"/>
    <cellStyle name="Normal 2 3 2" xfId="212"/>
    <cellStyle name="Normal 2 4" xfId="1"/>
    <cellStyle name="Normal 2 4 10" xfId="213"/>
    <cellStyle name="Normal 2 4 2" xfId="214"/>
    <cellStyle name="Normal 2 4 3" xfId="215"/>
    <cellStyle name="Normal 2 4 4" xfId="216"/>
    <cellStyle name="Normal 2 4 5" xfId="6"/>
    <cellStyle name="Normal 2 4 5 2" xfId="217"/>
    <cellStyle name="Normal 2 5" xfId="218"/>
    <cellStyle name="Normal 2 6" xfId="219"/>
    <cellStyle name="Normal 2 6 2" xfId="220"/>
    <cellStyle name="Normal 2 6 3" xfId="221"/>
    <cellStyle name="Normal 2 7" xfId="222"/>
    <cellStyle name="Normal 2 8" xfId="223"/>
    <cellStyle name="Normal 2 9" xfId="224"/>
    <cellStyle name="Normal 20" xfId="225"/>
    <cellStyle name="Normal 24" xfId="226"/>
    <cellStyle name="Normal 3" xfId="4"/>
    <cellStyle name="Normal 3 2" xfId="227"/>
    <cellStyle name="Normal 3 3" xfId="228"/>
    <cellStyle name="Normal 4" xfId="229"/>
    <cellStyle name="Normal 4 2" xfId="230"/>
    <cellStyle name="Normal 4 2 2" xfId="231"/>
    <cellStyle name="Normal 4 2 2 2" xfId="232"/>
    <cellStyle name="Normal 4 2 2 3" xfId="233"/>
    <cellStyle name="Normal 4 3" xfId="234"/>
    <cellStyle name="Normal 4 3 2" xfId="235"/>
    <cellStyle name="Normal 4 3 3" xfId="236"/>
    <cellStyle name="Normal 4 4" xfId="237"/>
    <cellStyle name="Normal 5" xfId="238"/>
    <cellStyle name="Normal 5 2" xfId="239"/>
    <cellStyle name="Normal 5 2 2" xfId="240"/>
    <cellStyle name="Normal 5 2 2 2" xfId="241"/>
    <cellStyle name="Normal 5 2 3" xfId="242"/>
    <cellStyle name="Normal 5 3" xfId="243"/>
    <cellStyle name="Normal 6" xfId="244"/>
    <cellStyle name="Normal 6 2" xfId="245"/>
    <cellStyle name="Normal 7" xfId="246"/>
    <cellStyle name="Normal 8" xfId="247"/>
    <cellStyle name="Normal 8 2" xfId="9"/>
    <cellStyle name="Normal 9" xfId="248"/>
    <cellStyle name="Note 2" xfId="249"/>
    <cellStyle name="Note 3" xfId="250"/>
    <cellStyle name="Note 4" xfId="251"/>
    <cellStyle name="Output 2" xfId="252"/>
    <cellStyle name="Output 3" xfId="253"/>
    <cellStyle name="Output 4" xfId="254"/>
    <cellStyle name="Percent 10" xfId="255"/>
    <cellStyle name="Percent 2" xfId="256"/>
    <cellStyle name="Percent 2 2" xfId="257"/>
    <cellStyle name="Percent 2 2 2" xfId="258"/>
    <cellStyle name="Percent 2 3" xfId="259"/>
    <cellStyle name="Percent 2 4" xfId="260"/>
    <cellStyle name="Percent 2 5" xfId="261"/>
    <cellStyle name="Percent 3" xfId="262"/>
    <cellStyle name="Percent 3 2" xfId="263"/>
    <cellStyle name="Percent 3 2 2 2" xfId="264"/>
    <cellStyle name="Percent 4" xfId="265"/>
    <cellStyle name="Percent 4 2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8 2" xfId="274"/>
    <cellStyle name="Percent 9" xfId="275"/>
    <cellStyle name="Title 2" xfId="276"/>
    <cellStyle name="Title 3" xfId="277"/>
    <cellStyle name="Title 4" xfId="278"/>
    <cellStyle name="Total 2" xfId="279"/>
    <cellStyle name="Total 3" xfId="280"/>
    <cellStyle name="Total 4" xfId="281"/>
    <cellStyle name="Warning Text 2" xfId="282"/>
    <cellStyle name="Warning Text 3" xfId="283"/>
    <cellStyle name="Warning Text 4" xfId="28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5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5" sqref="O5"/>
    </sheetView>
  </sheetViews>
  <sheetFormatPr defaultColWidth="7.7109375" defaultRowHeight="15"/>
  <cols>
    <col min="1" max="1" width="6.140625" style="2" customWidth="1"/>
    <col min="2" max="2" width="4.85546875" style="2" customWidth="1"/>
    <col min="3" max="3" width="8.5703125" style="44" customWidth="1"/>
    <col min="4" max="4" width="19.7109375" style="2" customWidth="1"/>
    <col min="5" max="5" width="6.85546875" style="2" customWidth="1"/>
    <col min="6" max="6" width="14.5703125" style="2" customWidth="1"/>
    <col min="7" max="7" width="8.5703125" style="2" customWidth="1"/>
    <col min="8" max="8" width="4.28515625" style="2" customWidth="1"/>
    <col min="9" max="9" width="8.28515625" style="2" customWidth="1"/>
    <col min="10" max="10" width="7" style="2" customWidth="1"/>
    <col min="11" max="11" width="7.42578125" style="2" customWidth="1"/>
    <col min="12" max="12" width="12.42578125" style="2" customWidth="1"/>
    <col min="13" max="14" width="6.28515625" style="2" customWidth="1"/>
    <col min="15" max="15" width="10.28515625" style="2" customWidth="1"/>
    <col min="16" max="16" width="9" style="2" customWidth="1"/>
    <col min="17" max="17" width="13.7109375" style="2" customWidth="1"/>
    <col min="18" max="18" width="14.42578125" style="66" customWidth="1"/>
    <col min="19" max="19" width="14.85546875" style="66" customWidth="1"/>
    <col min="20" max="20" width="12" style="67" customWidth="1"/>
    <col min="21" max="21" width="11.42578125" style="67" bestFit="1" customWidth="1"/>
    <col min="22" max="22" width="6.5703125" style="2" bestFit="1" customWidth="1"/>
    <col min="23" max="23" width="10.42578125" style="2" customWidth="1"/>
    <col min="24" max="24" width="9.28515625" style="2" customWidth="1"/>
    <col min="25" max="25" width="9.7109375" style="43" customWidth="1"/>
    <col min="26" max="26" width="10" style="43" customWidth="1"/>
    <col min="27" max="27" width="9" style="2" customWidth="1"/>
    <col min="28" max="16384" width="7.7109375" style="2"/>
  </cols>
  <sheetData>
    <row r="1" spans="1:27" ht="26.25">
      <c r="B1" s="47" t="s">
        <v>7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s="4" customFormat="1" ht="20.25" customHeight="1">
      <c r="A2" s="3"/>
      <c r="B2" s="48" t="s">
        <v>96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50"/>
      <c r="U2" s="50"/>
      <c r="V2" s="50"/>
      <c r="W2" s="50"/>
      <c r="X2" s="50"/>
      <c r="Y2" s="50"/>
      <c r="Z2" s="50"/>
      <c r="AA2" s="51"/>
    </row>
    <row r="3" spans="1:27" s="9" customFormat="1" ht="22.5" customHeight="1">
      <c r="A3" s="45" t="s">
        <v>92</v>
      </c>
      <c r="B3" s="5" t="s">
        <v>8</v>
      </c>
      <c r="C3" s="1" t="s">
        <v>9</v>
      </c>
      <c r="D3" s="6" t="s">
        <v>10</v>
      </c>
      <c r="E3" s="7" t="s">
        <v>11</v>
      </c>
      <c r="F3" s="7" t="s">
        <v>25</v>
      </c>
      <c r="G3" s="7" t="s">
        <v>12</v>
      </c>
      <c r="H3" s="7" t="s">
        <v>13</v>
      </c>
      <c r="I3" s="7" t="s">
        <v>14</v>
      </c>
      <c r="J3" s="7" t="s">
        <v>15</v>
      </c>
      <c r="K3" s="8" t="s">
        <v>16</v>
      </c>
      <c r="L3" s="7" t="s">
        <v>17</v>
      </c>
      <c r="M3" s="7" t="s">
        <v>26</v>
      </c>
      <c r="N3" s="7" t="s">
        <v>18</v>
      </c>
      <c r="O3" s="7" t="s">
        <v>27</v>
      </c>
      <c r="P3" s="7" t="s">
        <v>28</v>
      </c>
      <c r="Q3" s="7" t="s">
        <v>5</v>
      </c>
      <c r="R3" s="55" t="s">
        <v>29</v>
      </c>
      <c r="S3" s="55" t="s">
        <v>19</v>
      </c>
      <c r="T3" s="56" t="s">
        <v>29</v>
      </c>
      <c r="U3" s="56" t="s">
        <v>19</v>
      </c>
      <c r="V3" s="7" t="s">
        <v>20</v>
      </c>
      <c r="W3" s="7" t="s">
        <v>93</v>
      </c>
      <c r="X3" s="7" t="s">
        <v>94</v>
      </c>
      <c r="Y3" s="42" t="s">
        <v>95</v>
      </c>
      <c r="Z3" s="42" t="s">
        <v>5</v>
      </c>
      <c r="AA3" s="7" t="s">
        <v>6</v>
      </c>
    </row>
    <row r="4" spans="1:27" s="9" customFormat="1" ht="21" customHeight="1">
      <c r="A4" s="46"/>
      <c r="B4" s="10">
        <v>1</v>
      </c>
      <c r="C4" s="11">
        <v>15735</v>
      </c>
      <c r="D4" s="12" t="s">
        <v>31</v>
      </c>
      <c r="E4" s="13" t="s">
        <v>32</v>
      </c>
      <c r="F4" s="14">
        <v>36067</v>
      </c>
      <c r="G4" s="15">
        <v>25</v>
      </c>
      <c r="H4" s="15"/>
      <c r="I4" s="15">
        <v>4</v>
      </c>
      <c r="J4" s="15"/>
      <c r="K4" s="15">
        <v>29</v>
      </c>
      <c r="L4" s="15"/>
      <c r="M4" s="15"/>
      <c r="N4" s="15"/>
      <c r="O4" s="15"/>
      <c r="P4" s="15"/>
      <c r="Q4" s="15"/>
      <c r="R4" s="57"/>
      <c r="S4" s="57"/>
      <c r="T4" s="56"/>
      <c r="U4" s="56"/>
      <c r="V4" s="7"/>
      <c r="W4" s="7"/>
      <c r="X4" s="7"/>
      <c r="Y4" s="42"/>
      <c r="Z4" s="42"/>
      <c r="AA4" s="7"/>
    </row>
    <row r="5" spans="1:27" s="9" customFormat="1" ht="21" customHeight="1">
      <c r="A5" s="46"/>
      <c r="B5" s="10">
        <v>2</v>
      </c>
      <c r="C5" s="11">
        <v>15180</v>
      </c>
      <c r="D5" s="12" t="s">
        <v>33</v>
      </c>
      <c r="E5" s="11" t="s">
        <v>90</v>
      </c>
      <c r="F5" s="14">
        <v>39704</v>
      </c>
      <c r="G5" s="15">
        <v>25</v>
      </c>
      <c r="H5" s="15"/>
      <c r="I5" s="15">
        <v>4</v>
      </c>
      <c r="J5" s="15"/>
      <c r="K5" s="15">
        <v>29</v>
      </c>
      <c r="L5" s="15"/>
      <c r="M5" s="15"/>
      <c r="N5" s="15"/>
      <c r="O5" s="15"/>
      <c r="P5" s="15"/>
      <c r="Q5" s="15"/>
      <c r="R5" s="57"/>
      <c r="S5" s="57"/>
      <c r="T5" s="56"/>
      <c r="U5" s="56"/>
      <c r="V5" s="7"/>
      <c r="W5" s="7"/>
      <c r="X5" s="7"/>
      <c r="Y5" s="42"/>
      <c r="Z5" s="42"/>
      <c r="AA5" s="7"/>
    </row>
    <row r="6" spans="1:27" s="9" customFormat="1" ht="21" customHeight="1">
      <c r="A6" s="46"/>
      <c r="B6" s="10">
        <v>3</v>
      </c>
      <c r="C6" s="16">
        <v>16218</v>
      </c>
      <c r="D6" s="17" t="s">
        <v>34</v>
      </c>
      <c r="E6" s="11" t="s">
        <v>21</v>
      </c>
      <c r="F6" s="14">
        <v>40625</v>
      </c>
      <c r="G6" s="15">
        <v>25</v>
      </c>
      <c r="H6" s="15"/>
      <c r="I6" s="15">
        <v>4</v>
      </c>
      <c r="J6" s="15"/>
      <c r="K6" s="15">
        <v>29</v>
      </c>
      <c r="L6" s="15"/>
      <c r="M6" s="15"/>
      <c r="N6" s="15"/>
      <c r="O6" s="15"/>
      <c r="P6" s="15"/>
      <c r="Q6" s="15"/>
      <c r="R6" s="57"/>
      <c r="S6" s="57"/>
      <c r="T6" s="56"/>
      <c r="U6" s="56"/>
      <c r="V6" s="7"/>
      <c r="W6" s="7"/>
      <c r="X6" s="7"/>
      <c r="Y6" s="42"/>
      <c r="Z6" s="42"/>
      <c r="AA6" s="7"/>
    </row>
    <row r="7" spans="1:27" s="9" customFormat="1" ht="21" customHeight="1">
      <c r="A7" s="46"/>
      <c r="B7" s="10">
        <v>4</v>
      </c>
      <c r="C7" s="18">
        <v>33806</v>
      </c>
      <c r="D7" s="19" t="s">
        <v>35</v>
      </c>
      <c r="E7" s="20" t="s">
        <v>0</v>
      </c>
      <c r="F7" s="21">
        <v>43065</v>
      </c>
      <c r="G7" s="15">
        <v>25</v>
      </c>
      <c r="H7" s="15"/>
      <c r="I7" s="15">
        <v>4</v>
      </c>
      <c r="J7" s="15"/>
      <c r="K7" s="15">
        <v>29</v>
      </c>
      <c r="L7" s="15">
        <v>13500</v>
      </c>
      <c r="M7" s="15">
        <v>1000</v>
      </c>
      <c r="N7" s="15"/>
      <c r="O7" s="15">
        <v>14500</v>
      </c>
      <c r="P7" s="15">
        <v>5260</v>
      </c>
      <c r="Q7" s="15">
        <f t="shared" ref="Q7:Q52" si="0">P7+O7</f>
        <v>19760</v>
      </c>
      <c r="R7" s="58">
        <v>1682929</v>
      </c>
      <c r="S7" s="58">
        <f>R7/25</f>
        <v>67317.16</v>
      </c>
      <c r="T7" s="56" t="e">
        <v>#N/A</v>
      </c>
      <c r="U7" s="56" t="e">
        <v>#N/A</v>
      </c>
      <c r="V7" s="7" t="e">
        <v>#N/A</v>
      </c>
      <c r="W7" s="7">
        <v>13500</v>
      </c>
      <c r="X7" s="7"/>
      <c r="Y7" s="42">
        <v>0</v>
      </c>
      <c r="Z7" s="42">
        <v>13500</v>
      </c>
      <c r="AA7" s="7"/>
    </row>
    <row r="8" spans="1:27" s="9" customFormat="1" ht="23.25" customHeight="1">
      <c r="A8" s="46"/>
      <c r="B8" s="10">
        <v>5</v>
      </c>
      <c r="C8" s="18">
        <v>0</v>
      </c>
      <c r="D8" s="19" t="s">
        <v>36</v>
      </c>
      <c r="E8" s="20" t="s">
        <v>0</v>
      </c>
      <c r="F8" s="23" t="s">
        <v>37</v>
      </c>
      <c r="G8" s="15">
        <v>22</v>
      </c>
      <c r="H8" s="15"/>
      <c r="I8" s="15">
        <v>4</v>
      </c>
      <c r="J8" s="15">
        <v>3</v>
      </c>
      <c r="K8" s="15">
        <v>26</v>
      </c>
      <c r="L8" s="15">
        <v>13000</v>
      </c>
      <c r="M8" s="15"/>
      <c r="N8" s="15">
        <v>1345</v>
      </c>
      <c r="O8" s="15">
        <v>11655</v>
      </c>
      <c r="P8" s="15">
        <v>5280</v>
      </c>
      <c r="Q8" s="15">
        <f t="shared" si="0"/>
        <v>16935</v>
      </c>
      <c r="R8" s="57">
        <v>1650644</v>
      </c>
      <c r="S8" s="58">
        <f t="shared" ref="S8:S9" si="1">R8/25</f>
        <v>66025.759999999995</v>
      </c>
      <c r="T8" s="56" t="e">
        <v>#N/A</v>
      </c>
      <c r="U8" s="56" t="e">
        <v>#N/A</v>
      </c>
      <c r="V8" s="7" t="e">
        <v>#N/A</v>
      </c>
      <c r="W8" s="7">
        <v>13000</v>
      </c>
      <c r="X8" s="7"/>
      <c r="Y8" s="42">
        <v>1344.8275862068965</v>
      </c>
      <c r="Z8" s="42">
        <v>11655.172413793103</v>
      </c>
      <c r="AA8" s="24"/>
    </row>
    <row r="9" spans="1:27" s="9" customFormat="1" ht="21" customHeight="1">
      <c r="A9" s="46"/>
      <c r="B9" s="10">
        <v>6</v>
      </c>
      <c r="C9" s="18">
        <v>0</v>
      </c>
      <c r="D9" s="19" t="s">
        <v>38</v>
      </c>
      <c r="E9" s="20" t="s">
        <v>0</v>
      </c>
      <c r="F9" s="25">
        <v>43832</v>
      </c>
      <c r="G9" s="15">
        <v>25</v>
      </c>
      <c r="H9" s="15"/>
      <c r="I9" s="15">
        <v>4</v>
      </c>
      <c r="J9" s="15"/>
      <c r="K9" s="15">
        <v>29</v>
      </c>
      <c r="L9" s="15">
        <v>13500</v>
      </c>
      <c r="M9" s="15"/>
      <c r="N9" s="15"/>
      <c r="O9" s="15">
        <v>13500</v>
      </c>
      <c r="P9" s="15">
        <v>5280</v>
      </c>
      <c r="Q9" s="15">
        <f t="shared" si="0"/>
        <v>18780</v>
      </c>
      <c r="R9" s="57">
        <v>2651316</v>
      </c>
      <c r="S9" s="58">
        <f t="shared" si="1"/>
        <v>106052.64</v>
      </c>
      <c r="T9" s="56" t="e">
        <v>#N/A</v>
      </c>
      <c r="U9" s="56" t="e">
        <v>#N/A</v>
      </c>
      <c r="V9" s="7" t="e">
        <v>#N/A</v>
      </c>
      <c r="W9" s="7">
        <v>13500</v>
      </c>
      <c r="X9" s="7"/>
      <c r="Y9" s="42">
        <v>0</v>
      </c>
      <c r="Z9" s="42">
        <v>13500</v>
      </c>
      <c r="AA9" s="7"/>
    </row>
    <row r="10" spans="1:27" s="9" customFormat="1" ht="21" customHeight="1">
      <c r="A10" s="46"/>
      <c r="B10" s="10">
        <v>7</v>
      </c>
      <c r="C10" s="22">
        <v>14740</v>
      </c>
      <c r="D10" s="26" t="s">
        <v>39</v>
      </c>
      <c r="E10" s="22" t="s">
        <v>1</v>
      </c>
      <c r="F10" s="21">
        <v>36895</v>
      </c>
      <c r="G10" s="15">
        <v>24</v>
      </c>
      <c r="H10" s="20">
        <v>1</v>
      </c>
      <c r="I10" s="15">
        <v>4</v>
      </c>
      <c r="J10" s="20"/>
      <c r="K10" s="15">
        <v>29</v>
      </c>
      <c r="L10" s="20">
        <v>13500</v>
      </c>
      <c r="M10" s="20"/>
      <c r="N10" s="20"/>
      <c r="O10" s="20">
        <v>13500</v>
      </c>
      <c r="P10" s="20">
        <v>2000</v>
      </c>
      <c r="Q10" s="15">
        <f t="shared" si="0"/>
        <v>15500</v>
      </c>
      <c r="R10" s="59">
        <v>783112</v>
      </c>
      <c r="S10" s="58">
        <f>R10/24</f>
        <v>32629.666666666668</v>
      </c>
      <c r="T10" s="56">
        <v>783112</v>
      </c>
      <c r="U10" s="56">
        <v>31324.48</v>
      </c>
      <c r="V10" s="7" t="s">
        <v>23</v>
      </c>
      <c r="W10" s="7">
        <v>13500</v>
      </c>
      <c r="X10" s="7"/>
      <c r="Y10" s="42">
        <v>0</v>
      </c>
      <c r="Z10" s="42">
        <v>13500</v>
      </c>
      <c r="AA10" s="27"/>
    </row>
    <row r="11" spans="1:27" s="9" customFormat="1" ht="21" customHeight="1">
      <c r="A11" s="46"/>
      <c r="B11" s="10">
        <v>8</v>
      </c>
      <c r="C11" s="22">
        <v>14741</v>
      </c>
      <c r="D11" s="26" t="s">
        <v>40</v>
      </c>
      <c r="E11" s="22" t="s">
        <v>1</v>
      </c>
      <c r="F11" s="21">
        <v>38718</v>
      </c>
      <c r="G11" s="15">
        <v>25</v>
      </c>
      <c r="H11" s="18"/>
      <c r="I11" s="15">
        <v>4</v>
      </c>
      <c r="J11" s="18"/>
      <c r="K11" s="15">
        <v>29</v>
      </c>
      <c r="L11" s="18">
        <v>15000</v>
      </c>
      <c r="M11" s="18"/>
      <c r="N11" s="18"/>
      <c r="O11" s="18">
        <v>15000</v>
      </c>
      <c r="P11" s="18">
        <v>2200</v>
      </c>
      <c r="Q11" s="15">
        <f t="shared" si="0"/>
        <v>17200</v>
      </c>
      <c r="R11" s="59">
        <v>1364829</v>
      </c>
      <c r="S11" s="58">
        <f t="shared" ref="S11:S51" si="2">R11/25</f>
        <v>54593.16</v>
      </c>
      <c r="T11" s="56">
        <v>1364829</v>
      </c>
      <c r="U11" s="56">
        <v>54593.16</v>
      </c>
      <c r="V11" s="7" t="s">
        <v>22</v>
      </c>
      <c r="W11" s="7">
        <v>15000</v>
      </c>
      <c r="X11" s="7"/>
      <c r="Y11" s="42">
        <v>0</v>
      </c>
      <c r="Z11" s="42">
        <v>15000</v>
      </c>
      <c r="AA11" s="28"/>
    </row>
    <row r="12" spans="1:27" s="9" customFormat="1" ht="21" customHeight="1">
      <c r="A12" s="46"/>
      <c r="B12" s="10">
        <v>9</v>
      </c>
      <c r="C12" s="22">
        <v>14743</v>
      </c>
      <c r="D12" s="26" t="s">
        <v>41</v>
      </c>
      <c r="E12" s="22" t="s">
        <v>1</v>
      </c>
      <c r="F12" s="21">
        <v>39898</v>
      </c>
      <c r="G12" s="15">
        <v>25</v>
      </c>
      <c r="H12" s="18"/>
      <c r="I12" s="15">
        <v>4</v>
      </c>
      <c r="J12" s="18"/>
      <c r="K12" s="15">
        <v>29</v>
      </c>
      <c r="L12" s="18">
        <v>13500</v>
      </c>
      <c r="M12" s="18"/>
      <c r="N12" s="18"/>
      <c r="O12" s="18">
        <v>13500</v>
      </c>
      <c r="P12" s="18">
        <v>2200</v>
      </c>
      <c r="Q12" s="15">
        <f t="shared" si="0"/>
        <v>15700</v>
      </c>
      <c r="R12" s="59">
        <v>810955</v>
      </c>
      <c r="S12" s="58">
        <f t="shared" si="2"/>
        <v>32438.2</v>
      </c>
      <c r="T12" s="56">
        <v>810955</v>
      </c>
      <c r="U12" s="56">
        <v>32438.2</v>
      </c>
      <c r="V12" s="7" t="s">
        <v>23</v>
      </c>
      <c r="W12" s="7">
        <v>13500</v>
      </c>
      <c r="X12" s="7"/>
      <c r="Y12" s="42">
        <v>0</v>
      </c>
      <c r="Z12" s="42">
        <v>13500</v>
      </c>
      <c r="AA12" s="28"/>
    </row>
    <row r="13" spans="1:27" s="9" customFormat="1" ht="21" customHeight="1">
      <c r="A13" s="46"/>
      <c r="B13" s="10">
        <v>10</v>
      </c>
      <c r="C13" s="22">
        <v>14744</v>
      </c>
      <c r="D13" s="26" t="s">
        <v>42</v>
      </c>
      <c r="E13" s="22" t="s">
        <v>1</v>
      </c>
      <c r="F13" s="21">
        <v>40009</v>
      </c>
      <c r="G13" s="15">
        <v>22</v>
      </c>
      <c r="H13" s="18">
        <v>3</v>
      </c>
      <c r="I13" s="15">
        <v>4</v>
      </c>
      <c r="J13" s="18"/>
      <c r="K13" s="15">
        <v>29</v>
      </c>
      <c r="L13" s="18">
        <v>13500</v>
      </c>
      <c r="M13" s="18"/>
      <c r="N13" s="18"/>
      <c r="O13" s="18">
        <v>13500</v>
      </c>
      <c r="P13" s="18">
        <v>2200</v>
      </c>
      <c r="Q13" s="15">
        <f t="shared" si="0"/>
        <v>15700</v>
      </c>
      <c r="R13" s="59">
        <v>800499</v>
      </c>
      <c r="S13" s="58">
        <f>R13/22</f>
        <v>36386.318181818184</v>
      </c>
      <c r="T13" s="56">
        <v>800499</v>
      </c>
      <c r="U13" s="56">
        <v>32019.96</v>
      </c>
      <c r="V13" s="7" t="s">
        <v>23</v>
      </c>
      <c r="W13" s="7">
        <v>13500</v>
      </c>
      <c r="X13" s="7"/>
      <c r="Y13" s="42">
        <v>0</v>
      </c>
      <c r="Z13" s="42">
        <v>13500</v>
      </c>
      <c r="AA13" s="28"/>
    </row>
    <row r="14" spans="1:27" s="9" customFormat="1" ht="21" customHeight="1">
      <c r="A14" s="46"/>
      <c r="B14" s="10">
        <v>11</v>
      </c>
      <c r="C14" s="22">
        <v>19536</v>
      </c>
      <c r="D14" s="26" t="s">
        <v>43</v>
      </c>
      <c r="E14" s="22" t="s">
        <v>1</v>
      </c>
      <c r="F14" s="21">
        <v>41841</v>
      </c>
      <c r="G14" s="15">
        <v>25</v>
      </c>
      <c r="H14" s="18"/>
      <c r="I14" s="15">
        <v>4</v>
      </c>
      <c r="J14" s="18"/>
      <c r="K14" s="15">
        <v>29</v>
      </c>
      <c r="L14" s="18">
        <v>15000</v>
      </c>
      <c r="M14" s="18"/>
      <c r="N14" s="18"/>
      <c r="O14" s="18">
        <v>15000</v>
      </c>
      <c r="P14" s="18">
        <v>1304</v>
      </c>
      <c r="Q14" s="15">
        <f t="shared" si="0"/>
        <v>16304</v>
      </c>
      <c r="R14" s="59">
        <v>1633679</v>
      </c>
      <c r="S14" s="58">
        <f t="shared" si="2"/>
        <v>65347.16</v>
      </c>
      <c r="T14" s="56">
        <v>1633679</v>
      </c>
      <c r="U14" s="56">
        <v>65347.16</v>
      </c>
      <c r="V14" s="7" t="s">
        <v>22</v>
      </c>
      <c r="W14" s="7">
        <v>15000</v>
      </c>
      <c r="X14" s="7"/>
      <c r="Y14" s="42">
        <v>0</v>
      </c>
      <c r="Z14" s="42">
        <v>15000</v>
      </c>
      <c r="AA14" s="28"/>
    </row>
    <row r="15" spans="1:27" s="9" customFormat="1" ht="21" customHeight="1">
      <c r="A15" s="46"/>
      <c r="B15" s="10">
        <v>12</v>
      </c>
      <c r="C15" s="22">
        <v>14748</v>
      </c>
      <c r="D15" s="26" t="s">
        <v>44</v>
      </c>
      <c r="E15" s="22" t="s">
        <v>1</v>
      </c>
      <c r="F15" s="21">
        <v>40097</v>
      </c>
      <c r="G15" s="15">
        <v>23</v>
      </c>
      <c r="H15" s="18">
        <v>2</v>
      </c>
      <c r="I15" s="15">
        <v>4</v>
      </c>
      <c r="J15" s="18"/>
      <c r="K15" s="15">
        <v>29</v>
      </c>
      <c r="L15" s="18">
        <v>15000</v>
      </c>
      <c r="M15" s="18"/>
      <c r="N15" s="18"/>
      <c r="O15" s="18">
        <v>15000</v>
      </c>
      <c r="P15" s="18">
        <v>2200</v>
      </c>
      <c r="Q15" s="15">
        <f t="shared" si="0"/>
        <v>17200</v>
      </c>
      <c r="R15" s="59">
        <v>1265157</v>
      </c>
      <c r="S15" s="58">
        <f>R15/23</f>
        <v>55006.82608695652</v>
      </c>
      <c r="T15" s="56">
        <v>1265157</v>
      </c>
      <c r="U15" s="56">
        <v>50606.28</v>
      </c>
      <c r="V15" s="7" t="s">
        <v>22</v>
      </c>
      <c r="W15" s="7">
        <v>15000</v>
      </c>
      <c r="X15" s="7">
        <v>1500</v>
      </c>
      <c r="Y15" s="42">
        <v>0</v>
      </c>
      <c r="Z15" s="42">
        <v>16500</v>
      </c>
      <c r="AA15" s="28"/>
    </row>
    <row r="16" spans="1:27" s="9" customFormat="1" ht="21" customHeight="1">
      <c r="A16" s="46"/>
      <c r="B16" s="10">
        <v>13</v>
      </c>
      <c r="C16" s="22">
        <v>14757</v>
      </c>
      <c r="D16" s="26" t="s">
        <v>45</v>
      </c>
      <c r="E16" s="22" t="s">
        <v>1</v>
      </c>
      <c r="F16" s="21">
        <v>40973</v>
      </c>
      <c r="G16" s="15">
        <v>23</v>
      </c>
      <c r="H16" s="18"/>
      <c r="I16" s="15">
        <v>4</v>
      </c>
      <c r="J16" s="18">
        <v>2</v>
      </c>
      <c r="K16" s="15">
        <v>27</v>
      </c>
      <c r="L16" s="18">
        <v>13500</v>
      </c>
      <c r="M16" s="18"/>
      <c r="N16" s="18">
        <v>931</v>
      </c>
      <c r="O16" s="18">
        <v>12569</v>
      </c>
      <c r="P16" s="18">
        <v>2024</v>
      </c>
      <c r="Q16" s="15">
        <f t="shared" si="0"/>
        <v>14593</v>
      </c>
      <c r="R16" s="59">
        <v>1078571</v>
      </c>
      <c r="S16" s="58">
        <f t="shared" si="2"/>
        <v>43142.84</v>
      </c>
      <c r="T16" s="56">
        <v>1078571</v>
      </c>
      <c r="U16" s="56">
        <v>43142.84</v>
      </c>
      <c r="V16" s="7" t="s">
        <v>23</v>
      </c>
      <c r="W16" s="7">
        <v>13500</v>
      </c>
      <c r="X16" s="7"/>
      <c r="Y16" s="42">
        <v>931.0344827586207</v>
      </c>
      <c r="Z16" s="42">
        <v>12568.965517241379</v>
      </c>
      <c r="AA16" s="28"/>
    </row>
    <row r="17" spans="1:28" s="9" customFormat="1" ht="21" customHeight="1">
      <c r="A17" s="46"/>
      <c r="B17" s="10">
        <v>14</v>
      </c>
      <c r="C17" s="22">
        <v>14758</v>
      </c>
      <c r="D17" s="26" t="s">
        <v>46</v>
      </c>
      <c r="E17" s="22" t="s">
        <v>1</v>
      </c>
      <c r="F17" s="21">
        <v>41359</v>
      </c>
      <c r="G17" s="15">
        <v>25</v>
      </c>
      <c r="H17" s="18"/>
      <c r="I17" s="15">
        <v>4</v>
      </c>
      <c r="J17" s="18"/>
      <c r="K17" s="15">
        <v>29</v>
      </c>
      <c r="L17" s="18">
        <v>12000</v>
      </c>
      <c r="M17" s="18"/>
      <c r="N17" s="18"/>
      <c r="O17" s="18">
        <v>12000</v>
      </c>
      <c r="P17" s="18">
        <v>2000</v>
      </c>
      <c r="Q17" s="15">
        <f t="shared" si="0"/>
        <v>14000</v>
      </c>
      <c r="R17" s="59">
        <v>589555</v>
      </c>
      <c r="S17" s="58">
        <f t="shared" si="2"/>
        <v>23582.2</v>
      </c>
      <c r="T17" s="56">
        <v>605720</v>
      </c>
      <c r="U17" s="56">
        <v>24228.799999999999</v>
      </c>
      <c r="V17" s="7" t="s">
        <v>24</v>
      </c>
      <c r="W17" s="7">
        <v>12000</v>
      </c>
      <c r="X17" s="7">
        <v>1750</v>
      </c>
      <c r="Y17" s="42">
        <v>0</v>
      </c>
      <c r="Z17" s="42">
        <v>13750</v>
      </c>
      <c r="AA17" s="28"/>
    </row>
    <row r="18" spans="1:28" s="9" customFormat="1" ht="21" customHeight="1">
      <c r="A18" s="46"/>
      <c r="B18" s="10">
        <v>15</v>
      </c>
      <c r="C18" s="22">
        <v>30563</v>
      </c>
      <c r="D18" s="26" t="s">
        <v>47</v>
      </c>
      <c r="E18" s="22" t="s">
        <v>1</v>
      </c>
      <c r="F18" s="21">
        <v>42729</v>
      </c>
      <c r="G18" s="15">
        <v>25</v>
      </c>
      <c r="H18" s="18"/>
      <c r="I18" s="15">
        <v>4</v>
      </c>
      <c r="J18" s="18"/>
      <c r="K18" s="15">
        <v>29</v>
      </c>
      <c r="L18" s="18">
        <v>13500</v>
      </c>
      <c r="M18" s="18"/>
      <c r="N18" s="18"/>
      <c r="O18" s="18">
        <v>13500</v>
      </c>
      <c r="P18" s="18">
        <v>2000</v>
      </c>
      <c r="Q18" s="15">
        <f t="shared" si="0"/>
        <v>15500</v>
      </c>
      <c r="R18" s="59">
        <v>835607</v>
      </c>
      <c r="S18" s="58">
        <f t="shared" si="2"/>
        <v>33424.28</v>
      </c>
      <c r="T18" s="56">
        <v>835607</v>
      </c>
      <c r="U18" s="56">
        <v>33424.28</v>
      </c>
      <c r="V18" s="7" t="s">
        <v>23</v>
      </c>
      <c r="W18" s="7">
        <v>13500</v>
      </c>
      <c r="X18" s="7">
        <v>1500</v>
      </c>
      <c r="Y18" s="42">
        <v>0</v>
      </c>
      <c r="Z18" s="42">
        <v>15000</v>
      </c>
      <c r="AA18" s="28"/>
    </row>
    <row r="19" spans="1:28" s="9" customFormat="1" ht="21" customHeight="1">
      <c r="A19" s="46"/>
      <c r="B19" s="10">
        <v>16</v>
      </c>
      <c r="C19" s="22">
        <v>33634</v>
      </c>
      <c r="D19" s="26" t="s">
        <v>48</v>
      </c>
      <c r="E19" s="22" t="s">
        <v>1</v>
      </c>
      <c r="F19" s="21">
        <v>43065</v>
      </c>
      <c r="G19" s="15">
        <v>25</v>
      </c>
      <c r="H19" s="18"/>
      <c r="I19" s="15">
        <v>4</v>
      </c>
      <c r="J19" s="18"/>
      <c r="K19" s="15">
        <v>29</v>
      </c>
      <c r="L19" s="18">
        <v>10250</v>
      </c>
      <c r="M19" s="18"/>
      <c r="N19" s="18"/>
      <c r="O19" s="18">
        <v>10250</v>
      </c>
      <c r="P19" s="18">
        <v>2000</v>
      </c>
      <c r="Q19" s="15">
        <f t="shared" si="0"/>
        <v>12250</v>
      </c>
      <c r="R19" s="59">
        <v>402910</v>
      </c>
      <c r="S19" s="58">
        <f t="shared" si="2"/>
        <v>16116.4</v>
      </c>
      <c r="T19" s="56">
        <v>430660</v>
      </c>
      <c r="U19" s="56">
        <v>17226.400000000001</v>
      </c>
      <c r="V19" s="7" t="s">
        <v>91</v>
      </c>
      <c r="W19" s="7">
        <v>10250</v>
      </c>
      <c r="X19" s="7"/>
      <c r="Y19" s="42">
        <v>0</v>
      </c>
      <c r="Z19" s="42">
        <v>10250</v>
      </c>
      <c r="AA19" s="28"/>
    </row>
    <row r="20" spans="1:28" s="9" customFormat="1" ht="21" customHeight="1">
      <c r="A20" s="46"/>
      <c r="B20" s="10">
        <v>17</v>
      </c>
      <c r="C20" s="22">
        <v>37772</v>
      </c>
      <c r="D20" s="26" t="s">
        <v>49</v>
      </c>
      <c r="E20" s="22" t="s">
        <v>1</v>
      </c>
      <c r="F20" s="29">
        <v>43715</v>
      </c>
      <c r="G20" s="15">
        <v>25</v>
      </c>
      <c r="H20" s="18"/>
      <c r="I20" s="15">
        <v>4</v>
      </c>
      <c r="J20" s="18"/>
      <c r="K20" s="15">
        <v>29</v>
      </c>
      <c r="L20" s="18">
        <v>12000</v>
      </c>
      <c r="M20" s="18"/>
      <c r="N20" s="18"/>
      <c r="O20" s="18">
        <v>12000</v>
      </c>
      <c r="P20" s="18">
        <v>2000</v>
      </c>
      <c r="Q20" s="15">
        <f t="shared" si="0"/>
        <v>14000</v>
      </c>
      <c r="R20" s="59">
        <v>508626</v>
      </c>
      <c r="S20" s="58">
        <f t="shared" si="2"/>
        <v>20345.04</v>
      </c>
      <c r="T20" s="60">
        <v>512336</v>
      </c>
      <c r="U20" s="61">
        <v>20493.439999999999</v>
      </c>
      <c r="V20" s="30" t="s">
        <v>24</v>
      </c>
      <c r="W20" s="7">
        <v>12000</v>
      </c>
      <c r="X20" s="30"/>
      <c r="Y20" s="42">
        <v>0</v>
      </c>
      <c r="Z20" s="42">
        <v>12000</v>
      </c>
      <c r="AA20" s="28"/>
    </row>
    <row r="21" spans="1:28" s="9" customFormat="1" ht="25.5" customHeight="1">
      <c r="A21" s="46"/>
      <c r="B21" s="10">
        <v>18</v>
      </c>
      <c r="C21" s="22">
        <v>0</v>
      </c>
      <c r="D21" s="26" t="s">
        <v>50</v>
      </c>
      <c r="E21" s="22" t="s">
        <v>1</v>
      </c>
      <c r="F21" s="31" t="s">
        <v>51</v>
      </c>
      <c r="G21" s="15">
        <v>25</v>
      </c>
      <c r="H21" s="18"/>
      <c r="I21" s="15">
        <v>4</v>
      </c>
      <c r="J21" s="18"/>
      <c r="K21" s="15">
        <v>29</v>
      </c>
      <c r="L21" s="18">
        <v>10000</v>
      </c>
      <c r="M21" s="18"/>
      <c r="N21" s="18"/>
      <c r="O21" s="18">
        <v>10000</v>
      </c>
      <c r="P21" s="18">
        <v>2000</v>
      </c>
      <c r="Q21" s="15">
        <f t="shared" si="0"/>
        <v>12000</v>
      </c>
      <c r="R21" s="59">
        <v>324288</v>
      </c>
      <c r="S21" s="58">
        <f t="shared" si="2"/>
        <v>12971.52</v>
      </c>
      <c r="T21" s="60">
        <v>324288</v>
      </c>
      <c r="U21" s="61">
        <v>12971.52</v>
      </c>
      <c r="V21" s="30" t="s">
        <v>91</v>
      </c>
      <c r="W21" s="7">
        <v>10250</v>
      </c>
      <c r="X21" s="30"/>
      <c r="Y21" s="42">
        <v>0</v>
      </c>
      <c r="Z21" s="42">
        <v>10250</v>
      </c>
      <c r="AA21" s="24"/>
      <c r="AB21" s="32"/>
    </row>
    <row r="22" spans="1:28" s="9" customFormat="1" ht="21" customHeight="1">
      <c r="A22" s="46"/>
      <c r="B22" s="10">
        <v>19</v>
      </c>
      <c r="C22" s="22">
        <v>14745</v>
      </c>
      <c r="D22" s="26" t="s">
        <v>52</v>
      </c>
      <c r="E22" s="22" t="s">
        <v>2</v>
      </c>
      <c r="F22" s="21">
        <v>39970</v>
      </c>
      <c r="G22" s="15">
        <v>25</v>
      </c>
      <c r="H22" s="18"/>
      <c r="I22" s="15">
        <v>4</v>
      </c>
      <c r="J22" s="18"/>
      <c r="K22" s="15">
        <v>29</v>
      </c>
      <c r="L22" s="18">
        <v>10000</v>
      </c>
      <c r="M22" s="18"/>
      <c r="N22" s="18"/>
      <c r="O22" s="18">
        <v>10000</v>
      </c>
      <c r="P22" s="18"/>
      <c r="Q22" s="15">
        <f t="shared" si="0"/>
        <v>10000</v>
      </c>
      <c r="R22" s="59">
        <v>301972</v>
      </c>
      <c r="S22" s="58">
        <f t="shared" si="2"/>
        <v>12078.88</v>
      </c>
      <c r="T22" s="56">
        <v>301972</v>
      </c>
      <c r="U22" s="56">
        <v>12078.88</v>
      </c>
      <c r="V22" s="7" t="s">
        <v>24</v>
      </c>
      <c r="W22" s="7">
        <v>10000</v>
      </c>
      <c r="X22" s="7"/>
      <c r="Y22" s="42">
        <v>0</v>
      </c>
      <c r="Z22" s="42">
        <v>10000</v>
      </c>
      <c r="AA22" s="28"/>
      <c r="AB22" s="32"/>
    </row>
    <row r="23" spans="1:28" s="9" customFormat="1" ht="21" customHeight="1">
      <c r="A23" s="46"/>
      <c r="B23" s="10">
        <v>20</v>
      </c>
      <c r="C23" s="22">
        <v>14749</v>
      </c>
      <c r="D23" s="26" t="s">
        <v>53</v>
      </c>
      <c r="E23" s="22" t="s">
        <v>2</v>
      </c>
      <c r="F23" s="21">
        <v>40210</v>
      </c>
      <c r="G23" s="15">
        <v>25</v>
      </c>
      <c r="H23" s="18"/>
      <c r="I23" s="15">
        <v>4</v>
      </c>
      <c r="J23" s="18"/>
      <c r="K23" s="15">
        <v>29</v>
      </c>
      <c r="L23" s="18">
        <v>8000</v>
      </c>
      <c r="M23" s="18"/>
      <c r="N23" s="18"/>
      <c r="O23" s="18">
        <v>8000</v>
      </c>
      <c r="P23" s="18"/>
      <c r="Q23" s="15">
        <f t="shared" si="0"/>
        <v>8000</v>
      </c>
      <c r="R23" s="59">
        <v>174877</v>
      </c>
      <c r="S23" s="58">
        <f t="shared" si="2"/>
        <v>6995.08</v>
      </c>
      <c r="T23" s="56">
        <v>174877</v>
      </c>
      <c r="U23" s="56">
        <v>6995.08</v>
      </c>
      <c r="V23" s="7" t="s">
        <v>91</v>
      </c>
      <c r="W23" s="7">
        <v>8000</v>
      </c>
      <c r="X23" s="7"/>
      <c r="Y23" s="42">
        <v>0</v>
      </c>
      <c r="Z23" s="42">
        <v>8000</v>
      </c>
      <c r="AA23" s="28"/>
      <c r="AB23" s="32"/>
    </row>
    <row r="24" spans="1:28" s="9" customFormat="1" ht="21" customHeight="1">
      <c r="A24" s="46"/>
      <c r="B24" s="10">
        <v>21</v>
      </c>
      <c r="C24" s="22">
        <v>25303</v>
      </c>
      <c r="D24" s="26" t="s">
        <v>54</v>
      </c>
      <c r="E24" s="22" t="s">
        <v>2</v>
      </c>
      <c r="F24" s="21">
        <v>42185</v>
      </c>
      <c r="G24" s="15">
        <v>25</v>
      </c>
      <c r="H24" s="18"/>
      <c r="I24" s="15">
        <v>4</v>
      </c>
      <c r="J24" s="18"/>
      <c r="K24" s="15">
        <v>29</v>
      </c>
      <c r="L24" s="18">
        <v>11000</v>
      </c>
      <c r="M24" s="18"/>
      <c r="N24" s="18"/>
      <c r="O24" s="18">
        <v>11000</v>
      </c>
      <c r="P24" s="18"/>
      <c r="Q24" s="15">
        <f t="shared" si="0"/>
        <v>11000</v>
      </c>
      <c r="R24" s="59">
        <v>356117</v>
      </c>
      <c r="S24" s="58">
        <f t="shared" si="2"/>
        <v>14244.68</v>
      </c>
      <c r="T24" s="56">
        <v>356117</v>
      </c>
      <c r="U24" s="56">
        <v>14244.68</v>
      </c>
      <c r="V24" s="7" t="s">
        <v>23</v>
      </c>
      <c r="W24" s="7">
        <v>11000</v>
      </c>
      <c r="X24" s="7"/>
      <c r="Y24" s="42">
        <v>0</v>
      </c>
      <c r="Z24" s="42">
        <v>11000</v>
      </c>
      <c r="AA24" s="28"/>
      <c r="AB24" s="32"/>
    </row>
    <row r="25" spans="1:28" s="9" customFormat="1" ht="21" customHeight="1">
      <c r="A25" s="46"/>
      <c r="B25" s="10">
        <v>22</v>
      </c>
      <c r="C25" s="22">
        <v>14764</v>
      </c>
      <c r="D25" s="26" t="s">
        <v>55</v>
      </c>
      <c r="E25" s="22" t="s">
        <v>2</v>
      </c>
      <c r="F25" s="21">
        <v>41640</v>
      </c>
      <c r="G25" s="15">
        <v>25</v>
      </c>
      <c r="H25" s="18"/>
      <c r="I25" s="15">
        <v>4</v>
      </c>
      <c r="J25" s="18"/>
      <c r="K25" s="15">
        <v>29</v>
      </c>
      <c r="L25" s="18">
        <v>11000</v>
      </c>
      <c r="M25" s="18"/>
      <c r="N25" s="18"/>
      <c r="O25" s="18">
        <v>11000</v>
      </c>
      <c r="P25" s="18"/>
      <c r="Q25" s="15">
        <f t="shared" si="0"/>
        <v>11000</v>
      </c>
      <c r="R25" s="59">
        <v>371525</v>
      </c>
      <c r="S25" s="58">
        <f t="shared" si="2"/>
        <v>14861</v>
      </c>
      <c r="T25" s="56">
        <v>371525</v>
      </c>
      <c r="U25" s="56">
        <v>14861</v>
      </c>
      <c r="V25" s="7" t="s">
        <v>23</v>
      </c>
      <c r="W25" s="7">
        <v>11000</v>
      </c>
      <c r="X25" s="7">
        <v>2000</v>
      </c>
      <c r="Y25" s="42">
        <v>0</v>
      </c>
      <c r="Z25" s="42">
        <v>13000</v>
      </c>
      <c r="AA25" s="28"/>
      <c r="AB25" s="32"/>
    </row>
    <row r="26" spans="1:28" s="9" customFormat="1" ht="21" customHeight="1">
      <c r="A26" s="46"/>
      <c r="B26" s="10">
        <v>23</v>
      </c>
      <c r="C26" s="22">
        <v>18282</v>
      </c>
      <c r="D26" s="26" t="s">
        <v>56</v>
      </c>
      <c r="E26" s="22" t="s">
        <v>2</v>
      </c>
      <c r="F26" s="21">
        <v>41755</v>
      </c>
      <c r="G26" s="15">
        <v>25</v>
      </c>
      <c r="H26" s="18"/>
      <c r="I26" s="15">
        <v>4</v>
      </c>
      <c r="J26" s="18"/>
      <c r="K26" s="15">
        <v>29</v>
      </c>
      <c r="L26" s="18">
        <v>10000</v>
      </c>
      <c r="M26" s="18"/>
      <c r="N26" s="18"/>
      <c r="O26" s="18">
        <v>10000</v>
      </c>
      <c r="P26" s="18"/>
      <c r="Q26" s="15">
        <f t="shared" si="0"/>
        <v>10000</v>
      </c>
      <c r="R26" s="59">
        <v>294361</v>
      </c>
      <c r="S26" s="58">
        <f t="shared" si="2"/>
        <v>11774.44</v>
      </c>
      <c r="T26" s="56">
        <v>294361</v>
      </c>
      <c r="U26" s="56">
        <v>11774.44</v>
      </c>
      <c r="V26" s="7" t="s">
        <v>24</v>
      </c>
      <c r="W26" s="7">
        <v>10000</v>
      </c>
      <c r="X26" s="7"/>
      <c r="Y26" s="42">
        <v>0</v>
      </c>
      <c r="Z26" s="42">
        <v>10000</v>
      </c>
      <c r="AA26" s="28"/>
      <c r="AB26" s="32"/>
    </row>
    <row r="27" spans="1:28" s="9" customFormat="1" ht="21" customHeight="1">
      <c r="A27" s="46"/>
      <c r="B27" s="10">
        <v>24</v>
      </c>
      <c r="C27" s="22">
        <v>14789</v>
      </c>
      <c r="D27" s="26" t="s">
        <v>57</v>
      </c>
      <c r="E27" s="22" t="s">
        <v>2</v>
      </c>
      <c r="F27" s="21">
        <v>41379</v>
      </c>
      <c r="G27" s="15">
        <v>25</v>
      </c>
      <c r="H27" s="18"/>
      <c r="I27" s="15">
        <v>4</v>
      </c>
      <c r="J27" s="18"/>
      <c r="K27" s="15">
        <v>29</v>
      </c>
      <c r="L27" s="18">
        <v>8000</v>
      </c>
      <c r="M27" s="18"/>
      <c r="N27" s="18"/>
      <c r="O27" s="18">
        <v>8000</v>
      </c>
      <c r="P27" s="18"/>
      <c r="Q27" s="15">
        <f t="shared" si="0"/>
        <v>8000</v>
      </c>
      <c r="R27" s="59">
        <v>156742</v>
      </c>
      <c r="S27" s="58">
        <f t="shared" si="2"/>
        <v>6269.68</v>
      </c>
      <c r="T27" s="56">
        <v>156742</v>
      </c>
      <c r="U27" s="56">
        <v>6269.68</v>
      </c>
      <c r="V27" s="7" t="s">
        <v>91</v>
      </c>
      <c r="W27" s="7">
        <v>8000</v>
      </c>
      <c r="X27" s="7"/>
      <c r="Y27" s="42">
        <v>0</v>
      </c>
      <c r="Z27" s="42">
        <v>8000</v>
      </c>
      <c r="AA27" s="28"/>
      <c r="AB27" s="32"/>
    </row>
    <row r="28" spans="1:28" s="9" customFormat="1" ht="21" customHeight="1">
      <c r="A28" s="46"/>
      <c r="B28" s="10">
        <v>25</v>
      </c>
      <c r="C28" s="22">
        <v>14754</v>
      </c>
      <c r="D28" s="26" t="s">
        <v>58</v>
      </c>
      <c r="E28" s="22" t="s">
        <v>2</v>
      </c>
      <c r="F28" s="21">
        <v>40947</v>
      </c>
      <c r="G28" s="15">
        <v>25</v>
      </c>
      <c r="H28" s="18"/>
      <c r="I28" s="15">
        <v>4</v>
      </c>
      <c r="J28" s="18"/>
      <c r="K28" s="15">
        <v>29</v>
      </c>
      <c r="L28" s="18">
        <v>10000</v>
      </c>
      <c r="M28" s="18"/>
      <c r="N28" s="18"/>
      <c r="O28" s="18">
        <v>10000</v>
      </c>
      <c r="P28" s="18"/>
      <c r="Q28" s="15">
        <f t="shared" si="0"/>
        <v>10000</v>
      </c>
      <c r="R28" s="59">
        <v>304785</v>
      </c>
      <c r="S28" s="58">
        <f t="shared" si="2"/>
        <v>12191.4</v>
      </c>
      <c r="T28" s="56">
        <v>304785</v>
      </c>
      <c r="U28" s="56">
        <v>12191.4</v>
      </c>
      <c r="V28" s="7" t="s">
        <v>24</v>
      </c>
      <c r="W28" s="7">
        <v>10000</v>
      </c>
      <c r="X28" s="7"/>
      <c r="Y28" s="42">
        <v>0</v>
      </c>
      <c r="Z28" s="42">
        <v>10000</v>
      </c>
      <c r="AA28" s="28"/>
      <c r="AB28" s="32"/>
    </row>
    <row r="29" spans="1:28" s="9" customFormat="1" ht="21" customHeight="1">
      <c r="A29" s="46"/>
      <c r="B29" s="10">
        <v>26</v>
      </c>
      <c r="C29" s="22">
        <v>14765</v>
      </c>
      <c r="D29" s="26" t="s">
        <v>59</v>
      </c>
      <c r="E29" s="22" t="s">
        <v>2</v>
      </c>
      <c r="F29" s="21">
        <v>41665</v>
      </c>
      <c r="G29" s="15">
        <v>25</v>
      </c>
      <c r="H29" s="18"/>
      <c r="I29" s="15">
        <v>4</v>
      </c>
      <c r="J29" s="18"/>
      <c r="K29" s="15">
        <v>29</v>
      </c>
      <c r="L29" s="18">
        <v>10000</v>
      </c>
      <c r="M29" s="18"/>
      <c r="N29" s="18"/>
      <c r="O29" s="18">
        <v>10000</v>
      </c>
      <c r="P29" s="18"/>
      <c r="Q29" s="15">
        <f t="shared" si="0"/>
        <v>10000</v>
      </c>
      <c r="R29" s="59">
        <v>306747</v>
      </c>
      <c r="S29" s="58">
        <f t="shared" si="2"/>
        <v>12269.88</v>
      </c>
      <c r="T29" s="56">
        <v>306747</v>
      </c>
      <c r="U29" s="56">
        <v>12269.88</v>
      </c>
      <c r="V29" s="7" t="s">
        <v>24</v>
      </c>
      <c r="W29" s="7">
        <v>10000</v>
      </c>
      <c r="X29" s="7">
        <v>1000</v>
      </c>
      <c r="Y29" s="42">
        <v>0</v>
      </c>
      <c r="Z29" s="42">
        <v>11000</v>
      </c>
      <c r="AA29" s="28"/>
      <c r="AB29" s="32"/>
    </row>
    <row r="30" spans="1:28" s="9" customFormat="1" ht="21" customHeight="1">
      <c r="A30" s="46"/>
      <c r="B30" s="10">
        <v>27</v>
      </c>
      <c r="C30" s="22">
        <v>0</v>
      </c>
      <c r="D30" s="26" t="s">
        <v>60</v>
      </c>
      <c r="E30" s="22" t="s">
        <v>2</v>
      </c>
      <c r="F30" s="21">
        <v>43642</v>
      </c>
      <c r="G30" s="15">
        <v>25</v>
      </c>
      <c r="H30" s="18"/>
      <c r="I30" s="15">
        <v>4</v>
      </c>
      <c r="J30" s="18"/>
      <c r="K30" s="15">
        <v>29</v>
      </c>
      <c r="L30" s="18">
        <v>10000</v>
      </c>
      <c r="M30" s="18"/>
      <c r="N30" s="18"/>
      <c r="O30" s="18">
        <v>10000</v>
      </c>
      <c r="P30" s="18"/>
      <c r="Q30" s="15">
        <f t="shared" si="0"/>
        <v>10000</v>
      </c>
      <c r="R30" s="59">
        <v>288716</v>
      </c>
      <c r="S30" s="58">
        <f t="shared" si="2"/>
        <v>11548.64</v>
      </c>
      <c r="T30" s="60">
        <v>288716</v>
      </c>
      <c r="U30" s="61">
        <v>11548.64</v>
      </c>
      <c r="V30" s="30" t="s">
        <v>24</v>
      </c>
      <c r="W30" s="7">
        <v>10000</v>
      </c>
      <c r="X30" s="30"/>
      <c r="Y30" s="42">
        <v>0</v>
      </c>
      <c r="Z30" s="42">
        <v>10000</v>
      </c>
      <c r="AA30" s="28"/>
      <c r="AB30" s="32"/>
    </row>
    <row r="31" spans="1:28" s="9" customFormat="1" ht="21" customHeight="1">
      <c r="A31" s="46"/>
      <c r="B31" s="10">
        <v>28</v>
      </c>
      <c r="C31" s="22">
        <v>14761</v>
      </c>
      <c r="D31" s="26" t="s">
        <v>61</v>
      </c>
      <c r="E31" s="22" t="s">
        <v>2</v>
      </c>
      <c r="F31" s="21">
        <v>41647</v>
      </c>
      <c r="G31" s="15">
        <v>25</v>
      </c>
      <c r="H31" s="18"/>
      <c r="I31" s="15">
        <v>4</v>
      </c>
      <c r="J31" s="18"/>
      <c r="K31" s="15">
        <v>29</v>
      </c>
      <c r="L31" s="18">
        <v>8000</v>
      </c>
      <c r="M31" s="18"/>
      <c r="N31" s="18"/>
      <c r="O31" s="18">
        <v>8000</v>
      </c>
      <c r="P31" s="18"/>
      <c r="Q31" s="15">
        <f t="shared" si="0"/>
        <v>8000</v>
      </c>
      <c r="R31" s="59">
        <v>234847</v>
      </c>
      <c r="S31" s="58">
        <f t="shared" si="2"/>
        <v>9393.8799999999992</v>
      </c>
      <c r="T31" s="56">
        <v>234847</v>
      </c>
      <c r="U31" s="56">
        <v>9393.8799999999992</v>
      </c>
      <c r="V31" s="7" t="s">
        <v>91</v>
      </c>
      <c r="W31" s="7">
        <v>8000</v>
      </c>
      <c r="X31" s="7"/>
      <c r="Y31" s="42">
        <v>0</v>
      </c>
      <c r="Z31" s="42">
        <v>8000</v>
      </c>
      <c r="AA31" s="28"/>
      <c r="AB31" s="32"/>
    </row>
    <row r="32" spans="1:28" s="9" customFormat="1" ht="21" customHeight="1">
      <c r="A32" s="46"/>
      <c r="B32" s="10">
        <v>29</v>
      </c>
      <c r="C32" s="22">
        <v>26366</v>
      </c>
      <c r="D32" s="26" t="s">
        <v>62</v>
      </c>
      <c r="E32" s="22" t="s">
        <v>2</v>
      </c>
      <c r="F32" s="21">
        <v>42302</v>
      </c>
      <c r="G32" s="15">
        <v>25</v>
      </c>
      <c r="H32" s="18"/>
      <c r="I32" s="15">
        <v>4</v>
      </c>
      <c r="J32" s="18"/>
      <c r="K32" s="15">
        <v>29</v>
      </c>
      <c r="L32" s="18">
        <v>10000</v>
      </c>
      <c r="M32" s="18"/>
      <c r="N32" s="18"/>
      <c r="O32" s="18">
        <v>10000</v>
      </c>
      <c r="P32" s="18"/>
      <c r="Q32" s="15">
        <f t="shared" si="0"/>
        <v>10000</v>
      </c>
      <c r="R32" s="59">
        <v>297336</v>
      </c>
      <c r="S32" s="58">
        <f t="shared" si="2"/>
        <v>11893.44</v>
      </c>
      <c r="T32" s="56">
        <v>297336</v>
      </c>
      <c r="U32" s="56">
        <v>11893.44</v>
      </c>
      <c r="V32" s="7" t="s">
        <v>24</v>
      </c>
      <c r="W32" s="7">
        <v>10000</v>
      </c>
      <c r="X32" s="7"/>
      <c r="Y32" s="42">
        <v>0</v>
      </c>
      <c r="Z32" s="42">
        <v>10000</v>
      </c>
      <c r="AA32" s="28"/>
      <c r="AB32" s="32"/>
    </row>
    <row r="33" spans="1:28" s="9" customFormat="1" ht="21" customHeight="1">
      <c r="A33" s="46"/>
      <c r="B33" s="10">
        <v>30</v>
      </c>
      <c r="C33" s="22">
        <v>30663</v>
      </c>
      <c r="D33" s="26" t="s">
        <v>63</v>
      </c>
      <c r="E33" s="22" t="s">
        <v>2</v>
      </c>
      <c r="F33" s="21">
        <v>42745</v>
      </c>
      <c r="G33" s="15">
        <v>25</v>
      </c>
      <c r="H33" s="18"/>
      <c r="I33" s="15">
        <v>4</v>
      </c>
      <c r="J33" s="18"/>
      <c r="K33" s="15">
        <v>29</v>
      </c>
      <c r="L33" s="18">
        <v>8000</v>
      </c>
      <c r="M33" s="18"/>
      <c r="N33" s="18"/>
      <c r="O33" s="18">
        <v>8000</v>
      </c>
      <c r="P33" s="18"/>
      <c r="Q33" s="15">
        <f t="shared" si="0"/>
        <v>8000</v>
      </c>
      <c r="R33" s="59">
        <v>223051</v>
      </c>
      <c r="S33" s="58">
        <f t="shared" si="2"/>
        <v>8922.0400000000009</v>
      </c>
      <c r="T33" s="56">
        <v>223051</v>
      </c>
      <c r="U33" s="56">
        <v>8922.0400000000009</v>
      </c>
      <c r="V33" s="7" t="s">
        <v>91</v>
      </c>
      <c r="W33" s="7">
        <v>8000</v>
      </c>
      <c r="X33" s="7"/>
      <c r="Y33" s="42">
        <v>0</v>
      </c>
      <c r="Z33" s="42">
        <v>8000</v>
      </c>
      <c r="AA33" s="28"/>
      <c r="AB33" s="32"/>
    </row>
    <row r="34" spans="1:28" s="9" customFormat="1" ht="21" customHeight="1">
      <c r="A34" s="46"/>
      <c r="B34" s="10">
        <v>31</v>
      </c>
      <c r="C34" s="22">
        <v>14755</v>
      </c>
      <c r="D34" s="26" t="s">
        <v>64</v>
      </c>
      <c r="E34" s="22" t="s">
        <v>2</v>
      </c>
      <c r="F34" s="21">
        <v>40983</v>
      </c>
      <c r="G34" s="15">
        <v>25</v>
      </c>
      <c r="H34" s="18"/>
      <c r="I34" s="15">
        <v>4</v>
      </c>
      <c r="J34" s="18"/>
      <c r="K34" s="15">
        <v>29</v>
      </c>
      <c r="L34" s="18">
        <v>11000</v>
      </c>
      <c r="M34" s="18"/>
      <c r="N34" s="18"/>
      <c r="O34" s="18">
        <v>11000</v>
      </c>
      <c r="P34" s="18"/>
      <c r="Q34" s="15">
        <f t="shared" si="0"/>
        <v>11000</v>
      </c>
      <c r="R34" s="59">
        <v>410400</v>
      </c>
      <c r="S34" s="58">
        <f t="shared" si="2"/>
        <v>16416</v>
      </c>
      <c r="T34" s="56">
        <v>410400</v>
      </c>
      <c r="U34" s="56">
        <v>16416</v>
      </c>
      <c r="V34" s="7" t="s">
        <v>23</v>
      </c>
      <c r="W34" s="7">
        <v>11000</v>
      </c>
      <c r="X34" s="7"/>
      <c r="Y34" s="42">
        <v>0</v>
      </c>
      <c r="Z34" s="42">
        <v>11000</v>
      </c>
      <c r="AA34" s="28"/>
      <c r="AB34" s="32"/>
    </row>
    <row r="35" spans="1:28" s="9" customFormat="1" ht="21" customHeight="1">
      <c r="A35" s="46"/>
      <c r="B35" s="10">
        <v>32</v>
      </c>
      <c r="C35" s="22">
        <v>14791</v>
      </c>
      <c r="D35" s="26" t="s">
        <v>65</v>
      </c>
      <c r="E35" s="22" t="s">
        <v>2</v>
      </c>
      <c r="F35" s="21">
        <v>41481</v>
      </c>
      <c r="G35" s="15">
        <v>25</v>
      </c>
      <c r="H35" s="18"/>
      <c r="I35" s="15">
        <v>4</v>
      </c>
      <c r="J35" s="18"/>
      <c r="K35" s="15">
        <v>29</v>
      </c>
      <c r="L35" s="18">
        <v>8000</v>
      </c>
      <c r="M35" s="18"/>
      <c r="N35" s="18"/>
      <c r="O35" s="18">
        <v>8000</v>
      </c>
      <c r="P35" s="18"/>
      <c r="Q35" s="15">
        <f t="shared" si="0"/>
        <v>8000</v>
      </c>
      <c r="R35" s="59">
        <v>169006</v>
      </c>
      <c r="S35" s="58">
        <f t="shared" si="2"/>
        <v>6760.24</v>
      </c>
      <c r="T35" s="56">
        <v>169006</v>
      </c>
      <c r="U35" s="56">
        <v>6760.24</v>
      </c>
      <c r="V35" s="7" t="s">
        <v>91</v>
      </c>
      <c r="W35" s="7">
        <v>8000</v>
      </c>
      <c r="X35" s="7"/>
      <c r="Y35" s="42">
        <v>0</v>
      </c>
      <c r="Z35" s="42">
        <v>8000</v>
      </c>
      <c r="AA35" s="28"/>
      <c r="AB35" s="32"/>
    </row>
    <row r="36" spans="1:28" s="9" customFormat="1" ht="21" customHeight="1">
      <c r="A36" s="46"/>
      <c r="B36" s="10">
        <v>33</v>
      </c>
      <c r="C36" s="22">
        <v>27995</v>
      </c>
      <c r="D36" s="26" t="s">
        <v>66</v>
      </c>
      <c r="E36" s="22" t="s">
        <v>2</v>
      </c>
      <c r="F36" s="21">
        <v>42525</v>
      </c>
      <c r="G36" s="15">
        <v>25</v>
      </c>
      <c r="H36" s="18"/>
      <c r="I36" s="15">
        <v>4</v>
      </c>
      <c r="J36" s="18"/>
      <c r="K36" s="15">
        <v>29</v>
      </c>
      <c r="L36" s="18">
        <v>11000</v>
      </c>
      <c r="M36" s="18"/>
      <c r="N36" s="18"/>
      <c r="O36" s="18">
        <v>11000</v>
      </c>
      <c r="P36" s="18"/>
      <c r="Q36" s="15">
        <f t="shared" si="0"/>
        <v>11000</v>
      </c>
      <c r="R36" s="59">
        <v>384866</v>
      </c>
      <c r="S36" s="58">
        <f t="shared" si="2"/>
        <v>15394.64</v>
      </c>
      <c r="T36" s="56">
        <v>384866</v>
      </c>
      <c r="U36" s="56">
        <v>15394.64</v>
      </c>
      <c r="V36" s="7" t="s">
        <v>23</v>
      </c>
      <c r="W36" s="7">
        <v>11000</v>
      </c>
      <c r="X36" s="7">
        <v>1000</v>
      </c>
      <c r="Y36" s="42">
        <v>0</v>
      </c>
      <c r="Z36" s="42">
        <v>12000</v>
      </c>
      <c r="AA36" s="28"/>
      <c r="AB36" s="32"/>
    </row>
    <row r="37" spans="1:28" s="9" customFormat="1" ht="21" customHeight="1">
      <c r="A37" s="46"/>
      <c r="B37" s="10">
        <v>34</v>
      </c>
      <c r="C37" s="22">
        <v>29093</v>
      </c>
      <c r="D37" s="26" t="s">
        <v>67</v>
      </c>
      <c r="E37" s="22" t="s">
        <v>2</v>
      </c>
      <c r="F37" s="21">
        <v>42596</v>
      </c>
      <c r="G37" s="15">
        <v>25</v>
      </c>
      <c r="H37" s="18"/>
      <c r="I37" s="15">
        <v>4</v>
      </c>
      <c r="J37" s="18"/>
      <c r="K37" s="15">
        <v>29</v>
      </c>
      <c r="L37" s="18">
        <v>10000</v>
      </c>
      <c r="M37" s="18"/>
      <c r="N37" s="18"/>
      <c r="O37" s="18">
        <v>10000</v>
      </c>
      <c r="P37" s="18"/>
      <c r="Q37" s="15">
        <f t="shared" si="0"/>
        <v>10000</v>
      </c>
      <c r="R37" s="59">
        <v>294956</v>
      </c>
      <c r="S37" s="58">
        <f t="shared" si="2"/>
        <v>11798.24</v>
      </c>
      <c r="T37" s="56">
        <v>294956</v>
      </c>
      <c r="U37" s="56">
        <v>11798.24</v>
      </c>
      <c r="V37" s="7" t="s">
        <v>24</v>
      </c>
      <c r="W37" s="7">
        <v>10000</v>
      </c>
      <c r="X37" s="7"/>
      <c r="Y37" s="42">
        <v>0</v>
      </c>
      <c r="Z37" s="42">
        <v>10000</v>
      </c>
      <c r="AA37" s="28"/>
      <c r="AB37" s="32"/>
    </row>
    <row r="38" spans="1:28" s="9" customFormat="1" ht="21" customHeight="1">
      <c r="A38" s="46"/>
      <c r="B38" s="10">
        <v>35</v>
      </c>
      <c r="C38" s="22">
        <v>29829</v>
      </c>
      <c r="D38" s="26" t="s">
        <v>68</v>
      </c>
      <c r="E38" s="22" t="s">
        <v>2</v>
      </c>
      <c r="F38" s="21">
        <v>42677</v>
      </c>
      <c r="G38" s="15">
        <v>25</v>
      </c>
      <c r="H38" s="18"/>
      <c r="I38" s="15">
        <v>4</v>
      </c>
      <c r="J38" s="18"/>
      <c r="K38" s="15">
        <v>29</v>
      </c>
      <c r="L38" s="18">
        <v>8000</v>
      </c>
      <c r="M38" s="18"/>
      <c r="N38" s="18"/>
      <c r="O38" s="18">
        <v>8000</v>
      </c>
      <c r="P38" s="18"/>
      <c r="Q38" s="15">
        <f t="shared" si="0"/>
        <v>8000</v>
      </c>
      <c r="R38" s="59">
        <v>253313</v>
      </c>
      <c r="S38" s="58">
        <f t="shared" si="2"/>
        <v>10132.52</v>
      </c>
      <c r="T38" s="56">
        <v>253313</v>
      </c>
      <c r="U38" s="56">
        <v>10132.52</v>
      </c>
      <c r="V38" s="7" t="s">
        <v>91</v>
      </c>
      <c r="W38" s="7">
        <v>8000</v>
      </c>
      <c r="X38" s="7">
        <v>2000</v>
      </c>
      <c r="Y38" s="42">
        <v>0</v>
      </c>
      <c r="Z38" s="42">
        <v>10000</v>
      </c>
      <c r="AA38" s="28"/>
      <c r="AB38" s="32"/>
    </row>
    <row r="39" spans="1:28" s="9" customFormat="1" ht="21" customHeight="1">
      <c r="A39" s="46"/>
      <c r="B39" s="10">
        <v>36</v>
      </c>
      <c r="C39" s="22">
        <v>0</v>
      </c>
      <c r="D39" s="26" t="s">
        <v>69</v>
      </c>
      <c r="E39" s="22" t="s">
        <v>2</v>
      </c>
      <c r="F39" s="31" t="s">
        <v>70</v>
      </c>
      <c r="G39" s="15">
        <v>25</v>
      </c>
      <c r="H39" s="18"/>
      <c r="I39" s="15">
        <v>4</v>
      </c>
      <c r="J39" s="18"/>
      <c r="K39" s="15">
        <v>29</v>
      </c>
      <c r="L39" s="18">
        <v>8000</v>
      </c>
      <c r="M39" s="18"/>
      <c r="N39" s="18"/>
      <c r="O39" s="18">
        <v>8000</v>
      </c>
      <c r="P39" s="18"/>
      <c r="Q39" s="15">
        <f t="shared" si="0"/>
        <v>8000</v>
      </c>
      <c r="R39" s="59">
        <v>145418</v>
      </c>
      <c r="S39" s="58">
        <f t="shared" si="2"/>
        <v>5816.72</v>
      </c>
      <c r="T39" s="60">
        <v>145418</v>
      </c>
      <c r="U39" s="61">
        <v>5816.72</v>
      </c>
      <c r="V39" s="30" t="s">
        <v>91</v>
      </c>
      <c r="W39" s="7">
        <v>8000</v>
      </c>
      <c r="X39" s="30"/>
      <c r="Y39" s="42">
        <v>0</v>
      </c>
      <c r="Z39" s="42">
        <v>8000</v>
      </c>
      <c r="AA39" s="28"/>
      <c r="AB39" s="32"/>
    </row>
    <row r="40" spans="1:28" s="9" customFormat="1" ht="21" customHeight="1">
      <c r="A40" s="46"/>
      <c r="B40" s="10">
        <v>37</v>
      </c>
      <c r="C40" s="22">
        <v>29827</v>
      </c>
      <c r="D40" s="26" t="s">
        <v>71</v>
      </c>
      <c r="E40" s="22" t="s">
        <v>2</v>
      </c>
      <c r="F40" s="21">
        <v>42673</v>
      </c>
      <c r="G40" s="15">
        <v>25</v>
      </c>
      <c r="H40" s="18"/>
      <c r="I40" s="15">
        <v>4</v>
      </c>
      <c r="J40" s="18"/>
      <c r="K40" s="15">
        <v>29</v>
      </c>
      <c r="L40" s="18">
        <v>10000</v>
      </c>
      <c r="M40" s="18"/>
      <c r="N40" s="18"/>
      <c r="O40" s="18">
        <v>10000</v>
      </c>
      <c r="P40" s="18"/>
      <c r="Q40" s="15">
        <f t="shared" si="0"/>
        <v>10000</v>
      </c>
      <c r="R40" s="59">
        <v>285040</v>
      </c>
      <c r="S40" s="58">
        <f t="shared" si="2"/>
        <v>11401.6</v>
      </c>
      <c r="T40" s="56">
        <v>285040</v>
      </c>
      <c r="U40" s="56">
        <v>11401.6</v>
      </c>
      <c r="V40" s="7" t="s">
        <v>24</v>
      </c>
      <c r="W40" s="7">
        <v>10000</v>
      </c>
      <c r="X40" s="7"/>
      <c r="Y40" s="42">
        <v>0</v>
      </c>
      <c r="Z40" s="42">
        <v>10000</v>
      </c>
      <c r="AA40" s="28"/>
      <c r="AB40" s="32"/>
    </row>
    <row r="41" spans="1:28" s="9" customFormat="1" ht="21" customHeight="1">
      <c r="A41" s="46"/>
      <c r="B41" s="10">
        <v>38</v>
      </c>
      <c r="C41" s="22">
        <v>32708</v>
      </c>
      <c r="D41" s="26" t="s">
        <v>72</v>
      </c>
      <c r="E41" s="22" t="s">
        <v>2</v>
      </c>
      <c r="F41" s="21">
        <v>42942</v>
      </c>
      <c r="G41" s="15">
        <v>25</v>
      </c>
      <c r="H41" s="18"/>
      <c r="I41" s="15">
        <v>4</v>
      </c>
      <c r="J41" s="18"/>
      <c r="K41" s="15">
        <v>29</v>
      </c>
      <c r="L41" s="18">
        <v>10000</v>
      </c>
      <c r="M41" s="18"/>
      <c r="N41" s="18"/>
      <c r="O41" s="18">
        <v>10000</v>
      </c>
      <c r="P41" s="18"/>
      <c r="Q41" s="15">
        <f t="shared" si="0"/>
        <v>10000</v>
      </c>
      <c r="R41" s="59">
        <v>290914</v>
      </c>
      <c r="S41" s="58">
        <f t="shared" si="2"/>
        <v>11636.56</v>
      </c>
      <c r="T41" s="56">
        <v>290914</v>
      </c>
      <c r="U41" s="56">
        <v>11636.56</v>
      </c>
      <c r="V41" s="7" t="s">
        <v>24</v>
      </c>
      <c r="W41" s="7">
        <v>10000</v>
      </c>
      <c r="X41" s="7"/>
      <c r="Y41" s="42">
        <v>0</v>
      </c>
      <c r="Z41" s="42">
        <v>10000</v>
      </c>
      <c r="AA41" s="28"/>
      <c r="AB41" s="32"/>
    </row>
    <row r="42" spans="1:28" s="9" customFormat="1" ht="21" customHeight="1">
      <c r="A42" s="46"/>
      <c r="B42" s="10">
        <v>39</v>
      </c>
      <c r="C42" s="22">
        <v>31197</v>
      </c>
      <c r="D42" s="26" t="s">
        <v>73</v>
      </c>
      <c r="E42" s="22" t="s">
        <v>2</v>
      </c>
      <c r="F42" s="21">
        <v>42791</v>
      </c>
      <c r="G42" s="15">
        <v>25</v>
      </c>
      <c r="H42" s="18"/>
      <c r="I42" s="15">
        <v>4</v>
      </c>
      <c r="J42" s="18"/>
      <c r="K42" s="15">
        <v>29</v>
      </c>
      <c r="L42" s="18">
        <v>12000</v>
      </c>
      <c r="M42" s="18"/>
      <c r="N42" s="18"/>
      <c r="O42" s="18">
        <v>12000</v>
      </c>
      <c r="P42" s="18"/>
      <c r="Q42" s="15">
        <f t="shared" si="0"/>
        <v>12000</v>
      </c>
      <c r="R42" s="59">
        <v>435896</v>
      </c>
      <c r="S42" s="58">
        <f t="shared" si="2"/>
        <v>17435.84</v>
      </c>
      <c r="T42" s="56">
        <v>435896</v>
      </c>
      <c r="U42" s="56">
        <v>17435.84</v>
      </c>
      <c r="V42" s="7" t="s">
        <v>22</v>
      </c>
      <c r="W42" s="7">
        <v>12000</v>
      </c>
      <c r="X42" s="7"/>
      <c r="Y42" s="42">
        <v>0</v>
      </c>
      <c r="Z42" s="42">
        <v>12000</v>
      </c>
      <c r="AA42" s="28"/>
      <c r="AB42" s="32"/>
    </row>
    <row r="43" spans="1:28" s="9" customFormat="1" ht="21" customHeight="1">
      <c r="A43" s="46"/>
      <c r="B43" s="10">
        <v>40</v>
      </c>
      <c r="C43" s="22">
        <v>32322</v>
      </c>
      <c r="D43" s="26" t="s">
        <v>74</v>
      </c>
      <c r="E43" s="22" t="s">
        <v>2</v>
      </c>
      <c r="F43" s="21">
        <v>42903</v>
      </c>
      <c r="G43" s="15">
        <v>25</v>
      </c>
      <c r="H43" s="18"/>
      <c r="I43" s="15">
        <v>4</v>
      </c>
      <c r="J43" s="18"/>
      <c r="K43" s="15">
        <v>29</v>
      </c>
      <c r="L43" s="18">
        <v>8000</v>
      </c>
      <c r="M43" s="18"/>
      <c r="N43" s="18"/>
      <c r="O43" s="18">
        <v>8000</v>
      </c>
      <c r="P43" s="18"/>
      <c r="Q43" s="15">
        <f t="shared" si="0"/>
        <v>8000</v>
      </c>
      <c r="R43" s="59">
        <v>136260</v>
      </c>
      <c r="S43" s="58">
        <f t="shared" si="2"/>
        <v>5450.4</v>
      </c>
      <c r="T43" s="56">
        <v>136260</v>
      </c>
      <c r="U43" s="56">
        <v>5450.4</v>
      </c>
      <c r="V43" s="7" t="s">
        <v>91</v>
      </c>
      <c r="W43" s="7">
        <v>8000</v>
      </c>
      <c r="X43" s="7"/>
      <c r="Y43" s="42">
        <v>0</v>
      </c>
      <c r="Z43" s="42">
        <v>8000</v>
      </c>
      <c r="AA43" s="28"/>
      <c r="AB43" s="32"/>
    </row>
    <row r="44" spans="1:28" s="9" customFormat="1" ht="21" customHeight="1">
      <c r="A44" s="46"/>
      <c r="B44" s="10">
        <v>41</v>
      </c>
      <c r="C44" s="22">
        <v>0</v>
      </c>
      <c r="D44" s="26" t="s">
        <v>75</v>
      </c>
      <c r="E44" s="22" t="s">
        <v>2</v>
      </c>
      <c r="F44" s="31" t="s">
        <v>76</v>
      </c>
      <c r="G44" s="15">
        <v>25</v>
      </c>
      <c r="H44" s="18"/>
      <c r="I44" s="15">
        <v>4</v>
      </c>
      <c r="J44" s="18"/>
      <c r="K44" s="15">
        <v>29</v>
      </c>
      <c r="L44" s="18">
        <v>11000</v>
      </c>
      <c r="M44" s="18"/>
      <c r="N44" s="18"/>
      <c r="O44" s="18">
        <v>11000</v>
      </c>
      <c r="P44" s="18"/>
      <c r="Q44" s="15">
        <f t="shared" si="0"/>
        <v>11000</v>
      </c>
      <c r="R44" s="59">
        <v>352395</v>
      </c>
      <c r="S44" s="58">
        <f t="shared" si="2"/>
        <v>14095.8</v>
      </c>
      <c r="T44" s="60">
        <v>352395</v>
      </c>
      <c r="U44" s="61">
        <v>14095.8</v>
      </c>
      <c r="V44" s="30" t="s">
        <v>23</v>
      </c>
      <c r="W44" s="7">
        <v>11000</v>
      </c>
      <c r="X44" s="30"/>
      <c r="Y44" s="42">
        <v>0</v>
      </c>
      <c r="Z44" s="42">
        <v>11000</v>
      </c>
      <c r="AA44" s="28"/>
      <c r="AB44" s="32"/>
    </row>
    <row r="45" spans="1:28" s="9" customFormat="1" ht="21" customHeight="1">
      <c r="A45" s="46"/>
      <c r="B45" s="10">
        <v>42</v>
      </c>
      <c r="C45" s="22">
        <v>0</v>
      </c>
      <c r="D45" s="26" t="s">
        <v>77</v>
      </c>
      <c r="E45" s="22" t="s">
        <v>2</v>
      </c>
      <c r="F45" s="29">
        <v>43536</v>
      </c>
      <c r="G45" s="15">
        <v>17</v>
      </c>
      <c r="H45" s="18"/>
      <c r="I45" s="15">
        <v>4</v>
      </c>
      <c r="J45" s="18">
        <v>8</v>
      </c>
      <c r="K45" s="15">
        <v>21</v>
      </c>
      <c r="L45" s="18">
        <v>8000</v>
      </c>
      <c r="M45" s="18"/>
      <c r="N45" s="18">
        <v>2207</v>
      </c>
      <c r="O45" s="18">
        <v>5793</v>
      </c>
      <c r="P45" s="18"/>
      <c r="Q45" s="15">
        <f t="shared" si="0"/>
        <v>5793</v>
      </c>
      <c r="R45" s="59">
        <v>61166</v>
      </c>
      <c r="S45" s="58">
        <f>R45/17</f>
        <v>3598</v>
      </c>
      <c r="T45" s="60">
        <v>145418</v>
      </c>
      <c r="U45" s="61">
        <v>5816.72</v>
      </c>
      <c r="V45" s="30" t="s">
        <v>91</v>
      </c>
      <c r="W45" s="7">
        <v>8000</v>
      </c>
      <c r="X45" s="30"/>
      <c r="Y45" s="42">
        <v>2206.8965517241381</v>
      </c>
      <c r="Z45" s="42">
        <v>5793.1034482758623</v>
      </c>
      <c r="AA45" s="28"/>
      <c r="AB45" s="32"/>
    </row>
    <row r="46" spans="1:28" s="9" customFormat="1" ht="21" customHeight="1">
      <c r="A46" s="46"/>
      <c r="B46" s="10">
        <v>43</v>
      </c>
      <c r="C46" s="22">
        <v>33300</v>
      </c>
      <c r="D46" s="26" t="s">
        <v>78</v>
      </c>
      <c r="E46" s="22" t="s">
        <v>2</v>
      </c>
      <c r="F46" s="21">
        <v>43034</v>
      </c>
      <c r="G46" s="15">
        <v>25</v>
      </c>
      <c r="H46" s="18"/>
      <c r="I46" s="15">
        <v>4</v>
      </c>
      <c r="J46" s="18"/>
      <c r="K46" s="15">
        <v>29</v>
      </c>
      <c r="L46" s="18">
        <v>8000</v>
      </c>
      <c r="M46" s="18"/>
      <c r="N46" s="18"/>
      <c r="O46" s="18">
        <v>8000</v>
      </c>
      <c r="P46" s="18"/>
      <c r="Q46" s="15">
        <f t="shared" si="0"/>
        <v>8000</v>
      </c>
      <c r="R46" s="59">
        <v>160953</v>
      </c>
      <c r="S46" s="58">
        <f t="shared" si="2"/>
        <v>6438.12</v>
      </c>
      <c r="T46" s="56">
        <v>164953</v>
      </c>
      <c r="U46" s="56">
        <v>6598.12</v>
      </c>
      <c r="V46" s="7" t="s">
        <v>91</v>
      </c>
      <c r="W46" s="7">
        <v>8000</v>
      </c>
      <c r="X46" s="7"/>
      <c r="Y46" s="42">
        <v>0</v>
      </c>
      <c r="Z46" s="42">
        <v>8000</v>
      </c>
      <c r="AA46" s="28"/>
      <c r="AB46" s="32"/>
    </row>
    <row r="47" spans="1:28" s="9" customFormat="1" ht="21" customHeight="1">
      <c r="A47" s="46"/>
      <c r="B47" s="10">
        <v>44</v>
      </c>
      <c r="C47" s="22">
        <v>33867</v>
      </c>
      <c r="D47" s="26" t="s">
        <v>79</v>
      </c>
      <c r="E47" s="22" t="s">
        <v>2</v>
      </c>
      <c r="F47" s="21">
        <v>43065</v>
      </c>
      <c r="G47" s="15">
        <v>25</v>
      </c>
      <c r="H47" s="18"/>
      <c r="I47" s="15">
        <v>4</v>
      </c>
      <c r="J47" s="18"/>
      <c r="K47" s="15">
        <v>29</v>
      </c>
      <c r="L47" s="18">
        <v>8000</v>
      </c>
      <c r="M47" s="18"/>
      <c r="N47" s="18"/>
      <c r="O47" s="18">
        <v>8000</v>
      </c>
      <c r="P47" s="18"/>
      <c r="Q47" s="15">
        <f t="shared" si="0"/>
        <v>8000</v>
      </c>
      <c r="R47" s="59">
        <v>161329</v>
      </c>
      <c r="S47" s="58">
        <f t="shared" si="2"/>
        <v>6453.16</v>
      </c>
      <c r="T47" s="56">
        <v>161329</v>
      </c>
      <c r="U47" s="56">
        <v>6453.16</v>
      </c>
      <c r="V47" s="7" t="s">
        <v>91</v>
      </c>
      <c r="W47" s="7">
        <v>8000</v>
      </c>
      <c r="X47" s="7"/>
      <c r="Y47" s="42">
        <v>0</v>
      </c>
      <c r="Z47" s="42">
        <v>8000</v>
      </c>
      <c r="AA47" s="28"/>
      <c r="AB47" s="32"/>
    </row>
    <row r="48" spans="1:28" s="9" customFormat="1" ht="21" customHeight="1">
      <c r="A48" s="46"/>
      <c r="B48" s="10">
        <v>45</v>
      </c>
      <c r="C48" s="22">
        <v>0</v>
      </c>
      <c r="D48" s="26" t="s">
        <v>80</v>
      </c>
      <c r="E48" s="22" t="s">
        <v>2</v>
      </c>
      <c r="F48" s="31" t="s">
        <v>81</v>
      </c>
      <c r="G48" s="15">
        <v>25</v>
      </c>
      <c r="H48" s="18"/>
      <c r="I48" s="15">
        <v>4</v>
      </c>
      <c r="J48" s="18"/>
      <c r="K48" s="15">
        <v>29</v>
      </c>
      <c r="L48" s="18">
        <v>10000</v>
      </c>
      <c r="M48" s="18"/>
      <c r="N48" s="18"/>
      <c r="O48" s="18">
        <v>10000</v>
      </c>
      <c r="P48" s="18"/>
      <c r="Q48" s="15">
        <f t="shared" si="0"/>
        <v>10000</v>
      </c>
      <c r="R48" s="59">
        <v>283838</v>
      </c>
      <c r="S48" s="58">
        <f t="shared" si="2"/>
        <v>11353.52</v>
      </c>
      <c r="T48" s="60">
        <v>283838</v>
      </c>
      <c r="U48" s="61">
        <v>11353.52</v>
      </c>
      <c r="V48" s="30" t="s">
        <v>24</v>
      </c>
      <c r="W48" s="7">
        <v>10000</v>
      </c>
      <c r="X48" s="30"/>
      <c r="Y48" s="42">
        <v>0</v>
      </c>
      <c r="Z48" s="42">
        <v>10000</v>
      </c>
      <c r="AA48" s="28"/>
      <c r="AB48" s="32"/>
    </row>
    <row r="49" spans="1:28" s="9" customFormat="1" ht="21" customHeight="1">
      <c r="A49" s="46"/>
      <c r="B49" s="10">
        <v>46</v>
      </c>
      <c r="C49" s="22">
        <v>0</v>
      </c>
      <c r="D49" s="26" t="s">
        <v>82</v>
      </c>
      <c r="E49" s="22" t="s">
        <v>2</v>
      </c>
      <c r="F49" s="29">
        <v>44045</v>
      </c>
      <c r="G49" s="15">
        <v>19</v>
      </c>
      <c r="H49" s="18"/>
      <c r="I49" s="15">
        <v>4</v>
      </c>
      <c r="J49" s="18">
        <v>6</v>
      </c>
      <c r="K49" s="15">
        <v>23</v>
      </c>
      <c r="L49" s="18">
        <v>8000</v>
      </c>
      <c r="M49" s="18"/>
      <c r="N49" s="18">
        <v>1655</v>
      </c>
      <c r="O49" s="18">
        <v>6345</v>
      </c>
      <c r="P49" s="18"/>
      <c r="Q49" s="15">
        <f t="shared" si="0"/>
        <v>6345</v>
      </c>
      <c r="R49" s="59">
        <v>172759</v>
      </c>
      <c r="S49" s="58">
        <f>R49/19</f>
        <v>9092.5789473684217</v>
      </c>
      <c r="T49" s="60">
        <v>172759</v>
      </c>
      <c r="U49" s="61">
        <v>6910.36</v>
      </c>
      <c r="V49" s="30" t="s">
        <v>91</v>
      </c>
      <c r="W49" s="7">
        <v>8000</v>
      </c>
      <c r="X49" s="30"/>
      <c r="Y49" s="42">
        <v>1655.1724137931037</v>
      </c>
      <c r="Z49" s="42">
        <v>6344.8275862068967</v>
      </c>
      <c r="AA49" s="28"/>
      <c r="AB49" s="32"/>
    </row>
    <row r="50" spans="1:28" s="9" customFormat="1" ht="21" customHeight="1">
      <c r="A50" s="46"/>
      <c r="B50" s="10">
        <v>47</v>
      </c>
      <c r="C50" s="22">
        <v>36667</v>
      </c>
      <c r="D50" s="33" t="s">
        <v>83</v>
      </c>
      <c r="E50" s="22" t="s">
        <v>2</v>
      </c>
      <c r="F50" s="31" t="s">
        <v>84</v>
      </c>
      <c r="G50" s="15">
        <v>25</v>
      </c>
      <c r="H50" s="18"/>
      <c r="I50" s="15">
        <v>4</v>
      </c>
      <c r="J50" s="18"/>
      <c r="K50" s="15">
        <v>29</v>
      </c>
      <c r="L50" s="18">
        <v>8000</v>
      </c>
      <c r="M50" s="18"/>
      <c r="N50" s="18"/>
      <c r="O50" s="18">
        <v>8000</v>
      </c>
      <c r="P50" s="18"/>
      <c r="Q50" s="15">
        <f>P50+O50</f>
        <v>8000</v>
      </c>
      <c r="R50" s="59">
        <v>153383</v>
      </c>
      <c r="S50" s="58">
        <f t="shared" si="2"/>
        <v>6135.32</v>
      </c>
      <c r="T50" s="56">
        <v>80930</v>
      </c>
      <c r="U50" s="56">
        <v>3237.2</v>
      </c>
      <c r="V50" s="7" t="s">
        <v>91</v>
      </c>
      <c r="W50" s="7">
        <v>8000</v>
      </c>
      <c r="X50" s="7"/>
      <c r="Y50" s="42">
        <v>0</v>
      </c>
      <c r="Z50" s="42">
        <v>8000</v>
      </c>
      <c r="AA50" s="28"/>
      <c r="AB50" s="32"/>
    </row>
    <row r="51" spans="1:28" s="9" customFormat="1" ht="21" customHeight="1">
      <c r="A51" s="46"/>
      <c r="B51" s="10">
        <v>48</v>
      </c>
      <c r="C51" s="22">
        <v>0</v>
      </c>
      <c r="D51" s="33" t="s">
        <v>85</v>
      </c>
      <c r="E51" s="22" t="s">
        <v>1</v>
      </c>
      <c r="F51" s="29">
        <v>43832</v>
      </c>
      <c r="G51" s="15">
        <v>25</v>
      </c>
      <c r="H51" s="18"/>
      <c r="I51" s="15">
        <v>4</v>
      </c>
      <c r="J51" s="18"/>
      <c r="K51" s="15">
        <v>29</v>
      </c>
      <c r="L51" s="18">
        <v>10000</v>
      </c>
      <c r="M51" s="18"/>
      <c r="N51" s="18"/>
      <c r="O51" s="18">
        <v>10000</v>
      </c>
      <c r="P51" s="18">
        <v>2000</v>
      </c>
      <c r="Q51" s="15">
        <f>P51+O51</f>
        <v>12000</v>
      </c>
      <c r="R51" s="59">
        <v>80975</v>
      </c>
      <c r="S51" s="58">
        <f t="shared" si="2"/>
        <v>3239</v>
      </c>
      <c r="T51" s="60">
        <v>87600</v>
      </c>
      <c r="U51" s="61">
        <v>3504</v>
      </c>
      <c r="V51" s="30" t="s">
        <v>91</v>
      </c>
      <c r="W51" s="7">
        <v>10250</v>
      </c>
      <c r="X51" s="30"/>
      <c r="Y51" s="42">
        <v>0</v>
      </c>
      <c r="Z51" s="42">
        <v>10250</v>
      </c>
      <c r="AA51" s="28"/>
      <c r="AB51" s="32"/>
    </row>
    <row r="52" spans="1:28" s="9" customFormat="1" ht="21" customHeight="1">
      <c r="A52" s="46"/>
      <c r="B52" s="10">
        <v>49</v>
      </c>
      <c r="C52" s="22">
        <v>0</v>
      </c>
      <c r="D52" s="34" t="s">
        <v>86</v>
      </c>
      <c r="E52" s="22" t="s">
        <v>1</v>
      </c>
      <c r="F52" s="36">
        <v>44076</v>
      </c>
      <c r="G52" s="15">
        <v>18</v>
      </c>
      <c r="H52" s="35"/>
      <c r="I52" s="15">
        <v>4</v>
      </c>
      <c r="J52" s="35">
        <v>8</v>
      </c>
      <c r="K52" s="15">
        <v>21</v>
      </c>
      <c r="L52" s="35">
        <v>10000</v>
      </c>
      <c r="M52" s="35"/>
      <c r="N52" s="35">
        <v>2758</v>
      </c>
      <c r="O52" s="35">
        <v>7242</v>
      </c>
      <c r="P52" s="35">
        <v>1448</v>
      </c>
      <c r="Q52" s="15">
        <f t="shared" si="0"/>
        <v>8690</v>
      </c>
      <c r="R52" s="62">
        <v>56070</v>
      </c>
      <c r="S52" s="58">
        <f>R52/18</f>
        <v>3115</v>
      </c>
      <c r="T52" s="60">
        <v>141984</v>
      </c>
      <c r="U52" s="61">
        <v>7472.8421052631575</v>
      </c>
      <c r="V52" s="30" t="s">
        <v>91</v>
      </c>
      <c r="W52" s="7">
        <v>10250</v>
      </c>
      <c r="X52" s="30"/>
      <c r="Y52" s="42">
        <v>2827.5862068965516</v>
      </c>
      <c r="Z52" s="42">
        <v>7422.4137931034484</v>
      </c>
      <c r="AA52" s="28"/>
      <c r="AB52" s="32"/>
    </row>
    <row r="53" spans="1:28" s="9" customFormat="1" ht="21" customHeight="1">
      <c r="A53" s="46"/>
      <c r="B53" s="10">
        <v>50</v>
      </c>
      <c r="C53" s="22"/>
      <c r="D53" s="34" t="s">
        <v>87</v>
      </c>
      <c r="E53" s="22" t="s">
        <v>2</v>
      </c>
      <c r="F53" s="36" t="s">
        <v>88</v>
      </c>
      <c r="G53" s="15">
        <v>12</v>
      </c>
      <c r="H53" s="35"/>
      <c r="I53" s="15">
        <v>4</v>
      </c>
      <c r="J53" s="35">
        <v>13</v>
      </c>
      <c r="K53" s="15">
        <v>16</v>
      </c>
      <c r="L53" s="35">
        <v>8000</v>
      </c>
      <c r="M53" s="35"/>
      <c r="N53" s="35">
        <v>3586</v>
      </c>
      <c r="O53" s="35">
        <v>4414</v>
      </c>
      <c r="P53" s="35"/>
      <c r="Q53" s="15">
        <f>P53+O53</f>
        <v>4414</v>
      </c>
      <c r="R53" s="62">
        <v>80930</v>
      </c>
      <c r="S53" s="58">
        <f>R53/12</f>
        <v>6744.166666666667</v>
      </c>
      <c r="T53" s="60">
        <v>141984</v>
      </c>
      <c r="U53" s="61">
        <v>7472.8421052631575</v>
      </c>
      <c r="V53" s="30" t="s">
        <v>91</v>
      </c>
      <c r="W53" s="7">
        <v>8000</v>
      </c>
      <c r="X53" s="30"/>
      <c r="Y53" s="42">
        <v>3586.2068965517246</v>
      </c>
      <c r="Z53" s="42">
        <v>4413.7931034482754</v>
      </c>
      <c r="AA53" s="28"/>
      <c r="AB53" s="37"/>
    </row>
    <row r="54" spans="1:28" s="9" customFormat="1" ht="27.75" customHeight="1">
      <c r="A54" s="46"/>
      <c r="B54" s="10">
        <v>51</v>
      </c>
      <c r="C54" s="22">
        <v>0</v>
      </c>
      <c r="D54" s="34" t="s">
        <v>30</v>
      </c>
      <c r="E54" s="35" t="s">
        <v>3</v>
      </c>
      <c r="F54" s="35"/>
      <c r="G54" s="15">
        <v>25</v>
      </c>
      <c r="H54" s="35"/>
      <c r="I54" s="15">
        <v>4</v>
      </c>
      <c r="J54" s="35"/>
      <c r="K54" s="15">
        <v>29</v>
      </c>
      <c r="L54" s="35">
        <v>14000</v>
      </c>
      <c r="M54" s="35"/>
      <c r="N54" s="35"/>
      <c r="O54" s="35">
        <v>14000</v>
      </c>
      <c r="P54" s="35"/>
      <c r="Q54" s="15">
        <f>P54+O54</f>
        <v>14000</v>
      </c>
      <c r="R54" s="62"/>
      <c r="S54" s="62"/>
      <c r="T54" s="63"/>
      <c r="U54" s="63"/>
      <c r="V54" s="38"/>
      <c r="W54" s="38">
        <v>14000</v>
      </c>
      <c r="X54" s="38">
        <v>14000</v>
      </c>
      <c r="Y54" s="42">
        <v>0</v>
      </c>
      <c r="Z54" s="42">
        <v>28000</v>
      </c>
      <c r="AA54" s="7" t="s">
        <v>89</v>
      </c>
      <c r="AB54" s="39"/>
    </row>
    <row r="55" spans="1:28" s="41" customFormat="1" ht="27" customHeight="1">
      <c r="A55" s="46"/>
      <c r="B55" s="52" t="s">
        <v>4</v>
      </c>
      <c r="C55" s="53"/>
      <c r="D55" s="53"/>
      <c r="E55" s="53"/>
      <c r="F55" s="53"/>
      <c r="G55" s="53"/>
      <c r="H55" s="53"/>
      <c r="I55" s="53"/>
      <c r="J55" s="53"/>
      <c r="K55" s="54"/>
      <c r="L55" s="40"/>
      <c r="M55" s="40"/>
      <c r="N55" s="40">
        <f>SUM(N4:N54)</f>
        <v>12482</v>
      </c>
      <c r="O55" s="40">
        <f>SUM(O4:O54)</f>
        <v>498268</v>
      </c>
      <c r="P55" s="40">
        <f>SUM(P4:P54)</f>
        <v>43396</v>
      </c>
      <c r="Q55" s="40">
        <f>SUM(Q4:Q54)</f>
        <v>541664</v>
      </c>
      <c r="R55" s="64"/>
      <c r="S55" s="64"/>
      <c r="T55" s="65"/>
      <c r="U55" s="65"/>
      <c r="V55" s="40"/>
      <c r="W55" s="40">
        <f>SUM(W7:W54)</f>
        <v>510500</v>
      </c>
      <c r="X55" s="40">
        <f t="shared" ref="X55:Z55" si="3">SUM(X7:X54)</f>
        <v>24750</v>
      </c>
      <c r="Y55" s="40">
        <f t="shared" si="3"/>
        <v>12551.724137931036</v>
      </c>
      <c r="Z55" s="40">
        <f t="shared" si="3"/>
        <v>522698.27586206899</v>
      </c>
      <c r="AA55" s="40"/>
    </row>
  </sheetData>
  <mergeCells count="4">
    <mergeCell ref="A3:A55"/>
    <mergeCell ref="B1:AA1"/>
    <mergeCell ref="B2:AA2"/>
    <mergeCell ref="B55:K55"/>
  </mergeCells>
  <pageMargins left="0" right="0" top="0" bottom="0" header="0.3" footer="0.3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Barishal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depotuser</cp:lastModifiedBy>
  <cp:lastPrinted>2020-03-02T02:49:56Z</cp:lastPrinted>
  <dcterms:created xsi:type="dcterms:W3CDTF">2018-12-27T04:03:49Z</dcterms:created>
  <dcterms:modified xsi:type="dcterms:W3CDTF">2020-03-08T11:27:18Z</dcterms:modified>
</cp:coreProperties>
</file>