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220" yWindow="0" windowWidth="19400" windowHeight="15900" tabRatio="500" activeTab="5"/>
  </bookViews>
  <sheets>
    <sheet name="UTE" sheetId="1" r:id="rId1"/>
    <sheet name="Mercado" sheetId="7" r:id="rId2"/>
    <sheet name="DEFICIT" sheetId="6" r:id="rId3"/>
    <sheet name="SECO" sheetId="2" r:id="rId4"/>
    <sheet name="SUL" sheetId="3" r:id="rId5"/>
    <sheet name="NE" sheetId="4" r:id="rId6"/>
    <sheet name="NORTE" sheetId="5" r:id="rId7"/>
    <sheet name="RE Itaipu" sheetId="8" r:id="rId8"/>
  </sheets>
  <definedNames>
    <definedName name="_xlnm._FilterDatabase" localSheetId="2" hidden="1">DEFICIT!$A$1:$F$17</definedName>
    <definedName name="_xlnm._FilterDatabase" localSheetId="0" hidden="1">UTE!$A$1:$K$86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4" l="1"/>
  <c r="I42" i="3"/>
  <c r="I43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2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3" i="7"/>
  <c r="I58" i="4"/>
  <c r="I59" i="4"/>
  <c r="I57" i="4"/>
  <c r="I44" i="3"/>
  <c r="I45" i="3"/>
  <c r="I43" i="3"/>
  <c r="I45" i="2"/>
  <c r="I46" i="2"/>
  <c r="I44" i="2"/>
  <c r="E7" i="5"/>
  <c r="E8" i="5"/>
  <c r="E6" i="5"/>
  <c r="E5" i="5"/>
  <c r="E39" i="4"/>
  <c r="E40" i="4"/>
  <c r="E38" i="4"/>
  <c r="E37" i="4"/>
  <c r="E20" i="3"/>
  <c r="E21" i="3"/>
  <c r="E19" i="3"/>
  <c r="E18" i="3"/>
  <c r="E39" i="2"/>
  <c r="E40" i="2"/>
  <c r="E38" i="2"/>
  <c r="E37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E3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H2" i="1"/>
  <c r="E2" i="1"/>
  <c r="F2" i="1"/>
  <c r="H3" i="1"/>
  <c r="E3" i="1"/>
  <c r="F3" i="1"/>
  <c r="H4" i="1"/>
  <c r="E4" i="1"/>
  <c r="F4" i="1"/>
  <c r="H5" i="1"/>
  <c r="E5" i="1"/>
  <c r="F5" i="1"/>
  <c r="H6" i="1"/>
  <c r="E6" i="1"/>
  <c r="F6" i="1"/>
  <c r="H7" i="1"/>
  <c r="E7" i="1"/>
  <c r="F7" i="1"/>
  <c r="H8" i="1"/>
  <c r="E8" i="1"/>
  <c r="F8" i="1"/>
  <c r="H9" i="1"/>
  <c r="E9" i="1"/>
  <c r="F9" i="1"/>
  <c r="H10" i="1"/>
  <c r="E10" i="1"/>
  <c r="F10" i="1"/>
  <c r="H11" i="1"/>
  <c r="E11" i="1"/>
  <c r="F11" i="1"/>
  <c r="H12" i="1"/>
  <c r="E12" i="1"/>
  <c r="F12" i="1"/>
  <c r="H13" i="1"/>
  <c r="E13" i="1"/>
  <c r="F13" i="1"/>
  <c r="H14" i="1"/>
  <c r="E14" i="1"/>
  <c r="F14" i="1"/>
  <c r="H15" i="1"/>
  <c r="E15" i="1"/>
  <c r="F15" i="1"/>
  <c r="H16" i="1"/>
  <c r="E16" i="1"/>
  <c r="F16" i="1"/>
  <c r="H17" i="1"/>
  <c r="E17" i="1"/>
  <c r="F17" i="1"/>
  <c r="H18" i="1"/>
  <c r="E18" i="1"/>
  <c r="F18" i="1"/>
  <c r="H19" i="1"/>
  <c r="E19" i="1"/>
  <c r="F19" i="1"/>
  <c r="H20" i="1"/>
  <c r="E20" i="1"/>
  <c r="F20" i="1"/>
  <c r="H21" i="1"/>
  <c r="E21" i="1"/>
  <c r="F21" i="1"/>
  <c r="H22" i="1"/>
  <c r="E22" i="1"/>
  <c r="F22" i="1"/>
  <c r="H23" i="1"/>
  <c r="E23" i="1"/>
  <c r="F23" i="1"/>
  <c r="H24" i="1"/>
  <c r="E24" i="1"/>
  <c r="F24" i="1"/>
  <c r="H25" i="1"/>
  <c r="E25" i="1"/>
  <c r="F25" i="1"/>
  <c r="H26" i="1"/>
  <c r="E26" i="1"/>
  <c r="F26" i="1"/>
  <c r="H27" i="1"/>
  <c r="E27" i="1"/>
  <c r="F27" i="1"/>
  <c r="H28" i="1"/>
  <c r="E28" i="1"/>
  <c r="F28" i="1"/>
  <c r="H29" i="1"/>
  <c r="E29" i="1"/>
  <c r="F29" i="1"/>
  <c r="H30" i="1"/>
  <c r="E30" i="1"/>
  <c r="F30" i="1"/>
  <c r="H31" i="1"/>
  <c r="E31" i="1"/>
  <c r="F31" i="1"/>
  <c r="H32" i="1"/>
  <c r="E32" i="1"/>
  <c r="F32" i="1"/>
  <c r="H33" i="1"/>
  <c r="E33" i="1"/>
  <c r="F33" i="1"/>
  <c r="H34" i="1"/>
  <c r="E34" i="1"/>
  <c r="F34" i="1"/>
  <c r="H35" i="1"/>
  <c r="E35" i="1"/>
  <c r="F35" i="1"/>
  <c r="H36" i="1"/>
  <c r="E36" i="1"/>
  <c r="F36" i="1"/>
  <c r="H37" i="1"/>
  <c r="E37" i="1"/>
  <c r="F37" i="1"/>
  <c r="H38" i="1"/>
  <c r="E38" i="1"/>
  <c r="F38" i="1"/>
  <c r="H39" i="1"/>
  <c r="E39" i="1"/>
  <c r="F39" i="1"/>
  <c r="H40" i="1"/>
  <c r="E40" i="1"/>
  <c r="F40" i="1"/>
  <c r="H41" i="1"/>
  <c r="E41" i="1"/>
  <c r="F41" i="1"/>
  <c r="H42" i="1"/>
  <c r="E42" i="1"/>
  <c r="F42" i="1"/>
  <c r="H43" i="1"/>
  <c r="E43" i="1"/>
  <c r="F43" i="1"/>
  <c r="H44" i="1"/>
  <c r="E44" i="1"/>
  <c r="F44" i="1"/>
  <c r="H45" i="1"/>
  <c r="E45" i="1"/>
  <c r="F45" i="1"/>
  <c r="H46" i="1"/>
  <c r="E46" i="1"/>
  <c r="F46" i="1"/>
  <c r="H47" i="1"/>
  <c r="E47" i="1"/>
  <c r="F47" i="1"/>
  <c r="H48" i="1"/>
  <c r="E48" i="1"/>
  <c r="F48" i="1"/>
  <c r="H49" i="1"/>
  <c r="E49" i="1"/>
  <c r="F49" i="1"/>
  <c r="H50" i="1"/>
  <c r="E50" i="1"/>
  <c r="F50" i="1"/>
  <c r="H51" i="1"/>
  <c r="E51" i="1"/>
  <c r="F51" i="1"/>
  <c r="H52" i="1"/>
  <c r="E52" i="1"/>
  <c r="F52" i="1"/>
  <c r="H53" i="1"/>
  <c r="E53" i="1"/>
  <c r="F53" i="1"/>
  <c r="H54" i="1"/>
  <c r="E54" i="1"/>
  <c r="F54" i="1"/>
  <c r="H55" i="1"/>
  <c r="E55" i="1"/>
  <c r="F55" i="1"/>
  <c r="H56" i="1"/>
  <c r="E56" i="1"/>
  <c r="F56" i="1"/>
  <c r="H57" i="1"/>
  <c r="E57" i="1"/>
  <c r="F57" i="1"/>
  <c r="H58" i="1"/>
  <c r="E58" i="1"/>
  <c r="F58" i="1"/>
  <c r="H59" i="1"/>
  <c r="E59" i="1"/>
  <c r="F59" i="1"/>
  <c r="H60" i="1"/>
  <c r="E60" i="1"/>
  <c r="F60" i="1"/>
  <c r="H61" i="1"/>
  <c r="E61" i="1"/>
  <c r="F61" i="1"/>
  <c r="H62" i="1"/>
  <c r="E62" i="1"/>
  <c r="F62" i="1"/>
  <c r="H63" i="1"/>
  <c r="E63" i="1"/>
  <c r="F63" i="1"/>
  <c r="H64" i="1"/>
  <c r="E64" i="1"/>
  <c r="F64" i="1"/>
  <c r="H65" i="1"/>
  <c r="E65" i="1"/>
  <c r="F65" i="1"/>
  <c r="H66" i="1"/>
  <c r="E66" i="1"/>
  <c r="F66" i="1"/>
  <c r="H67" i="1"/>
  <c r="E67" i="1"/>
  <c r="F67" i="1"/>
  <c r="H68" i="1"/>
  <c r="E68" i="1"/>
  <c r="F68" i="1"/>
  <c r="H69" i="1"/>
  <c r="E69" i="1"/>
  <c r="F69" i="1"/>
  <c r="H70" i="1"/>
  <c r="E70" i="1"/>
  <c r="F70" i="1"/>
  <c r="H71" i="1"/>
  <c r="E71" i="1"/>
  <c r="F71" i="1"/>
  <c r="H72" i="1"/>
  <c r="E72" i="1"/>
  <c r="F72" i="1"/>
  <c r="H73" i="1"/>
  <c r="E73" i="1"/>
  <c r="F73" i="1"/>
  <c r="H74" i="1"/>
  <c r="E74" i="1"/>
  <c r="F74" i="1"/>
  <c r="H75" i="1"/>
  <c r="E75" i="1"/>
  <c r="F75" i="1"/>
  <c r="H76" i="1"/>
  <c r="E76" i="1"/>
  <c r="F76" i="1"/>
  <c r="H77" i="1"/>
  <c r="E77" i="1"/>
  <c r="F77" i="1"/>
  <c r="H78" i="1"/>
  <c r="E78" i="1"/>
  <c r="F78" i="1"/>
  <c r="H79" i="1"/>
  <c r="E79" i="1"/>
  <c r="F79" i="1"/>
  <c r="H80" i="1"/>
  <c r="E80" i="1"/>
  <c r="F80" i="1"/>
  <c r="H81" i="1"/>
  <c r="E81" i="1"/>
  <c r="F81" i="1"/>
  <c r="H82" i="1"/>
  <c r="E82" i="1"/>
  <c r="F82" i="1"/>
  <c r="H83" i="1"/>
  <c r="E83" i="1"/>
  <c r="F83" i="1"/>
  <c r="H84" i="1"/>
  <c r="E84" i="1"/>
  <c r="F84" i="1"/>
  <c r="H85" i="1"/>
  <c r="E85" i="1"/>
  <c r="F85" i="1"/>
  <c r="H86" i="1"/>
  <c r="E86" i="1"/>
  <c r="F86" i="1"/>
  <c r="E87" i="1"/>
  <c r="G87" i="1"/>
  <c r="H87" i="1"/>
  <c r="I87" i="1"/>
</calcChain>
</file>

<file path=xl/sharedStrings.xml><?xml version="1.0" encoding="utf-8"?>
<sst xmlns="http://schemas.openxmlformats.org/spreadsheetml/2006/main" count="250" uniqueCount="123">
  <si>
    <t>-</t>
  </si>
  <si>
    <t xml:space="preserve">XAVANTES  </t>
  </si>
  <si>
    <t xml:space="preserve">CAMACARI  </t>
  </si>
  <si>
    <t xml:space="preserve">NUTEPA    </t>
  </si>
  <si>
    <t>ST.CRUZ DI</t>
  </si>
  <si>
    <t xml:space="preserve">PAU FERRO </t>
  </si>
  <si>
    <t>TERMOMANAU</t>
  </si>
  <si>
    <t xml:space="preserve">GOIANIA 2 </t>
  </si>
  <si>
    <t xml:space="preserve">POTIGUAR  </t>
  </si>
  <si>
    <t>POTIGUAR_3</t>
  </si>
  <si>
    <t xml:space="preserve">TNORTE 1  </t>
  </si>
  <si>
    <t xml:space="preserve">DAIA      </t>
  </si>
  <si>
    <t xml:space="preserve">ALEGRETE  </t>
  </si>
  <si>
    <t xml:space="preserve">PETROLINA </t>
  </si>
  <si>
    <t xml:space="preserve">S.TIARAJU </t>
  </si>
  <si>
    <t xml:space="preserve">NAZARIA   </t>
  </si>
  <si>
    <t xml:space="preserve">MARAMBAIA </t>
  </si>
  <si>
    <t>JUAZEIRO N</t>
  </si>
  <si>
    <t xml:space="preserve">IGUATU    </t>
  </si>
  <si>
    <t xml:space="preserve">PECEM     </t>
  </si>
  <si>
    <t xml:space="preserve">CRATO     </t>
  </si>
  <si>
    <t xml:space="preserve">CAUCAIA   </t>
  </si>
  <si>
    <t xml:space="preserve">C.MAIOR   </t>
  </si>
  <si>
    <t xml:space="preserve">BATURITE  </t>
  </si>
  <si>
    <t xml:space="preserve">ARACATI   </t>
  </si>
  <si>
    <t xml:space="preserve">ALTOS     </t>
  </si>
  <si>
    <t>R.SILVEIRA</t>
  </si>
  <si>
    <t>CAMACAR_PI</t>
  </si>
  <si>
    <t>CAMACAR_MI</t>
  </si>
  <si>
    <t>TERMOCE_TC</t>
  </si>
  <si>
    <t xml:space="preserve">TNORTE 2  </t>
  </si>
  <si>
    <t xml:space="preserve">BAHIA_1   </t>
  </si>
  <si>
    <t>CAMPINA_GR</t>
  </si>
  <si>
    <t xml:space="preserve">VIANA     </t>
  </si>
  <si>
    <t xml:space="preserve">GERAMAR1  </t>
  </si>
  <si>
    <t xml:space="preserve">GERAMAR2  </t>
  </si>
  <si>
    <t xml:space="preserve">GLOBAL II </t>
  </si>
  <si>
    <t xml:space="preserve">GLOBAL I  </t>
  </si>
  <si>
    <t xml:space="preserve">TERMOPB   </t>
  </si>
  <si>
    <t xml:space="preserve">TERMONE   </t>
  </si>
  <si>
    <t xml:space="preserve">TERMOCABO </t>
  </si>
  <si>
    <t xml:space="preserve">MARACANAU </t>
  </si>
  <si>
    <t xml:space="preserve">FIGUEIRA  </t>
  </si>
  <si>
    <t xml:space="preserve">M.LAGO_L  </t>
  </si>
  <si>
    <t>LC.PRES_TC</t>
  </si>
  <si>
    <t xml:space="preserve">M.LAGO_TC </t>
  </si>
  <si>
    <t xml:space="preserve">BLSOBR_TC </t>
  </si>
  <si>
    <t>S.JERONIMO</t>
  </si>
  <si>
    <t>EUZEB_R_TC</t>
  </si>
  <si>
    <t>JS_PEREIRA</t>
  </si>
  <si>
    <t xml:space="preserve">ARAUCARIA </t>
  </si>
  <si>
    <t>BRIZOLA_TC</t>
  </si>
  <si>
    <t>EUZEB_RO_L</t>
  </si>
  <si>
    <t xml:space="preserve">C.FURTADO </t>
  </si>
  <si>
    <t xml:space="preserve">J.LAC. A1 </t>
  </si>
  <si>
    <t xml:space="preserve">W.ARJONA  </t>
  </si>
  <si>
    <t xml:space="preserve">MADEIRA   </t>
  </si>
  <si>
    <t>AUR.CHAVES</t>
  </si>
  <si>
    <t xml:space="preserve">R.ALME_TC </t>
  </si>
  <si>
    <t xml:space="preserve">TERMOCE_L </t>
  </si>
  <si>
    <t>FGASPARIAN</t>
  </si>
  <si>
    <t xml:space="preserve">PIRAT. 34 </t>
  </si>
  <si>
    <t xml:space="preserve">BLSOBR_L  </t>
  </si>
  <si>
    <t>CHARQUEADA</t>
  </si>
  <si>
    <t xml:space="preserve">PIE-RP    </t>
  </si>
  <si>
    <t xml:space="preserve">J.LAC. A2 </t>
  </si>
  <si>
    <t>J.LACER. B</t>
  </si>
  <si>
    <t>JUIZ DE FO</t>
  </si>
  <si>
    <t>NORTEFLU 4</t>
  </si>
  <si>
    <t xml:space="preserve">COCAL     </t>
  </si>
  <si>
    <t>LC.PREST_T</t>
  </si>
  <si>
    <t xml:space="preserve">BRIZOLA_L </t>
  </si>
  <si>
    <t>J.LACER. C</t>
  </si>
  <si>
    <t xml:space="preserve">ATLANTICO </t>
  </si>
  <si>
    <t>P.MEDICI B</t>
  </si>
  <si>
    <t>P.MEDICI A</t>
  </si>
  <si>
    <t>LC.PREST_L</t>
  </si>
  <si>
    <t>NORTEFLU 3</t>
  </si>
  <si>
    <t xml:space="preserve">FORTALEZA </t>
  </si>
  <si>
    <t xml:space="preserve">TERMOPE   </t>
  </si>
  <si>
    <t>NORTEFLU 2</t>
  </si>
  <si>
    <t>CANDIOTA_3</t>
  </si>
  <si>
    <t>NORTEFLU 1</t>
  </si>
  <si>
    <t xml:space="preserve">ANGRA 1   </t>
  </si>
  <si>
    <t xml:space="preserve">ANGRA 2   </t>
  </si>
  <si>
    <t xml:space="preserve">SOL       </t>
  </si>
  <si>
    <t>TXID</t>
  </si>
  <si>
    <t>FCMX</t>
  </si>
  <si>
    <t>PUTE</t>
  </si>
  <si>
    <t>GMAX</t>
  </si>
  <si>
    <t>GMIN</t>
  </si>
  <si>
    <t>ACUM</t>
  </si>
  <si>
    <t>GDISP</t>
  </si>
  <si>
    <t>CVU</t>
  </si>
  <si>
    <t>SUBSIS</t>
  </si>
  <si>
    <t>UTE</t>
  </si>
  <si>
    <t>COD</t>
  </si>
  <si>
    <t>ACC</t>
  </si>
  <si>
    <t>POT</t>
  </si>
  <si>
    <t>R$/MWh</t>
  </si>
  <si>
    <t>Fic.Deficit SE/CO (5%)</t>
  </si>
  <si>
    <t>Fic.Deficit SE/CO (10%)</t>
  </si>
  <si>
    <t>Fic.Deficit SE/CO (80%)</t>
  </si>
  <si>
    <t>Fic.Deficit S (5%)</t>
  </si>
  <si>
    <t>Fic.Deficit S (10%)</t>
  </si>
  <si>
    <t>Fic.Deficit S (80%)</t>
  </si>
  <si>
    <t>Fic.Deficit NE (5%)</t>
  </si>
  <si>
    <t>Fic.Deficit NE (10%)</t>
  </si>
  <si>
    <t>Fic.Deficit NE (80%)</t>
  </si>
  <si>
    <t>Fic.Deficit N (5%)</t>
  </si>
  <si>
    <t>Fic.Deficit N (10%)</t>
  </si>
  <si>
    <t>Fic.Deficit N (80%)</t>
  </si>
  <si>
    <t>F(x)</t>
  </si>
  <si>
    <t>ZMIN</t>
  </si>
  <si>
    <t>ORIG</t>
  </si>
  <si>
    <t>SE/CO</t>
  </si>
  <si>
    <t>SUL</t>
  </si>
  <si>
    <t>NORDESTE</t>
  </si>
  <si>
    <t>NORTE</t>
  </si>
  <si>
    <t>LIQ</t>
  </si>
  <si>
    <t>ANDE</t>
  </si>
  <si>
    <t>PAT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</si>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</sst>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E+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72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" fontId="0" fillId="0" borderId="0" xfId="0" applyNumberFormat="1"/>
    <xf numFmtId="2" fontId="6" fillId="0" borderId="0" xfId="0" applyNumberFormat="1" applyFont="1"/>
    <xf numFmtId="9" fontId="0" fillId="0" borderId="0" xfId="0" applyNumberFormat="1"/>
    <xf numFmtId="165" fontId="0" fillId="0" borderId="0" xfId="0" applyNumberFormat="1"/>
    <xf numFmtId="1" fontId="1" fillId="0" borderId="1" xfId="1" applyNumberFormat="1"/>
    <xf numFmtId="1" fontId="1" fillId="0" borderId="1" xfId="1" applyNumberFormat="1" applyAlignment="1">
      <alignment horizontal="right"/>
    </xf>
    <xf numFmtId="0" fontId="8" fillId="0" borderId="3" xfId="145"/>
    <xf numFmtId="0" fontId="8" fillId="0" borderId="3" xfId="145" applyAlignment="1">
      <alignment horizontal="right"/>
    </xf>
    <xf numFmtId="0" fontId="9" fillId="0" borderId="0" xfId="0" applyFont="1"/>
    <xf numFmtId="2" fontId="1" fillId="0" borderId="0" xfId="0" applyNumberFormat="1" applyFont="1"/>
    <xf numFmtId="1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" xfId="144" applyAlignment="1">
      <alignment horizontal="center"/>
    </xf>
    <xf numFmtId="0" fontId="1" fillId="0" borderId="0" xfId="0" applyFont="1"/>
    <xf numFmtId="165" fontId="1" fillId="0" borderId="0" xfId="0" applyNumberFormat="1" applyFont="1"/>
  </cellXfs>
  <cellStyles count="1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eading 2" xfId="144" builtinId="17"/>
    <cellStyle name="Heading 3" xfId="145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Normal" xfId="0" builtinId="0"/>
    <cellStyle name="Total" xfId="1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Custo Marginal</c:v>
          </c:tx>
          <c:marker>
            <c:symbol val="none"/>
          </c:marker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255414225916601"/>
                  <c:y val="0.364102564102564"/>
                </c:manualLayout>
              </c:layout>
              <c:numFmt formatCode="General" sourceLinked="0"/>
            </c:trendlineLbl>
          </c:trendline>
          <c:cat>
            <c:numRef>
              <c:f>SECO!$E$2:$E$25</c:f>
              <c:numCache>
                <c:formatCode>0</c:formatCode>
                <c:ptCount val="24"/>
                <c:pt idx="0">
                  <c:v>0.0066690888000096</c:v>
                </c:pt>
                <c:pt idx="1">
                  <c:v>259.8816690888</c:v>
                </c:pt>
                <c:pt idx="2">
                  <c:v>360.6658580888</c:v>
                </c:pt>
                <c:pt idx="3">
                  <c:v>360.6758580887999</c:v>
                </c:pt>
                <c:pt idx="4">
                  <c:v>450.0458580887999</c:v>
                </c:pt>
                <c:pt idx="5">
                  <c:v>628.7858580888</c:v>
                </c:pt>
                <c:pt idx="6">
                  <c:v>755.2516507296</c:v>
                </c:pt>
                <c:pt idx="7">
                  <c:v>768.0325083296</c:v>
                </c:pt>
                <c:pt idx="8">
                  <c:v>1388.8077883976</c:v>
                </c:pt>
                <c:pt idx="9">
                  <c:v>1452.232765205</c:v>
                </c:pt>
                <c:pt idx="10">
                  <c:v>1479.868765205</c:v>
                </c:pt>
                <c:pt idx="11">
                  <c:v>1556.10999941</c:v>
                </c:pt>
                <c:pt idx="12">
                  <c:v>1634.7997826975</c:v>
                </c:pt>
                <c:pt idx="13">
                  <c:v>1660.3327646975</c:v>
                </c:pt>
                <c:pt idx="14">
                  <c:v>1941.6182962945</c:v>
                </c:pt>
                <c:pt idx="15">
                  <c:v>2105.2624478145</c:v>
                </c:pt>
                <c:pt idx="16">
                  <c:v>2450.7117438081</c:v>
                </c:pt>
                <c:pt idx="17">
                  <c:v>2660.2931895881</c:v>
                </c:pt>
                <c:pt idx="18">
                  <c:v>2797.416649143111</c:v>
                </c:pt>
                <c:pt idx="19">
                  <c:v>2874.958470511111</c:v>
                </c:pt>
                <c:pt idx="20">
                  <c:v>3088.92101853911</c:v>
                </c:pt>
                <c:pt idx="21">
                  <c:v>3123.252825983111</c:v>
                </c:pt>
                <c:pt idx="22">
                  <c:v>3165.766479669111</c:v>
                </c:pt>
                <c:pt idx="23">
                  <c:v>3755.388601405911</c:v>
                </c:pt>
              </c:numCache>
            </c:numRef>
          </c:cat>
          <c:val>
            <c:numRef>
              <c:f>SECO!$C$2:$C$25</c:f>
              <c:numCache>
                <c:formatCode>0.00</c:formatCode>
                <c:ptCount val="24"/>
                <c:pt idx="0">
                  <c:v>0.01</c:v>
                </c:pt>
                <c:pt idx="1">
                  <c:v>18.77</c:v>
                </c:pt>
                <c:pt idx="2">
                  <c:v>21.49</c:v>
                </c:pt>
                <c:pt idx="3">
                  <c:v>37.8</c:v>
                </c:pt>
                <c:pt idx="4">
                  <c:v>58.89</c:v>
                </c:pt>
                <c:pt idx="5">
                  <c:v>102.84</c:v>
                </c:pt>
                <c:pt idx="6">
                  <c:v>106.99</c:v>
                </c:pt>
                <c:pt idx="7">
                  <c:v>118.67</c:v>
                </c:pt>
                <c:pt idx="8">
                  <c:v>129.39</c:v>
                </c:pt>
                <c:pt idx="9">
                  <c:v>140.34</c:v>
                </c:pt>
                <c:pt idx="10">
                  <c:v>148.71</c:v>
                </c:pt>
                <c:pt idx="11">
                  <c:v>149.33</c:v>
                </c:pt>
                <c:pt idx="12">
                  <c:v>150.0</c:v>
                </c:pt>
                <c:pt idx="13">
                  <c:v>161.64</c:v>
                </c:pt>
                <c:pt idx="14">
                  <c:v>165.22</c:v>
                </c:pt>
                <c:pt idx="15">
                  <c:v>182.56</c:v>
                </c:pt>
                <c:pt idx="16">
                  <c:v>182.56</c:v>
                </c:pt>
                <c:pt idx="17">
                  <c:v>188.89</c:v>
                </c:pt>
                <c:pt idx="18">
                  <c:v>197.85</c:v>
                </c:pt>
                <c:pt idx="19">
                  <c:v>205.88</c:v>
                </c:pt>
                <c:pt idx="20">
                  <c:v>214.48</c:v>
                </c:pt>
                <c:pt idx="21">
                  <c:v>222.22</c:v>
                </c:pt>
                <c:pt idx="22">
                  <c:v>250.87</c:v>
                </c:pt>
                <c:pt idx="23">
                  <c:v>253.83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56440"/>
        <c:axId val="477959208"/>
      </c:lineChart>
      <c:catAx>
        <c:axId val="477956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77959208"/>
        <c:crosses val="autoZero"/>
        <c:auto val="1"/>
        <c:lblAlgn val="ctr"/>
        <c:lblOffset val="100"/>
        <c:noMultiLvlLbl val="0"/>
      </c:catAx>
      <c:valAx>
        <c:axId val="47795920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77956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267485956778767"/>
                  <c:y val="0.430944963655244"/>
                </c:manualLayout>
              </c:layout>
              <c:numFmt formatCode="General" sourceLinked="0"/>
            </c:trendlineLbl>
          </c:trendline>
          <c:cat>
            <c:numRef>
              <c:f>NE!$E$8:$E$29</c:f>
              <c:numCache>
                <c:formatCode>0</c:formatCode>
                <c:ptCount val="22"/>
                <c:pt idx="0">
                  <c:v>1112.7070353022</c:v>
                </c:pt>
                <c:pt idx="1">
                  <c:v>1161.6168053022</c:v>
                </c:pt>
                <c:pt idx="2">
                  <c:v>1319.0550803022</c:v>
                </c:pt>
                <c:pt idx="3">
                  <c:v>1476.4933553022</c:v>
                </c:pt>
                <c:pt idx="4">
                  <c:v>1623.5970353022</c:v>
                </c:pt>
                <c:pt idx="5">
                  <c:v>1768.3645553022</c:v>
                </c:pt>
                <c:pt idx="6">
                  <c:v>1935.2465153022</c:v>
                </c:pt>
                <c:pt idx="7">
                  <c:v>1963.2773249022</c:v>
                </c:pt>
                <c:pt idx="8">
                  <c:v>2026.5085105022</c:v>
                </c:pt>
                <c:pt idx="9">
                  <c:v>2168.6610889622</c:v>
                </c:pt>
                <c:pt idx="10">
                  <c:v>2311.2660889622</c:v>
                </c:pt>
                <c:pt idx="11">
                  <c:v>2324.1236889622</c:v>
                </c:pt>
                <c:pt idx="12">
                  <c:v>2335.374088962199</c:v>
                </c:pt>
                <c:pt idx="13">
                  <c:v>2346.624488962199</c:v>
                </c:pt>
                <c:pt idx="14">
                  <c:v>2359.482088962199</c:v>
                </c:pt>
                <c:pt idx="15">
                  <c:v>2373.946888962199</c:v>
                </c:pt>
                <c:pt idx="16">
                  <c:v>2386.804488962199</c:v>
                </c:pt>
                <c:pt idx="17">
                  <c:v>2401.269288962199</c:v>
                </c:pt>
                <c:pt idx="18">
                  <c:v>2415.7340889622</c:v>
                </c:pt>
                <c:pt idx="19">
                  <c:v>2430.1988889622</c:v>
                </c:pt>
                <c:pt idx="20">
                  <c:v>2443.0564889622</c:v>
                </c:pt>
                <c:pt idx="21">
                  <c:v>2455.914088962199</c:v>
                </c:pt>
              </c:numCache>
            </c:numRef>
          </c:cat>
          <c:val>
            <c:numRef>
              <c:f>NE!$C$8:$C$29</c:f>
              <c:numCache>
                <c:formatCode>0.00</c:formatCode>
                <c:ptCount val="22"/>
                <c:pt idx="0">
                  <c:v>421.2</c:v>
                </c:pt>
                <c:pt idx="1">
                  <c:v>429.5</c:v>
                </c:pt>
                <c:pt idx="2">
                  <c:v>432.25</c:v>
                </c:pt>
                <c:pt idx="3">
                  <c:v>432.25</c:v>
                </c:pt>
                <c:pt idx="4">
                  <c:v>432.42</c:v>
                </c:pt>
                <c:pt idx="5">
                  <c:v>432.42</c:v>
                </c:pt>
                <c:pt idx="6">
                  <c:v>434.77</c:v>
                </c:pt>
                <c:pt idx="7">
                  <c:v>457.41</c:v>
                </c:pt>
                <c:pt idx="8">
                  <c:v>492.29</c:v>
                </c:pt>
                <c:pt idx="9">
                  <c:v>512.34</c:v>
                </c:pt>
                <c:pt idx="10">
                  <c:v>512.34</c:v>
                </c:pt>
                <c:pt idx="11">
                  <c:v>534.87</c:v>
                </c:pt>
                <c:pt idx="12">
                  <c:v>534.87</c:v>
                </c:pt>
                <c:pt idx="13">
                  <c:v>534.87</c:v>
                </c:pt>
                <c:pt idx="14">
                  <c:v>534.87</c:v>
                </c:pt>
                <c:pt idx="15">
                  <c:v>534.87</c:v>
                </c:pt>
                <c:pt idx="16">
                  <c:v>534.87</c:v>
                </c:pt>
                <c:pt idx="17">
                  <c:v>534.87</c:v>
                </c:pt>
                <c:pt idx="18">
                  <c:v>534.87</c:v>
                </c:pt>
                <c:pt idx="19">
                  <c:v>534.87</c:v>
                </c:pt>
                <c:pt idx="20">
                  <c:v>534.87</c:v>
                </c:pt>
                <c:pt idx="21">
                  <c:v>534.87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19272"/>
        <c:axId val="499222232"/>
      </c:lineChart>
      <c:catAx>
        <c:axId val="499219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222232"/>
        <c:crosses val="autoZero"/>
        <c:auto val="1"/>
        <c:lblAlgn val="ctr"/>
        <c:lblOffset val="100"/>
        <c:noMultiLvlLbl val="0"/>
      </c:catAx>
      <c:valAx>
        <c:axId val="49922223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219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809252581745039"/>
                  <c:y val="0.456905503634476"/>
                </c:manualLayout>
              </c:layout>
              <c:numFmt formatCode="General" sourceLinked="0"/>
            </c:trendlineLbl>
          </c:trendline>
          <c:cat>
            <c:numRef>
              <c:f>NE!$E$30:$E$35</c:f>
              <c:numCache>
                <c:formatCode>0</c:formatCode>
                <c:ptCount val="6"/>
                <c:pt idx="0">
                  <c:v>2577.3837865622</c:v>
                </c:pt>
                <c:pt idx="1">
                  <c:v>2631.8022385622</c:v>
                </c:pt>
                <c:pt idx="2">
                  <c:v>2684.4972785622</c:v>
                </c:pt>
                <c:pt idx="3">
                  <c:v>2827.1403035622</c:v>
                </c:pt>
                <c:pt idx="4">
                  <c:v>2921.1937235622</c:v>
                </c:pt>
                <c:pt idx="5">
                  <c:v>3230.6716435622</c:v>
                </c:pt>
              </c:numCache>
            </c:numRef>
          </c:cat>
          <c:val>
            <c:numRef>
              <c:f>NE!$C$30:$C$35</c:f>
              <c:numCache>
                <c:formatCode>0.00</c:formatCode>
                <c:ptCount val="6"/>
                <c:pt idx="0">
                  <c:v>562.11</c:v>
                </c:pt>
                <c:pt idx="1">
                  <c:v>613.4</c:v>
                </c:pt>
                <c:pt idx="2">
                  <c:v>613.41</c:v>
                </c:pt>
                <c:pt idx="3">
                  <c:v>680.0599999999999</c:v>
                </c:pt>
                <c:pt idx="4">
                  <c:v>680.0599999999999</c:v>
                </c:pt>
                <c:pt idx="5">
                  <c:v>834.35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49512"/>
        <c:axId val="499252472"/>
      </c:lineChart>
      <c:catAx>
        <c:axId val="499249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252472"/>
        <c:crosses val="autoZero"/>
        <c:auto val="1"/>
        <c:lblAlgn val="ctr"/>
        <c:lblOffset val="100"/>
        <c:noMultiLvlLbl val="0"/>
      </c:catAx>
      <c:valAx>
        <c:axId val="49925247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249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04269421543844"/>
                  <c:y val="0.450777202072539"/>
                </c:manualLayout>
              </c:layout>
              <c:numFmt formatCode="General" sourceLinked="0"/>
            </c:trendlineLbl>
          </c:trendline>
          <c:cat>
            <c:numRef>
              <c:f>NE!$E$37:$E$40</c:f>
              <c:numCache>
                <c:formatCode>0</c:formatCode>
                <c:ptCount val="4"/>
                <c:pt idx="0">
                  <c:v>443.25</c:v>
                </c:pt>
                <c:pt idx="1">
                  <c:v>886.5</c:v>
                </c:pt>
                <c:pt idx="2">
                  <c:v>1773.0</c:v>
                </c:pt>
                <c:pt idx="3">
                  <c:v>8865.0</c:v>
                </c:pt>
              </c:numCache>
            </c:numRef>
          </c:cat>
          <c:val>
            <c:numRef>
              <c:f>NE!$C$37:$C$40</c:f>
              <c:numCache>
                <c:formatCode>0.00</c:formatCode>
                <c:ptCount val="4"/>
                <c:pt idx="0">
                  <c:v>1142.8</c:v>
                </c:pt>
                <c:pt idx="1">
                  <c:v>2465.4</c:v>
                </c:pt>
                <c:pt idx="2">
                  <c:v>5152.46</c:v>
                </c:pt>
                <c:pt idx="3">
                  <c:v>5845.54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80760"/>
        <c:axId val="499283720"/>
      </c:lineChart>
      <c:catAx>
        <c:axId val="4992807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283720"/>
        <c:crosses val="autoZero"/>
        <c:auto val="1"/>
        <c:lblAlgn val="ctr"/>
        <c:lblOffset val="100"/>
        <c:noMultiLvlLbl val="0"/>
      </c:catAx>
      <c:valAx>
        <c:axId val="4992837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280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484696026368797"/>
                  <c:y val="0.403699557086614"/>
                </c:manualLayout>
              </c:layout>
              <c:numFmt formatCode="General" sourceLinked="0"/>
            </c:trendlineLbl>
          </c:trendline>
          <c:cat>
            <c:numRef>
              <c:f>NE!$E$2:$E$35</c:f>
              <c:numCache>
                <c:formatCode>0</c:formatCode>
                <c:ptCount val="34"/>
                <c:pt idx="0">
                  <c:v>107.2392728707999</c:v>
                </c:pt>
                <c:pt idx="1">
                  <c:v>424.0717448657999</c:v>
                </c:pt>
                <c:pt idx="2">
                  <c:v>565.7395128658</c:v>
                </c:pt>
                <c:pt idx="3">
                  <c:v>657.3804866418</c:v>
                </c:pt>
                <c:pt idx="4">
                  <c:v>797.6254759768</c:v>
                </c:pt>
                <c:pt idx="5">
                  <c:v>1073.1892353022</c:v>
                </c:pt>
                <c:pt idx="6">
                  <c:v>1112.7070353022</c:v>
                </c:pt>
                <c:pt idx="7">
                  <c:v>1161.6168053022</c:v>
                </c:pt>
                <c:pt idx="8">
                  <c:v>1319.0550803022</c:v>
                </c:pt>
                <c:pt idx="9">
                  <c:v>1476.4933553022</c:v>
                </c:pt>
                <c:pt idx="10">
                  <c:v>1623.5970353022</c:v>
                </c:pt>
                <c:pt idx="11">
                  <c:v>1768.3645553022</c:v>
                </c:pt>
                <c:pt idx="12">
                  <c:v>1935.2465153022</c:v>
                </c:pt>
                <c:pt idx="13">
                  <c:v>1963.2773249022</c:v>
                </c:pt>
                <c:pt idx="14">
                  <c:v>2026.5085105022</c:v>
                </c:pt>
                <c:pt idx="15">
                  <c:v>2168.6610889622</c:v>
                </c:pt>
                <c:pt idx="16">
                  <c:v>2311.2660889622</c:v>
                </c:pt>
                <c:pt idx="17">
                  <c:v>2324.1236889622</c:v>
                </c:pt>
                <c:pt idx="18">
                  <c:v>2335.374088962199</c:v>
                </c:pt>
                <c:pt idx="19">
                  <c:v>2346.624488962199</c:v>
                </c:pt>
                <c:pt idx="20">
                  <c:v>2359.482088962199</c:v>
                </c:pt>
                <c:pt idx="21">
                  <c:v>2373.946888962199</c:v>
                </c:pt>
                <c:pt idx="22">
                  <c:v>2386.804488962199</c:v>
                </c:pt>
                <c:pt idx="23">
                  <c:v>2401.269288962199</c:v>
                </c:pt>
                <c:pt idx="24">
                  <c:v>2415.7340889622</c:v>
                </c:pt>
                <c:pt idx="25">
                  <c:v>2430.1988889622</c:v>
                </c:pt>
                <c:pt idx="26">
                  <c:v>2443.0564889622</c:v>
                </c:pt>
                <c:pt idx="27">
                  <c:v>2455.914088962199</c:v>
                </c:pt>
                <c:pt idx="28">
                  <c:v>2577.3837865622</c:v>
                </c:pt>
                <c:pt idx="29">
                  <c:v>2631.8022385622</c:v>
                </c:pt>
                <c:pt idx="30">
                  <c:v>2684.4972785622</c:v>
                </c:pt>
                <c:pt idx="31">
                  <c:v>2827.1403035622</c:v>
                </c:pt>
                <c:pt idx="32">
                  <c:v>2921.1937235622</c:v>
                </c:pt>
                <c:pt idx="33">
                  <c:v>3230.6716435622</c:v>
                </c:pt>
              </c:numCache>
            </c:numRef>
          </c:cat>
          <c:val>
            <c:numRef>
              <c:f>NE!$C$2:$C$35</c:f>
              <c:numCache>
                <c:formatCode>0.00</c:formatCode>
                <c:ptCount val="34"/>
                <c:pt idx="0">
                  <c:v>70.16</c:v>
                </c:pt>
                <c:pt idx="1">
                  <c:v>86.52</c:v>
                </c:pt>
                <c:pt idx="2">
                  <c:v>187.09</c:v>
                </c:pt>
                <c:pt idx="3">
                  <c:v>188.15</c:v>
                </c:pt>
                <c:pt idx="4">
                  <c:v>204.43</c:v>
                </c:pt>
                <c:pt idx="5">
                  <c:v>215.0</c:v>
                </c:pt>
                <c:pt idx="6">
                  <c:v>421.2</c:v>
                </c:pt>
                <c:pt idx="7">
                  <c:v>429.5</c:v>
                </c:pt>
                <c:pt idx="8">
                  <c:v>432.25</c:v>
                </c:pt>
                <c:pt idx="9">
                  <c:v>432.25</c:v>
                </c:pt>
                <c:pt idx="10">
                  <c:v>432.42</c:v>
                </c:pt>
                <c:pt idx="11">
                  <c:v>432.42</c:v>
                </c:pt>
                <c:pt idx="12">
                  <c:v>434.77</c:v>
                </c:pt>
                <c:pt idx="13">
                  <c:v>457.41</c:v>
                </c:pt>
                <c:pt idx="14">
                  <c:v>492.29</c:v>
                </c:pt>
                <c:pt idx="15">
                  <c:v>512.34</c:v>
                </c:pt>
                <c:pt idx="16">
                  <c:v>512.34</c:v>
                </c:pt>
                <c:pt idx="17">
                  <c:v>534.87</c:v>
                </c:pt>
                <c:pt idx="18">
                  <c:v>534.87</c:v>
                </c:pt>
                <c:pt idx="19">
                  <c:v>534.87</c:v>
                </c:pt>
                <c:pt idx="20">
                  <c:v>534.87</c:v>
                </c:pt>
                <c:pt idx="21">
                  <c:v>534.87</c:v>
                </c:pt>
                <c:pt idx="22">
                  <c:v>534.87</c:v>
                </c:pt>
                <c:pt idx="23">
                  <c:v>534.87</c:v>
                </c:pt>
                <c:pt idx="24">
                  <c:v>534.87</c:v>
                </c:pt>
                <c:pt idx="25">
                  <c:v>534.87</c:v>
                </c:pt>
                <c:pt idx="26">
                  <c:v>534.87</c:v>
                </c:pt>
                <c:pt idx="27">
                  <c:v>534.87</c:v>
                </c:pt>
                <c:pt idx="28">
                  <c:v>562.11</c:v>
                </c:pt>
                <c:pt idx="29">
                  <c:v>613.4</c:v>
                </c:pt>
                <c:pt idx="30">
                  <c:v>613.41</c:v>
                </c:pt>
                <c:pt idx="31">
                  <c:v>680.0599999999999</c:v>
                </c:pt>
                <c:pt idx="32">
                  <c:v>680.0599999999999</c:v>
                </c:pt>
                <c:pt idx="33">
                  <c:v>834.35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20280"/>
        <c:axId val="457919000"/>
      </c:lineChart>
      <c:catAx>
        <c:axId val="457720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57919000"/>
        <c:crosses val="autoZero"/>
        <c:auto val="1"/>
        <c:lblAlgn val="ctr"/>
        <c:lblOffset val="100"/>
        <c:noMultiLvlLbl val="0"/>
      </c:catAx>
      <c:valAx>
        <c:axId val="4579190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57720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86173474409449"/>
                  <c:y val="0.272916666666667"/>
                </c:manualLayout>
              </c:layout>
              <c:numFmt formatCode="General" sourceLinked="0"/>
            </c:trendlineLbl>
          </c:trendline>
          <c:cat>
            <c:numRef>
              <c:f>NORTE!$E$2:$E$3</c:f>
              <c:numCache>
                <c:formatCode>0</c:formatCode>
                <c:ptCount val="2"/>
                <c:pt idx="0">
                  <c:v>158.40717696</c:v>
                </c:pt>
                <c:pt idx="1">
                  <c:v>316.81435392</c:v>
                </c:pt>
              </c:numCache>
            </c:numRef>
          </c:cat>
          <c:val>
            <c:numRef>
              <c:f>NORTE!$C$2:$C$3</c:f>
              <c:numCache>
                <c:formatCode>0.00</c:formatCode>
                <c:ptCount val="2"/>
                <c:pt idx="0">
                  <c:v>434.75</c:v>
                </c:pt>
                <c:pt idx="1">
                  <c:v>434.75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22744"/>
        <c:axId val="499325704"/>
      </c:lineChart>
      <c:catAx>
        <c:axId val="499322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325704"/>
        <c:crosses val="autoZero"/>
        <c:auto val="1"/>
        <c:lblAlgn val="ctr"/>
        <c:lblOffset val="100"/>
        <c:noMultiLvlLbl val="0"/>
      </c:catAx>
      <c:valAx>
        <c:axId val="49932570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322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02851571123703"/>
                  <c:y val="0.446521287642783"/>
                </c:manualLayout>
              </c:layout>
              <c:numFmt formatCode="General" sourceLinked="0"/>
            </c:trendlineLbl>
          </c:trendline>
          <c:cat>
            <c:numRef>
              <c:f>NORTE!$E$5:$E$8</c:f>
              <c:numCache>
                <c:formatCode>0</c:formatCode>
                <c:ptCount val="4"/>
                <c:pt idx="0">
                  <c:v>207.0</c:v>
                </c:pt>
                <c:pt idx="1">
                  <c:v>414.0</c:v>
                </c:pt>
                <c:pt idx="2">
                  <c:v>828.0</c:v>
                </c:pt>
                <c:pt idx="3">
                  <c:v>4140.0</c:v>
                </c:pt>
              </c:numCache>
            </c:numRef>
          </c:cat>
          <c:val>
            <c:numRef>
              <c:f>NORTE!$C$5:$C$8</c:f>
              <c:numCache>
                <c:formatCode>0.00</c:formatCode>
                <c:ptCount val="4"/>
                <c:pt idx="0">
                  <c:v>1142.8</c:v>
                </c:pt>
                <c:pt idx="1">
                  <c:v>2465.4</c:v>
                </c:pt>
                <c:pt idx="2">
                  <c:v>5152.46</c:v>
                </c:pt>
                <c:pt idx="3">
                  <c:v>5845.54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54120"/>
        <c:axId val="499357080"/>
      </c:lineChart>
      <c:catAx>
        <c:axId val="499354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357080"/>
        <c:crosses val="autoZero"/>
        <c:auto val="1"/>
        <c:lblAlgn val="ctr"/>
        <c:lblOffset val="100"/>
        <c:noMultiLvlLbl val="0"/>
      </c:catAx>
      <c:valAx>
        <c:axId val="49935708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354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Custo Marginal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449630246908542"/>
                  <c:y val="0.324607329842932"/>
                </c:manualLayout>
              </c:layout>
              <c:numFmt formatCode="General" sourceLinked="0"/>
            </c:trendlineLbl>
          </c:trendline>
          <c:cat>
            <c:numRef>
              <c:f>SECO!$E$26:$E$35</c:f>
              <c:numCache>
                <c:formatCode>0</c:formatCode>
                <c:ptCount val="10"/>
                <c:pt idx="0">
                  <c:v>3805.444776318111</c:v>
                </c:pt>
                <c:pt idx="1">
                  <c:v>4051.23675057431</c:v>
                </c:pt>
                <c:pt idx="2">
                  <c:v>4224.92883057431</c:v>
                </c:pt>
                <c:pt idx="3">
                  <c:v>4540.18707987431</c:v>
                </c:pt>
                <c:pt idx="4">
                  <c:v>4568.91807987431</c:v>
                </c:pt>
                <c:pt idx="5">
                  <c:v>4606.04555342231</c:v>
                </c:pt>
                <c:pt idx="6">
                  <c:v>4663.17536116631</c:v>
                </c:pt>
                <c:pt idx="7">
                  <c:v>4802.32923316631</c:v>
                </c:pt>
                <c:pt idx="8">
                  <c:v>5055.64523316631</c:v>
                </c:pt>
                <c:pt idx="9">
                  <c:v>5107.86311316631</c:v>
                </c:pt>
              </c:numCache>
            </c:numRef>
          </c:cat>
          <c:val>
            <c:numRef>
              <c:f>SECO!$C$26:$C$35</c:f>
              <c:numCache>
                <c:formatCode>0.00</c:formatCode>
                <c:ptCount val="10"/>
                <c:pt idx="0">
                  <c:v>292.49</c:v>
                </c:pt>
                <c:pt idx="1">
                  <c:v>292.78</c:v>
                </c:pt>
                <c:pt idx="2">
                  <c:v>434.76</c:v>
                </c:pt>
                <c:pt idx="3">
                  <c:v>487.56</c:v>
                </c:pt>
                <c:pt idx="4">
                  <c:v>523.35</c:v>
                </c:pt>
                <c:pt idx="5">
                  <c:v>582.38</c:v>
                </c:pt>
                <c:pt idx="6">
                  <c:v>610.33</c:v>
                </c:pt>
                <c:pt idx="7">
                  <c:v>633.88</c:v>
                </c:pt>
                <c:pt idx="8">
                  <c:v>730.54</c:v>
                </c:pt>
                <c:pt idx="9">
                  <c:v>844.42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018968"/>
        <c:axId val="478021928"/>
      </c:lineChart>
      <c:catAx>
        <c:axId val="478018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78021928"/>
        <c:crosses val="autoZero"/>
        <c:auto val="1"/>
        <c:lblAlgn val="ctr"/>
        <c:lblOffset val="100"/>
        <c:noMultiLvlLbl val="0"/>
      </c:catAx>
      <c:valAx>
        <c:axId val="4780219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78018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13015501968504"/>
                  <c:y val="0.447916666666667"/>
                </c:manualLayout>
              </c:layout>
              <c:numFmt formatCode="General" sourceLinked="0"/>
            </c:trendlineLbl>
          </c:trendline>
          <c:cat>
            <c:numRef>
              <c:f>SECO!$E$37:$E$40</c:f>
              <c:numCache>
                <c:formatCode>0</c:formatCode>
                <c:ptCount val="4"/>
                <c:pt idx="0">
                  <c:v>1795.25</c:v>
                </c:pt>
                <c:pt idx="1">
                  <c:v>3590.5</c:v>
                </c:pt>
                <c:pt idx="2">
                  <c:v>7181.0</c:v>
                </c:pt>
                <c:pt idx="3">
                  <c:v>35905.0</c:v>
                </c:pt>
              </c:numCache>
            </c:numRef>
          </c:cat>
          <c:val>
            <c:numRef>
              <c:f>SECO!$C$37:$C$40</c:f>
              <c:numCache>
                <c:formatCode>0.00</c:formatCode>
                <c:ptCount val="4"/>
                <c:pt idx="0">
                  <c:v>1142.8</c:v>
                </c:pt>
                <c:pt idx="1">
                  <c:v>2465.4</c:v>
                </c:pt>
                <c:pt idx="2">
                  <c:v>5152.46</c:v>
                </c:pt>
                <c:pt idx="3">
                  <c:v>5845.54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049768"/>
        <c:axId val="478052728"/>
      </c:lineChart>
      <c:catAx>
        <c:axId val="4780497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78052728"/>
        <c:crosses val="autoZero"/>
        <c:auto val="1"/>
        <c:lblAlgn val="ctr"/>
        <c:lblOffset val="100"/>
        <c:noMultiLvlLbl val="0"/>
      </c:catAx>
      <c:valAx>
        <c:axId val="4780527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78049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52087833933209"/>
                  <c:y val="-0.139923682616596"/>
                </c:manualLayout>
              </c:layout>
              <c:numFmt formatCode="General" sourceLinked="0"/>
            </c:trendlineLbl>
          </c:trendline>
          <c:cat>
            <c:numRef>
              <c:f>SECO!$E$2:$E$35</c:f>
              <c:numCache>
                <c:formatCode>0</c:formatCode>
                <c:ptCount val="34"/>
                <c:pt idx="0">
                  <c:v>0.0066690888000096</c:v>
                </c:pt>
                <c:pt idx="1">
                  <c:v>259.8816690888</c:v>
                </c:pt>
                <c:pt idx="2">
                  <c:v>360.6658580888</c:v>
                </c:pt>
                <c:pt idx="3">
                  <c:v>360.6758580887999</c:v>
                </c:pt>
                <c:pt idx="4">
                  <c:v>450.0458580887999</c:v>
                </c:pt>
                <c:pt idx="5">
                  <c:v>628.7858580888</c:v>
                </c:pt>
                <c:pt idx="6">
                  <c:v>755.2516507296</c:v>
                </c:pt>
                <c:pt idx="7">
                  <c:v>768.0325083296</c:v>
                </c:pt>
                <c:pt idx="8">
                  <c:v>1388.8077883976</c:v>
                </c:pt>
                <c:pt idx="9">
                  <c:v>1452.232765205</c:v>
                </c:pt>
                <c:pt idx="10">
                  <c:v>1479.868765205</c:v>
                </c:pt>
                <c:pt idx="11">
                  <c:v>1556.10999941</c:v>
                </c:pt>
                <c:pt idx="12">
                  <c:v>1634.7997826975</c:v>
                </c:pt>
                <c:pt idx="13">
                  <c:v>1660.3327646975</c:v>
                </c:pt>
                <c:pt idx="14">
                  <c:v>1941.6182962945</c:v>
                </c:pt>
                <c:pt idx="15">
                  <c:v>2105.2624478145</c:v>
                </c:pt>
                <c:pt idx="16">
                  <c:v>2450.7117438081</c:v>
                </c:pt>
                <c:pt idx="17">
                  <c:v>2660.2931895881</c:v>
                </c:pt>
                <c:pt idx="18">
                  <c:v>2797.416649143111</c:v>
                </c:pt>
                <c:pt idx="19">
                  <c:v>2874.958470511111</c:v>
                </c:pt>
                <c:pt idx="20">
                  <c:v>3088.92101853911</c:v>
                </c:pt>
                <c:pt idx="21">
                  <c:v>3123.252825983111</c:v>
                </c:pt>
                <c:pt idx="22">
                  <c:v>3165.766479669111</c:v>
                </c:pt>
                <c:pt idx="23">
                  <c:v>3755.388601405911</c:v>
                </c:pt>
                <c:pt idx="24">
                  <c:v>3805.444776318111</c:v>
                </c:pt>
                <c:pt idx="25">
                  <c:v>4051.23675057431</c:v>
                </c:pt>
                <c:pt idx="26">
                  <c:v>4224.92883057431</c:v>
                </c:pt>
                <c:pt idx="27">
                  <c:v>4540.18707987431</c:v>
                </c:pt>
                <c:pt idx="28">
                  <c:v>4568.91807987431</c:v>
                </c:pt>
                <c:pt idx="29">
                  <c:v>4606.04555342231</c:v>
                </c:pt>
                <c:pt idx="30">
                  <c:v>4663.17536116631</c:v>
                </c:pt>
                <c:pt idx="31">
                  <c:v>4802.32923316631</c:v>
                </c:pt>
                <c:pt idx="32">
                  <c:v>5055.64523316631</c:v>
                </c:pt>
                <c:pt idx="33">
                  <c:v>5107.86311316631</c:v>
                </c:pt>
              </c:numCache>
            </c:numRef>
          </c:cat>
          <c:val>
            <c:numRef>
              <c:f>SECO!$C$2:$C$35</c:f>
              <c:numCache>
                <c:formatCode>0.00</c:formatCode>
                <c:ptCount val="34"/>
                <c:pt idx="0">
                  <c:v>0.01</c:v>
                </c:pt>
                <c:pt idx="1">
                  <c:v>18.77</c:v>
                </c:pt>
                <c:pt idx="2">
                  <c:v>21.49</c:v>
                </c:pt>
                <c:pt idx="3">
                  <c:v>37.8</c:v>
                </c:pt>
                <c:pt idx="4">
                  <c:v>58.89</c:v>
                </c:pt>
                <c:pt idx="5">
                  <c:v>102.84</c:v>
                </c:pt>
                <c:pt idx="6">
                  <c:v>106.99</c:v>
                </c:pt>
                <c:pt idx="7">
                  <c:v>118.67</c:v>
                </c:pt>
                <c:pt idx="8">
                  <c:v>129.39</c:v>
                </c:pt>
                <c:pt idx="9">
                  <c:v>140.34</c:v>
                </c:pt>
                <c:pt idx="10">
                  <c:v>148.71</c:v>
                </c:pt>
                <c:pt idx="11">
                  <c:v>149.33</c:v>
                </c:pt>
                <c:pt idx="12">
                  <c:v>150.0</c:v>
                </c:pt>
                <c:pt idx="13">
                  <c:v>161.64</c:v>
                </c:pt>
                <c:pt idx="14">
                  <c:v>165.22</c:v>
                </c:pt>
                <c:pt idx="15">
                  <c:v>182.56</c:v>
                </c:pt>
                <c:pt idx="16">
                  <c:v>182.56</c:v>
                </c:pt>
                <c:pt idx="17">
                  <c:v>188.89</c:v>
                </c:pt>
                <c:pt idx="18">
                  <c:v>197.85</c:v>
                </c:pt>
                <c:pt idx="19">
                  <c:v>205.88</c:v>
                </c:pt>
                <c:pt idx="20">
                  <c:v>214.48</c:v>
                </c:pt>
                <c:pt idx="21">
                  <c:v>222.22</c:v>
                </c:pt>
                <c:pt idx="22">
                  <c:v>250.87</c:v>
                </c:pt>
                <c:pt idx="23">
                  <c:v>253.83</c:v>
                </c:pt>
                <c:pt idx="24">
                  <c:v>292.49</c:v>
                </c:pt>
                <c:pt idx="25">
                  <c:v>292.78</c:v>
                </c:pt>
                <c:pt idx="26">
                  <c:v>434.76</c:v>
                </c:pt>
                <c:pt idx="27">
                  <c:v>487.56</c:v>
                </c:pt>
                <c:pt idx="28">
                  <c:v>523.35</c:v>
                </c:pt>
                <c:pt idx="29">
                  <c:v>582.38</c:v>
                </c:pt>
                <c:pt idx="30">
                  <c:v>610.33</c:v>
                </c:pt>
                <c:pt idx="31">
                  <c:v>633.88</c:v>
                </c:pt>
                <c:pt idx="32">
                  <c:v>730.54</c:v>
                </c:pt>
                <c:pt idx="33">
                  <c:v>844.42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712"/>
        <c:axId val="5685656"/>
      </c:lineChart>
      <c:catAx>
        <c:axId val="5642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5685656"/>
        <c:crosses val="autoZero"/>
        <c:auto val="1"/>
        <c:lblAlgn val="ctr"/>
        <c:lblOffset val="100"/>
        <c:noMultiLvlLbl val="0"/>
      </c:catAx>
      <c:valAx>
        <c:axId val="568565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5642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CMO</c:v>
          </c:tx>
          <c:marker>
            <c:symbol val="none"/>
          </c:marker>
          <c:cat>
            <c:numRef>
              <c:f>SUL!$E$2:$E$12</c:f>
              <c:numCache>
                <c:formatCode>0</c:formatCode>
                <c:ptCount val="11"/>
                <c:pt idx="0">
                  <c:v>120.75</c:v>
                </c:pt>
                <c:pt idx="1">
                  <c:v>147.4770284</c:v>
                </c:pt>
                <c:pt idx="2">
                  <c:v>147.4870284</c:v>
                </c:pt>
                <c:pt idx="3">
                  <c:v>147.7632284</c:v>
                </c:pt>
                <c:pt idx="4">
                  <c:v>294.0646284</c:v>
                </c:pt>
                <c:pt idx="5">
                  <c:v>358.4146284</c:v>
                </c:pt>
                <c:pt idx="6">
                  <c:v>398.0434284</c:v>
                </c:pt>
                <c:pt idx="7">
                  <c:v>401.5174284</c:v>
                </c:pt>
                <c:pt idx="8">
                  <c:v>472.1674284</c:v>
                </c:pt>
                <c:pt idx="9">
                  <c:v>472.1674284</c:v>
                </c:pt>
                <c:pt idx="10">
                  <c:v>481.6514284</c:v>
                </c:pt>
              </c:numCache>
            </c:numRef>
          </c:cat>
          <c:val>
            <c:numRef>
              <c:f>SUL!$C$2:$C$12</c:f>
              <c:numCache>
                <c:formatCode>0.00</c:formatCode>
                <c:ptCount val="11"/>
                <c:pt idx="0">
                  <c:v>53.35</c:v>
                </c:pt>
                <c:pt idx="1">
                  <c:v>115.9</c:v>
                </c:pt>
                <c:pt idx="2">
                  <c:v>115.9</c:v>
                </c:pt>
                <c:pt idx="3">
                  <c:v>123.8</c:v>
                </c:pt>
                <c:pt idx="4">
                  <c:v>150.1</c:v>
                </c:pt>
                <c:pt idx="5">
                  <c:v>151.24</c:v>
                </c:pt>
                <c:pt idx="6">
                  <c:v>164.18</c:v>
                </c:pt>
                <c:pt idx="7">
                  <c:v>191.35</c:v>
                </c:pt>
                <c:pt idx="8">
                  <c:v>199.79</c:v>
                </c:pt>
                <c:pt idx="9">
                  <c:v>215.0</c:v>
                </c:pt>
                <c:pt idx="10">
                  <c:v>248.31</c:v>
                </c:pt>
              </c:numCache>
            </c:numRef>
          </c:val>
          <c:smooth val="0"/>
        </c:ser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1903120905563"/>
                  <c:y val="0.401256956754751"/>
                </c:manualLayout>
              </c:layout>
              <c:numFmt formatCode="General" sourceLinked="0"/>
            </c:trendlineLbl>
          </c:trendline>
          <c:cat>
            <c:numRef>
              <c:f>SUL!$E$2:$E$12</c:f>
              <c:numCache>
                <c:formatCode>0</c:formatCode>
                <c:ptCount val="11"/>
                <c:pt idx="0">
                  <c:v>120.75</c:v>
                </c:pt>
                <c:pt idx="1">
                  <c:v>147.4770284</c:v>
                </c:pt>
                <c:pt idx="2">
                  <c:v>147.4870284</c:v>
                </c:pt>
                <c:pt idx="3">
                  <c:v>147.7632284</c:v>
                </c:pt>
                <c:pt idx="4">
                  <c:v>294.0646284</c:v>
                </c:pt>
                <c:pt idx="5">
                  <c:v>358.4146284</c:v>
                </c:pt>
                <c:pt idx="6">
                  <c:v>398.0434284</c:v>
                </c:pt>
                <c:pt idx="7">
                  <c:v>401.5174284</c:v>
                </c:pt>
                <c:pt idx="8">
                  <c:v>472.1674284</c:v>
                </c:pt>
                <c:pt idx="9">
                  <c:v>472.1674284</c:v>
                </c:pt>
                <c:pt idx="10">
                  <c:v>481.6514284</c:v>
                </c:pt>
              </c:numCache>
            </c:numRef>
          </c:cat>
          <c:val>
            <c:numRef>
              <c:f>SUL!$C$2:$C$12</c:f>
              <c:numCache>
                <c:formatCode>0.00</c:formatCode>
                <c:ptCount val="11"/>
                <c:pt idx="0">
                  <c:v>53.35</c:v>
                </c:pt>
                <c:pt idx="1">
                  <c:v>115.9</c:v>
                </c:pt>
                <c:pt idx="2">
                  <c:v>115.9</c:v>
                </c:pt>
                <c:pt idx="3">
                  <c:v>123.8</c:v>
                </c:pt>
                <c:pt idx="4">
                  <c:v>150.1</c:v>
                </c:pt>
                <c:pt idx="5">
                  <c:v>151.24</c:v>
                </c:pt>
                <c:pt idx="6">
                  <c:v>164.18</c:v>
                </c:pt>
                <c:pt idx="7">
                  <c:v>191.35</c:v>
                </c:pt>
                <c:pt idx="8">
                  <c:v>199.79</c:v>
                </c:pt>
                <c:pt idx="9">
                  <c:v>215.0</c:v>
                </c:pt>
                <c:pt idx="10">
                  <c:v>248.31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55720"/>
        <c:axId val="456859048"/>
      </c:lineChart>
      <c:catAx>
        <c:axId val="456855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56859048"/>
        <c:crosses val="autoZero"/>
        <c:auto val="1"/>
        <c:lblAlgn val="ctr"/>
        <c:lblOffset val="100"/>
        <c:noMultiLvlLbl val="0"/>
      </c:catAx>
      <c:valAx>
        <c:axId val="4568590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56855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896054820963418"/>
                  <c:y val="0.392670157068063"/>
                </c:manualLayout>
              </c:layout>
              <c:numFmt formatCode="General" sourceLinked="0"/>
            </c:trendlineLbl>
          </c:trendline>
          <c:cat>
            <c:numRef>
              <c:f>SUL!$E$13:$E$16</c:f>
              <c:numCache>
                <c:formatCode>0</c:formatCode>
                <c:ptCount val="4"/>
                <c:pt idx="0">
                  <c:v>490.7505284</c:v>
                </c:pt>
                <c:pt idx="1">
                  <c:v>631.8470997784</c:v>
                </c:pt>
                <c:pt idx="2">
                  <c:v>697.8404997784</c:v>
                </c:pt>
                <c:pt idx="3">
                  <c:v>718.3343997784</c:v>
                </c:pt>
              </c:numCache>
            </c:numRef>
          </c:cat>
          <c:val>
            <c:numRef>
              <c:f>SUL!$C$13:$C$16</c:f>
              <c:numCache>
                <c:formatCode>0.00</c:formatCode>
                <c:ptCount val="4"/>
                <c:pt idx="0">
                  <c:v>315.22</c:v>
                </c:pt>
                <c:pt idx="1">
                  <c:v>541.9299999999999</c:v>
                </c:pt>
                <c:pt idx="2">
                  <c:v>564.57</c:v>
                </c:pt>
                <c:pt idx="3">
                  <c:v>780.0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27160"/>
        <c:axId val="478130120"/>
      </c:lineChart>
      <c:catAx>
        <c:axId val="478127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78130120"/>
        <c:crosses val="autoZero"/>
        <c:auto val="1"/>
        <c:lblAlgn val="ctr"/>
        <c:lblOffset val="100"/>
        <c:noMultiLvlLbl val="0"/>
      </c:catAx>
      <c:valAx>
        <c:axId val="4781301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78127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CMO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12197365516226"/>
                  <c:y val="0.446521287642783"/>
                </c:manualLayout>
              </c:layout>
              <c:numFmt formatCode="General" sourceLinked="0"/>
            </c:trendlineLbl>
          </c:trendline>
          <c:cat>
            <c:numRef>
              <c:f>SUL!$E$18:$E$21</c:f>
              <c:numCache>
                <c:formatCode>0</c:formatCode>
                <c:ptCount val="4"/>
                <c:pt idx="0">
                  <c:v>502.1</c:v>
                </c:pt>
                <c:pt idx="1">
                  <c:v>1004.2</c:v>
                </c:pt>
                <c:pt idx="2">
                  <c:v>2008.4</c:v>
                </c:pt>
                <c:pt idx="3">
                  <c:v>10042.0</c:v>
                </c:pt>
              </c:numCache>
            </c:numRef>
          </c:cat>
          <c:val>
            <c:numRef>
              <c:f>SUL!$C$18:$C$21</c:f>
              <c:numCache>
                <c:formatCode>0.00</c:formatCode>
                <c:ptCount val="4"/>
                <c:pt idx="0">
                  <c:v>1142.8</c:v>
                </c:pt>
                <c:pt idx="1">
                  <c:v>2465.4</c:v>
                </c:pt>
                <c:pt idx="2">
                  <c:v>5152.46</c:v>
                </c:pt>
                <c:pt idx="3">
                  <c:v>5845.54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45384"/>
        <c:axId val="499148328"/>
      </c:lineChart>
      <c:catAx>
        <c:axId val="4991453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148328"/>
        <c:crosses val="autoZero"/>
        <c:auto val="1"/>
        <c:lblAlgn val="ctr"/>
        <c:lblOffset val="100"/>
        <c:noMultiLvlLbl val="0"/>
      </c:catAx>
      <c:valAx>
        <c:axId val="4991483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145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CMO</c:v>
          </c:tx>
          <c:marker>
            <c:symbol val="none"/>
          </c:marker>
          <c:cat>
            <c:numRef>
              <c:f>SUL!$E$2:$E$16</c:f>
              <c:numCache>
                <c:formatCode>0</c:formatCode>
                <c:ptCount val="15"/>
                <c:pt idx="0">
                  <c:v>120.75</c:v>
                </c:pt>
                <c:pt idx="1">
                  <c:v>147.4770284</c:v>
                </c:pt>
                <c:pt idx="2">
                  <c:v>147.4870284</c:v>
                </c:pt>
                <c:pt idx="3">
                  <c:v>147.7632284</c:v>
                </c:pt>
                <c:pt idx="4">
                  <c:v>294.0646284</c:v>
                </c:pt>
                <c:pt idx="5">
                  <c:v>358.4146284</c:v>
                </c:pt>
                <c:pt idx="6">
                  <c:v>398.0434284</c:v>
                </c:pt>
                <c:pt idx="7">
                  <c:v>401.5174284</c:v>
                </c:pt>
                <c:pt idx="8">
                  <c:v>472.1674284</c:v>
                </c:pt>
                <c:pt idx="9">
                  <c:v>472.1674284</c:v>
                </c:pt>
                <c:pt idx="10">
                  <c:v>481.6514284</c:v>
                </c:pt>
                <c:pt idx="11">
                  <c:v>490.7505284</c:v>
                </c:pt>
                <c:pt idx="12">
                  <c:v>631.8470997784</c:v>
                </c:pt>
                <c:pt idx="13">
                  <c:v>697.8404997784</c:v>
                </c:pt>
                <c:pt idx="14">
                  <c:v>718.3343997784</c:v>
                </c:pt>
              </c:numCache>
            </c:numRef>
          </c:cat>
          <c:val>
            <c:numRef>
              <c:f>SUL!$C$2:$C$12</c:f>
              <c:numCache>
                <c:formatCode>0.00</c:formatCode>
                <c:ptCount val="11"/>
                <c:pt idx="0">
                  <c:v>53.35</c:v>
                </c:pt>
                <c:pt idx="1">
                  <c:v>115.9</c:v>
                </c:pt>
                <c:pt idx="2">
                  <c:v>115.9</c:v>
                </c:pt>
                <c:pt idx="3">
                  <c:v>123.8</c:v>
                </c:pt>
                <c:pt idx="4">
                  <c:v>150.1</c:v>
                </c:pt>
                <c:pt idx="5">
                  <c:v>151.24</c:v>
                </c:pt>
                <c:pt idx="6">
                  <c:v>164.18</c:v>
                </c:pt>
                <c:pt idx="7">
                  <c:v>191.35</c:v>
                </c:pt>
                <c:pt idx="8">
                  <c:v>199.79</c:v>
                </c:pt>
                <c:pt idx="9">
                  <c:v>215.0</c:v>
                </c:pt>
                <c:pt idx="10">
                  <c:v>248.31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90210190234548"/>
                  <c:y val="-0.197605639609185"/>
                </c:manualLayout>
              </c:layout>
              <c:numFmt formatCode="General" sourceLinked="0"/>
            </c:trendlineLbl>
          </c:trendline>
          <c:cat>
            <c:numRef>
              <c:f>SUL!$E$2:$E$16</c:f>
              <c:numCache>
                <c:formatCode>0</c:formatCode>
                <c:ptCount val="15"/>
                <c:pt idx="0">
                  <c:v>120.75</c:v>
                </c:pt>
                <c:pt idx="1">
                  <c:v>147.4770284</c:v>
                </c:pt>
                <c:pt idx="2">
                  <c:v>147.4870284</c:v>
                </c:pt>
                <c:pt idx="3">
                  <c:v>147.7632284</c:v>
                </c:pt>
                <c:pt idx="4">
                  <c:v>294.0646284</c:v>
                </c:pt>
                <c:pt idx="5">
                  <c:v>358.4146284</c:v>
                </c:pt>
                <c:pt idx="6">
                  <c:v>398.0434284</c:v>
                </c:pt>
                <c:pt idx="7">
                  <c:v>401.5174284</c:v>
                </c:pt>
                <c:pt idx="8">
                  <c:v>472.1674284</c:v>
                </c:pt>
                <c:pt idx="9">
                  <c:v>472.1674284</c:v>
                </c:pt>
                <c:pt idx="10">
                  <c:v>481.6514284</c:v>
                </c:pt>
                <c:pt idx="11">
                  <c:v>490.7505284</c:v>
                </c:pt>
                <c:pt idx="12">
                  <c:v>631.8470997784</c:v>
                </c:pt>
                <c:pt idx="13">
                  <c:v>697.8404997784</c:v>
                </c:pt>
                <c:pt idx="14">
                  <c:v>718.3343997784</c:v>
                </c:pt>
              </c:numCache>
            </c:numRef>
          </c:cat>
          <c:val>
            <c:numRef>
              <c:f>SUL!$C$2:$C$16</c:f>
              <c:numCache>
                <c:formatCode>0.00</c:formatCode>
                <c:ptCount val="15"/>
                <c:pt idx="0">
                  <c:v>53.35</c:v>
                </c:pt>
                <c:pt idx="1">
                  <c:v>115.9</c:v>
                </c:pt>
                <c:pt idx="2">
                  <c:v>115.9</c:v>
                </c:pt>
                <c:pt idx="3">
                  <c:v>123.8</c:v>
                </c:pt>
                <c:pt idx="4">
                  <c:v>150.1</c:v>
                </c:pt>
                <c:pt idx="5">
                  <c:v>151.24</c:v>
                </c:pt>
                <c:pt idx="6">
                  <c:v>164.18</c:v>
                </c:pt>
                <c:pt idx="7">
                  <c:v>191.35</c:v>
                </c:pt>
                <c:pt idx="8">
                  <c:v>199.79</c:v>
                </c:pt>
                <c:pt idx="9">
                  <c:v>215.0</c:v>
                </c:pt>
                <c:pt idx="10">
                  <c:v>248.31</c:v>
                </c:pt>
                <c:pt idx="11">
                  <c:v>315.22</c:v>
                </c:pt>
                <c:pt idx="12">
                  <c:v>541.9299999999999</c:v>
                </c:pt>
                <c:pt idx="13">
                  <c:v>564.57</c:v>
                </c:pt>
                <c:pt idx="14">
                  <c:v>780.0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48680"/>
        <c:axId val="446282648"/>
      </c:lineChart>
      <c:catAx>
        <c:axId val="435748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46282648"/>
        <c:crosses val="autoZero"/>
        <c:auto val="1"/>
        <c:lblAlgn val="ctr"/>
        <c:lblOffset val="100"/>
        <c:noMultiLvlLbl val="0"/>
      </c:catAx>
      <c:valAx>
        <c:axId val="4462826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35748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CMO</c:v>
          </c:tx>
          <c:marker>
            <c:symbol val="none"/>
          </c:marker>
          <c:trendline>
            <c:name>Aprox. Linear</c:nam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890231299212598"/>
                  <c:y val="0.40625"/>
                </c:manualLayout>
              </c:layout>
              <c:numFmt formatCode="General" sourceLinked="0"/>
            </c:trendlineLbl>
          </c:trendline>
          <c:cat>
            <c:numRef>
              <c:f>NE!$E$2:$E$7</c:f>
              <c:numCache>
                <c:formatCode>0</c:formatCode>
                <c:ptCount val="6"/>
                <c:pt idx="0">
                  <c:v>107.2392728707999</c:v>
                </c:pt>
                <c:pt idx="1">
                  <c:v>424.0717448657999</c:v>
                </c:pt>
                <c:pt idx="2">
                  <c:v>565.7395128658</c:v>
                </c:pt>
                <c:pt idx="3">
                  <c:v>657.3804866418</c:v>
                </c:pt>
                <c:pt idx="4">
                  <c:v>797.6254759768</c:v>
                </c:pt>
                <c:pt idx="5">
                  <c:v>1073.1892353022</c:v>
                </c:pt>
              </c:numCache>
            </c:numRef>
          </c:cat>
          <c:val>
            <c:numRef>
              <c:f>NE!$C$2:$C$7</c:f>
              <c:numCache>
                <c:formatCode>0.00</c:formatCode>
                <c:ptCount val="6"/>
                <c:pt idx="0">
                  <c:v>70.16</c:v>
                </c:pt>
                <c:pt idx="1">
                  <c:v>86.52</c:v>
                </c:pt>
                <c:pt idx="2">
                  <c:v>187.09</c:v>
                </c:pt>
                <c:pt idx="3">
                  <c:v>188.15</c:v>
                </c:pt>
                <c:pt idx="4">
                  <c:v>204.43</c:v>
                </c:pt>
                <c:pt idx="5">
                  <c:v>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87064"/>
        <c:axId val="499190024"/>
      </c:lineChart>
      <c:catAx>
        <c:axId val="499187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190024"/>
        <c:crosses val="autoZero"/>
        <c:auto val="1"/>
        <c:lblAlgn val="ctr"/>
        <c:lblOffset val="100"/>
        <c:noMultiLvlLbl val="0"/>
      </c:catAx>
      <c:valAx>
        <c:axId val="49919002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499187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63500</xdr:rowOff>
    </xdr:from>
    <xdr:to>
      <xdr:col>10</xdr:col>
      <xdr:colOff>800696</xdr:colOff>
      <xdr:row>14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0</xdr:rowOff>
    </xdr:from>
    <xdr:to>
      <xdr:col>10</xdr:col>
      <xdr:colOff>797983</xdr:colOff>
      <xdr:row>27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28</xdr:row>
      <xdr:rowOff>76200</xdr:rowOff>
    </xdr:from>
    <xdr:to>
      <xdr:col>10</xdr:col>
      <xdr:colOff>812800</xdr:colOff>
      <xdr:row>41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40</xdr:row>
      <xdr:rowOff>165100</xdr:rowOff>
    </xdr:from>
    <xdr:to>
      <xdr:col>4</xdr:col>
      <xdr:colOff>616546</xdr:colOff>
      <xdr:row>53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38100</xdr:rowOff>
    </xdr:from>
    <xdr:to>
      <xdr:col>10</xdr:col>
      <xdr:colOff>791633</xdr:colOff>
      <xdr:row>13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14</xdr:row>
      <xdr:rowOff>127000</xdr:rowOff>
    </xdr:from>
    <xdr:to>
      <xdr:col>10</xdr:col>
      <xdr:colOff>791633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27</xdr:row>
      <xdr:rowOff>177800</xdr:rowOff>
    </xdr:from>
    <xdr:to>
      <xdr:col>10</xdr:col>
      <xdr:colOff>812800</xdr:colOff>
      <xdr:row>40</xdr:row>
      <xdr:rowOff>147320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21</xdr:row>
      <xdr:rowOff>165100</xdr:rowOff>
    </xdr:from>
    <xdr:to>
      <xdr:col>5</xdr:col>
      <xdr:colOff>296333</xdr:colOff>
      <xdr:row>34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38100</xdr:rowOff>
    </xdr:from>
    <xdr:to>
      <xdr:col>10</xdr:col>
      <xdr:colOff>812800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14</xdr:row>
      <xdr:rowOff>139700</xdr:rowOff>
    </xdr:from>
    <xdr:to>
      <xdr:col>11</xdr:col>
      <xdr:colOff>0</xdr:colOff>
      <xdr:row>27</xdr:row>
      <xdr:rowOff>109220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28</xdr:row>
      <xdr:rowOff>76200</xdr:rowOff>
    </xdr:from>
    <xdr:to>
      <xdr:col>11</xdr:col>
      <xdr:colOff>0</xdr:colOff>
      <xdr:row>41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50800</xdr:colOff>
      <xdr:row>42</xdr:row>
      <xdr:rowOff>25400</xdr:rowOff>
    </xdr:from>
    <xdr:to>
      <xdr:col>11</xdr:col>
      <xdr:colOff>8467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431800</xdr:colOff>
      <xdr:row>41</xdr:row>
      <xdr:rowOff>38100</xdr:rowOff>
    </xdr:from>
    <xdr:to>
      <xdr:col>5</xdr:col>
      <xdr:colOff>241300</xdr:colOff>
      <xdr:row>54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50800</xdr:rowOff>
    </xdr:from>
    <xdr:to>
      <xdr:col>10</xdr:col>
      <xdr:colOff>800100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14</xdr:row>
      <xdr:rowOff>165100</xdr:rowOff>
    </xdr:from>
    <xdr:to>
      <xdr:col>10</xdr:col>
      <xdr:colOff>812800</xdr:colOff>
      <xdr:row>27</xdr:row>
      <xdr:rowOff>134620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88"/>
  <sheetViews>
    <sheetView workbookViewId="0">
      <selection activeCell="G2" sqref="G2"/>
    </sheetView>
  </sheetViews>
  <sheetFormatPr baseColWidth="10" defaultRowHeight="15" x14ac:dyDescent="0"/>
  <cols>
    <col min="2" max="2" width="21.6640625" customWidth="1"/>
    <col min="3" max="3" width="11.5" customWidth="1"/>
  </cols>
  <sheetData>
    <row r="1" spans="1:11">
      <c r="A1" t="s">
        <v>96</v>
      </c>
      <c r="B1" t="s">
        <v>95</v>
      </c>
      <c r="C1" t="s">
        <v>94</v>
      </c>
      <c r="D1" t="s">
        <v>93</v>
      </c>
      <c r="E1" t="s">
        <v>92</v>
      </c>
      <c r="F1" t="s">
        <v>91</v>
      </c>
      <c r="G1" t="s">
        <v>90</v>
      </c>
      <c r="H1" t="s">
        <v>89</v>
      </c>
      <c r="I1" t="s">
        <v>88</v>
      </c>
      <c r="J1" t="s">
        <v>87</v>
      </c>
      <c r="K1" t="s">
        <v>86</v>
      </c>
    </row>
    <row r="2" spans="1:11" hidden="1">
      <c r="A2">
        <v>196</v>
      </c>
      <c r="B2" t="s">
        <v>85</v>
      </c>
      <c r="C2">
        <v>1</v>
      </c>
      <c r="D2" s="2">
        <v>0.01</v>
      </c>
      <c r="E2" s="4">
        <f t="shared" ref="E2:E33" si="0">IF(H2&gt;G2,H2-G2,0)</f>
        <v>6.6690888000096038E-3</v>
      </c>
      <c r="F2" s="4">
        <f>E2</f>
        <v>6.6690888000096038E-3</v>
      </c>
      <c r="G2" s="3">
        <v>143.55000000000001</v>
      </c>
      <c r="H2" s="3">
        <f t="shared" ref="H2:H33" si="1">I2*J2*K2</f>
        <v>143.55666908880002</v>
      </c>
      <c r="I2" s="3">
        <v>196.52</v>
      </c>
      <c r="J2" s="2">
        <v>0.78870000000000007</v>
      </c>
      <c r="K2" s="2">
        <v>0.92620000000000002</v>
      </c>
    </row>
    <row r="3" spans="1:11" hidden="1">
      <c r="A3">
        <v>13</v>
      </c>
      <c r="B3" t="s">
        <v>84</v>
      </c>
      <c r="C3">
        <v>1</v>
      </c>
      <c r="D3" s="2">
        <v>18.77</v>
      </c>
      <c r="E3" s="4">
        <f t="shared" si="0"/>
        <v>259.875</v>
      </c>
      <c r="F3" s="4">
        <f t="shared" ref="F3:F34" si="2">E3+F2</f>
        <v>259.88166908879998</v>
      </c>
      <c r="G3" s="3">
        <v>1080</v>
      </c>
      <c r="H3" s="3">
        <f t="shared" si="1"/>
        <v>1339.875</v>
      </c>
      <c r="I3" s="3">
        <v>1350</v>
      </c>
      <c r="J3" s="2">
        <v>1</v>
      </c>
      <c r="K3" s="2">
        <v>0.99250000000000005</v>
      </c>
    </row>
    <row r="4" spans="1:11" hidden="1">
      <c r="A4">
        <v>1</v>
      </c>
      <c r="B4" t="s">
        <v>83</v>
      </c>
      <c r="C4">
        <v>1</v>
      </c>
      <c r="D4" s="2">
        <v>21.49</v>
      </c>
      <c r="E4" s="4">
        <f t="shared" si="0"/>
        <v>100.78418899999997</v>
      </c>
      <c r="F4" s="4">
        <f t="shared" si="2"/>
        <v>360.66585808879995</v>
      </c>
      <c r="G4" s="3">
        <v>520</v>
      </c>
      <c r="H4" s="3">
        <f t="shared" si="1"/>
        <v>620.78418899999997</v>
      </c>
      <c r="I4" s="3">
        <v>657</v>
      </c>
      <c r="J4" s="2">
        <v>0.97409999999999997</v>
      </c>
      <c r="K4" s="2">
        <v>0.97</v>
      </c>
    </row>
    <row r="5" spans="1:11" hidden="1">
      <c r="A5">
        <v>171</v>
      </c>
      <c r="B5" t="s">
        <v>82</v>
      </c>
      <c r="C5">
        <v>1</v>
      </c>
      <c r="D5" s="2">
        <v>37.799999999999997</v>
      </c>
      <c r="E5" s="4">
        <f t="shared" si="0"/>
        <v>9.9999999999909051E-3</v>
      </c>
      <c r="F5" s="4">
        <f t="shared" si="2"/>
        <v>360.67585808879994</v>
      </c>
      <c r="G5" s="3">
        <v>399.99</v>
      </c>
      <c r="H5" s="3">
        <f t="shared" si="1"/>
        <v>400</v>
      </c>
      <c r="I5" s="3">
        <v>400</v>
      </c>
      <c r="J5" s="2">
        <v>1</v>
      </c>
      <c r="K5" s="2">
        <v>1</v>
      </c>
    </row>
    <row r="6" spans="1:11" hidden="1">
      <c r="A6">
        <v>156</v>
      </c>
      <c r="B6" t="s">
        <v>81</v>
      </c>
      <c r="C6">
        <v>2</v>
      </c>
      <c r="D6" s="2">
        <v>53.35</v>
      </c>
      <c r="E6" s="5">
        <f t="shared" si="0"/>
        <v>120.75</v>
      </c>
      <c r="F6" s="5">
        <f t="shared" si="2"/>
        <v>481.42585808879994</v>
      </c>
      <c r="G6" s="3">
        <v>210</v>
      </c>
      <c r="H6" s="3">
        <f t="shared" si="1"/>
        <v>330.75</v>
      </c>
      <c r="I6" s="3">
        <v>350</v>
      </c>
      <c r="J6" s="2">
        <v>1</v>
      </c>
      <c r="K6" s="2">
        <v>0.94499999999999995</v>
      </c>
    </row>
    <row r="7" spans="1:11" hidden="1">
      <c r="A7">
        <v>172</v>
      </c>
      <c r="B7" t="s">
        <v>80</v>
      </c>
      <c r="C7">
        <v>1</v>
      </c>
      <c r="D7" s="2">
        <v>58.89</v>
      </c>
      <c r="E7" s="4">
        <f t="shared" si="0"/>
        <v>89.36999999999999</v>
      </c>
      <c r="F7" s="4">
        <f t="shared" si="2"/>
        <v>570.79585808879995</v>
      </c>
      <c r="G7" s="3">
        <v>0</v>
      </c>
      <c r="H7" s="3">
        <f t="shared" si="1"/>
        <v>89.36999999999999</v>
      </c>
      <c r="I7" s="3">
        <v>100</v>
      </c>
      <c r="J7" s="2">
        <v>1</v>
      </c>
      <c r="K7" s="2">
        <v>0.89369999999999994</v>
      </c>
    </row>
    <row r="8" spans="1:11" hidden="1">
      <c r="A8">
        <v>96</v>
      </c>
      <c r="B8" t="s">
        <v>79</v>
      </c>
      <c r="C8">
        <v>3</v>
      </c>
      <c r="D8" s="2">
        <v>70.16</v>
      </c>
      <c r="E8" s="5">
        <f t="shared" si="0"/>
        <v>107.23927287079994</v>
      </c>
      <c r="F8" s="5">
        <f t="shared" si="2"/>
        <v>678.03513095959988</v>
      </c>
      <c r="G8" s="3">
        <v>348.8</v>
      </c>
      <c r="H8" s="3">
        <f t="shared" si="1"/>
        <v>456.03927287079995</v>
      </c>
      <c r="I8" s="3">
        <v>532.76</v>
      </c>
      <c r="J8" s="2">
        <v>0.9262999999999999</v>
      </c>
      <c r="K8" s="2">
        <v>0.92410000000000003</v>
      </c>
    </row>
    <row r="9" spans="1:11" hidden="1">
      <c r="A9">
        <v>42</v>
      </c>
      <c r="B9" t="s">
        <v>78</v>
      </c>
      <c r="C9">
        <v>3</v>
      </c>
      <c r="D9" s="2">
        <v>86.52</v>
      </c>
      <c r="E9" s="5">
        <f t="shared" si="0"/>
        <v>316.83247199499999</v>
      </c>
      <c r="F9" s="5">
        <f t="shared" si="2"/>
        <v>994.86760295459987</v>
      </c>
      <c r="G9" s="3">
        <v>0</v>
      </c>
      <c r="H9" s="3">
        <f t="shared" si="1"/>
        <v>316.83247199499999</v>
      </c>
      <c r="I9" s="3">
        <v>346.63</v>
      </c>
      <c r="J9" s="2">
        <v>0.9425</v>
      </c>
      <c r="K9" s="2">
        <v>0.9698</v>
      </c>
    </row>
    <row r="10" spans="1:11" hidden="1">
      <c r="A10">
        <v>173</v>
      </c>
      <c r="B10" t="s">
        <v>77</v>
      </c>
      <c r="C10">
        <v>1</v>
      </c>
      <c r="D10" s="2">
        <v>102.84</v>
      </c>
      <c r="E10" s="4">
        <f t="shared" si="0"/>
        <v>178.73999999999998</v>
      </c>
      <c r="F10" s="4">
        <f t="shared" si="2"/>
        <v>1173.6076029545998</v>
      </c>
      <c r="G10" s="3">
        <v>0</v>
      </c>
      <c r="H10" s="3">
        <f t="shared" si="1"/>
        <v>178.73999999999998</v>
      </c>
      <c r="I10" s="3">
        <v>200</v>
      </c>
      <c r="J10" s="2">
        <v>1</v>
      </c>
      <c r="K10" s="2">
        <v>0.89369999999999994</v>
      </c>
    </row>
    <row r="11" spans="1:11" hidden="1">
      <c r="A11">
        <v>197</v>
      </c>
      <c r="B11" t="s">
        <v>76</v>
      </c>
      <c r="C11">
        <v>1</v>
      </c>
      <c r="D11" s="2">
        <v>106.99</v>
      </c>
      <c r="E11" s="4">
        <f t="shared" si="0"/>
        <v>126.4657926408</v>
      </c>
      <c r="F11" s="4">
        <f t="shared" si="2"/>
        <v>1300.0733955953997</v>
      </c>
      <c r="G11" s="3">
        <v>0</v>
      </c>
      <c r="H11" s="3">
        <f t="shared" si="1"/>
        <v>126.4657926408</v>
      </c>
      <c r="I11" s="3">
        <v>385.82</v>
      </c>
      <c r="J11" s="2">
        <v>0.32919999999999999</v>
      </c>
      <c r="K11" s="2">
        <v>0.99570000000000003</v>
      </c>
    </row>
    <row r="12" spans="1:11" hidden="1">
      <c r="A12">
        <v>22</v>
      </c>
      <c r="B12" t="s">
        <v>75</v>
      </c>
      <c r="C12">
        <v>2</v>
      </c>
      <c r="D12" s="2">
        <v>115.9</v>
      </c>
      <c r="E12" s="5">
        <f t="shared" si="0"/>
        <v>26.727028400000002</v>
      </c>
      <c r="F12" s="5">
        <f t="shared" si="2"/>
        <v>1326.8004239953998</v>
      </c>
      <c r="G12" s="3">
        <v>26.71</v>
      </c>
      <c r="H12" s="3">
        <f t="shared" si="1"/>
        <v>53.437028400000003</v>
      </c>
      <c r="I12" s="3">
        <v>126</v>
      </c>
      <c r="J12" s="2">
        <v>0.873</v>
      </c>
      <c r="K12" s="2">
        <v>0.48580000000000001</v>
      </c>
    </row>
    <row r="13" spans="1:11" hidden="1">
      <c r="A13">
        <v>23</v>
      </c>
      <c r="B13" t="s">
        <v>74</v>
      </c>
      <c r="C13">
        <v>2</v>
      </c>
      <c r="D13" s="2">
        <v>115.9</v>
      </c>
      <c r="E13" s="5">
        <f t="shared" si="0"/>
        <v>9.9999999999909051E-3</v>
      </c>
      <c r="F13" s="5">
        <f t="shared" si="2"/>
        <v>1326.8104239953998</v>
      </c>
      <c r="G13" s="3">
        <v>97.15</v>
      </c>
      <c r="H13" s="3">
        <f t="shared" si="1"/>
        <v>97.16</v>
      </c>
      <c r="I13" s="3">
        <v>320</v>
      </c>
      <c r="J13" s="2">
        <v>0.625</v>
      </c>
      <c r="K13" s="2">
        <v>0.48580000000000001</v>
      </c>
    </row>
    <row r="14" spans="1:11" hidden="1">
      <c r="A14">
        <v>183</v>
      </c>
      <c r="B14" t="s">
        <v>73</v>
      </c>
      <c r="C14">
        <v>1</v>
      </c>
      <c r="D14" s="2">
        <v>118.67</v>
      </c>
      <c r="E14" s="4">
        <f t="shared" si="0"/>
        <v>12.78085759999999</v>
      </c>
      <c r="F14" s="4">
        <f t="shared" si="2"/>
        <v>1339.5912815953998</v>
      </c>
      <c r="G14" s="3">
        <v>199.99</v>
      </c>
      <c r="H14" s="3">
        <f t="shared" si="1"/>
        <v>212.7708576</v>
      </c>
      <c r="I14" s="3">
        <v>235.2</v>
      </c>
      <c r="J14" s="2">
        <v>0.92310000000000003</v>
      </c>
      <c r="K14" s="2">
        <v>0.98</v>
      </c>
    </row>
    <row r="15" spans="1:11" hidden="1">
      <c r="A15">
        <v>24</v>
      </c>
      <c r="B15" t="s">
        <v>72</v>
      </c>
      <c r="C15">
        <v>2</v>
      </c>
      <c r="D15" s="2">
        <v>123.8</v>
      </c>
      <c r="E15" s="5">
        <f t="shared" si="0"/>
        <v>0.2762000000000171</v>
      </c>
      <c r="F15" s="5">
        <f t="shared" si="2"/>
        <v>1339.8674815953998</v>
      </c>
      <c r="G15" s="3">
        <v>340</v>
      </c>
      <c r="H15" s="3">
        <f t="shared" si="1"/>
        <v>340.27620000000002</v>
      </c>
      <c r="I15" s="3">
        <v>363</v>
      </c>
      <c r="J15" s="2">
        <v>1</v>
      </c>
      <c r="K15" s="2">
        <v>0.93740000000000001</v>
      </c>
    </row>
    <row r="16" spans="1:11" hidden="1">
      <c r="A16">
        <v>75</v>
      </c>
      <c r="B16" t="s">
        <v>71</v>
      </c>
      <c r="C16">
        <v>1</v>
      </c>
      <c r="D16" s="2">
        <v>129.38999999999999</v>
      </c>
      <c r="E16" s="4">
        <f t="shared" si="0"/>
        <v>620.77528006800003</v>
      </c>
      <c r="F16" s="4">
        <f t="shared" si="2"/>
        <v>1960.6427616633998</v>
      </c>
      <c r="G16" s="3">
        <v>71.7</v>
      </c>
      <c r="H16" s="3">
        <f t="shared" si="1"/>
        <v>692.47528006800007</v>
      </c>
      <c r="I16" s="3">
        <v>1058.3</v>
      </c>
      <c r="J16" s="2">
        <v>0.67290000000000005</v>
      </c>
      <c r="K16" s="2">
        <v>0.97240000000000004</v>
      </c>
    </row>
    <row r="17" spans="1:11" hidden="1">
      <c r="A17">
        <v>198</v>
      </c>
      <c r="B17" t="s">
        <v>70</v>
      </c>
      <c r="C17">
        <v>1</v>
      </c>
      <c r="D17" s="2">
        <v>140.34</v>
      </c>
      <c r="E17" s="4">
        <f t="shared" si="0"/>
        <v>63.424976807400014</v>
      </c>
      <c r="F17" s="4">
        <f t="shared" si="2"/>
        <v>2024.0677384707999</v>
      </c>
      <c r="G17" s="3">
        <v>0</v>
      </c>
      <c r="H17" s="3">
        <f t="shared" si="1"/>
        <v>63.424976807400014</v>
      </c>
      <c r="I17" s="3">
        <v>385.82</v>
      </c>
      <c r="J17" s="2">
        <v>0.16510000000000002</v>
      </c>
      <c r="K17" s="2">
        <v>0.99570000000000003</v>
      </c>
    </row>
    <row r="18" spans="1:11" hidden="1">
      <c r="A18">
        <v>104</v>
      </c>
      <c r="B18" t="s">
        <v>69</v>
      </c>
      <c r="C18">
        <v>1</v>
      </c>
      <c r="D18" s="2">
        <v>148.71</v>
      </c>
      <c r="E18" s="4">
        <f t="shared" si="0"/>
        <v>27.635999999999999</v>
      </c>
      <c r="F18" s="4">
        <f t="shared" si="2"/>
        <v>2051.7037384708001</v>
      </c>
      <c r="G18" s="3">
        <v>0</v>
      </c>
      <c r="H18" s="3">
        <f t="shared" si="1"/>
        <v>27.635999999999999</v>
      </c>
      <c r="I18" s="3">
        <v>28.2</v>
      </c>
      <c r="J18" s="2">
        <v>1</v>
      </c>
      <c r="K18" s="2">
        <v>0.98</v>
      </c>
    </row>
    <row r="19" spans="1:11" hidden="1">
      <c r="A19">
        <v>174</v>
      </c>
      <c r="B19" t="s">
        <v>68</v>
      </c>
      <c r="C19">
        <v>1</v>
      </c>
      <c r="D19" s="2">
        <v>149.33000000000001</v>
      </c>
      <c r="E19" s="4">
        <f t="shared" si="0"/>
        <v>76.241234204999998</v>
      </c>
      <c r="F19" s="4">
        <f t="shared" si="2"/>
        <v>2127.9449726758003</v>
      </c>
      <c r="G19" s="3">
        <v>0</v>
      </c>
      <c r="H19" s="3">
        <f t="shared" si="1"/>
        <v>76.241234204999998</v>
      </c>
      <c r="I19" s="3">
        <v>168.93</v>
      </c>
      <c r="J19" s="2">
        <v>0.505</v>
      </c>
      <c r="K19" s="2">
        <v>0.89369999999999994</v>
      </c>
    </row>
    <row r="20" spans="1:11" hidden="1">
      <c r="A20">
        <v>54</v>
      </c>
      <c r="B20" t="s">
        <v>67</v>
      </c>
      <c r="C20">
        <v>1</v>
      </c>
      <c r="D20" s="2">
        <v>150</v>
      </c>
      <c r="E20" s="4">
        <f t="shared" si="0"/>
        <v>78.689783287499992</v>
      </c>
      <c r="F20" s="4">
        <f t="shared" si="2"/>
        <v>2206.6347559633004</v>
      </c>
      <c r="G20" s="3">
        <v>0</v>
      </c>
      <c r="H20" s="3">
        <f t="shared" si="1"/>
        <v>78.689783287499992</v>
      </c>
      <c r="I20" s="3">
        <v>87.05</v>
      </c>
      <c r="J20" s="2">
        <v>0.90749999999999997</v>
      </c>
      <c r="K20" s="2">
        <v>0.99609999999999999</v>
      </c>
    </row>
    <row r="21" spans="1:11" hidden="1">
      <c r="A21">
        <v>25</v>
      </c>
      <c r="B21" t="s">
        <v>66</v>
      </c>
      <c r="C21">
        <v>2</v>
      </c>
      <c r="D21" s="2">
        <v>150.1</v>
      </c>
      <c r="E21" s="5">
        <f t="shared" si="0"/>
        <v>146.3014</v>
      </c>
      <c r="F21" s="5">
        <f t="shared" si="2"/>
        <v>2352.9361559633003</v>
      </c>
      <c r="G21" s="3">
        <v>113</v>
      </c>
      <c r="H21" s="3">
        <f t="shared" si="1"/>
        <v>259.3014</v>
      </c>
      <c r="I21" s="3">
        <v>262</v>
      </c>
      <c r="J21" s="2">
        <v>1</v>
      </c>
      <c r="K21" s="2">
        <v>0.98970000000000002</v>
      </c>
    </row>
    <row r="22" spans="1:11" hidden="1">
      <c r="A22">
        <v>27</v>
      </c>
      <c r="B22" t="s">
        <v>65</v>
      </c>
      <c r="C22">
        <v>2</v>
      </c>
      <c r="D22" s="2">
        <v>151.24</v>
      </c>
      <c r="E22" s="5">
        <f t="shared" si="0"/>
        <v>64.349999999999994</v>
      </c>
      <c r="F22" s="5">
        <f t="shared" si="2"/>
        <v>2417.2861559633002</v>
      </c>
      <c r="G22" s="3">
        <v>66</v>
      </c>
      <c r="H22" s="3">
        <f t="shared" si="1"/>
        <v>130.35</v>
      </c>
      <c r="I22" s="3">
        <v>132</v>
      </c>
      <c r="J22" s="2">
        <v>1</v>
      </c>
      <c r="K22" s="2">
        <v>0.98750000000000004</v>
      </c>
    </row>
    <row r="23" spans="1:11" hidden="1">
      <c r="A23">
        <v>105</v>
      </c>
      <c r="B23" t="s">
        <v>64</v>
      </c>
      <c r="C23">
        <v>1</v>
      </c>
      <c r="D23" s="2">
        <v>161.63999999999999</v>
      </c>
      <c r="E23" s="4">
        <f t="shared" si="0"/>
        <v>25.532982000000001</v>
      </c>
      <c r="F23" s="4">
        <f t="shared" si="2"/>
        <v>2442.8191379633004</v>
      </c>
      <c r="G23" s="3">
        <v>0</v>
      </c>
      <c r="H23" s="3">
        <f t="shared" si="1"/>
        <v>25.532982000000001</v>
      </c>
      <c r="I23" s="3">
        <v>30</v>
      </c>
      <c r="J23" s="2">
        <v>0.86670000000000003</v>
      </c>
      <c r="K23" s="2">
        <v>0.98199999999999998</v>
      </c>
    </row>
    <row r="24" spans="1:11" hidden="1">
      <c r="A24">
        <v>29</v>
      </c>
      <c r="B24" t="s">
        <v>63</v>
      </c>
      <c r="C24">
        <v>2</v>
      </c>
      <c r="D24" s="2">
        <v>164.18</v>
      </c>
      <c r="E24" s="5">
        <f t="shared" si="0"/>
        <v>39.628799999999998</v>
      </c>
      <c r="F24" s="5">
        <f t="shared" si="2"/>
        <v>2482.4479379633003</v>
      </c>
      <c r="G24" s="3">
        <v>27</v>
      </c>
      <c r="H24" s="3">
        <f t="shared" si="1"/>
        <v>66.628799999999998</v>
      </c>
      <c r="I24" s="3">
        <v>72</v>
      </c>
      <c r="J24" s="2">
        <v>1</v>
      </c>
      <c r="K24" s="2">
        <v>0.9254</v>
      </c>
    </row>
    <row r="25" spans="1:11" hidden="1">
      <c r="A25">
        <v>187</v>
      </c>
      <c r="B25" t="s">
        <v>62</v>
      </c>
      <c r="C25">
        <v>1</v>
      </c>
      <c r="D25" s="2">
        <v>165.22</v>
      </c>
      <c r="E25" s="4">
        <f t="shared" si="0"/>
        <v>281.28553159699999</v>
      </c>
      <c r="F25" s="4">
        <f t="shared" si="2"/>
        <v>2763.7334695603004</v>
      </c>
      <c r="G25" s="3">
        <v>0</v>
      </c>
      <c r="H25" s="3">
        <f t="shared" si="1"/>
        <v>281.28553159699999</v>
      </c>
      <c r="I25" s="3">
        <v>385.9</v>
      </c>
      <c r="J25" s="2">
        <v>0.78469999999999995</v>
      </c>
      <c r="K25" s="2">
        <v>0.92890000000000006</v>
      </c>
    </row>
    <row r="26" spans="1:11" hidden="1">
      <c r="A26">
        <v>66</v>
      </c>
      <c r="B26" t="s">
        <v>61</v>
      </c>
      <c r="C26">
        <v>1</v>
      </c>
      <c r="D26" s="2">
        <v>182.56</v>
      </c>
      <c r="E26" s="4">
        <f t="shared" si="0"/>
        <v>163.64415151999998</v>
      </c>
      <c r="F26" s="4">
        <f t="shared" si="2"/>
        <v>2927.3776210803003</v>
      </c>
      <c r="G26" s="3">
        <v>0</v>
      </c>
      <c r="H26" s="3">
        <f t="shared" si="1"/>
        <v>163.64415151999998</v>
      </c>
      <c r="I26" s="3">
        <v>272</v>
      </c>
      <c r="J26" s="2">
        <v>0.62209999999999999</v>
      </c>
      <c r="K26" s="2">
        <v>0.96709999999999996</v>
      </c>
    </row>
    <row r="27" spans="1:11" hidden="1">
      <c r="A27">
        <v>72</v>
      </c>
      <c r="B27" t="s">
        <v>60</v>
      </c>
      <c r="C27">
        <v>1</v>
      </c>
      <c r="D27" s="2">
        <v>182.56</v>
      </c>
      <c r="E27" s="4">
        <f t="shared" si="0"/>
        <v>345.44929599359995</v>
      </c>
      <c r="F27" s="4">
        <f t="shared" si="2"/>
        <v>3272.8269170739004</v>
      </c>
      <c r="G27" s="3">
        <v>0</v>
      </c>
      <c r="H27" s="3">
        <f t="shared" si="1"/>
        <v>345.44929599359995</v>
      </c>
      <c r="I27" s="3">
        <v>386.08</v>
      </c>
      <c r="J27" s="2">
        <v>0.92519999999999991</v>
      </c>
      <c r="K27" s="2">
        <v>0.96709999999999996</v>
      </c>
    </row>
    <row r="28" spans="1:11" hidden="1">
      <c r="A28">
        <v>175</v>
      </c>
      <c r="B28" t="s">
        <v>59</v>
      </c>
      <c r="C28">
        <v>3</v>
      </c>
      <c r="D28" s="2">
        <v>187.09</v>
      </c>
      <c r="E28" s="5">
        <f t="shared" si="0"/>
        <v>141.66776800000002</v>
      </c>
      <c r="F28" s="5">
        <f t="shared" si="2"/>
        <v>3414.4946850739007</v>
      </c>
      <c r="G28" s="3">
        <v>0</v>
      </c>
      <c r="H28" s="3">
        <f t="shared" si="1"/>
        <v>141.66776800000002</v>
      </c>
      <c r="I28" s="3">
        <v>220</v>
      </c>
      <c r="J28" s="2">
        <v>0.68200000000000005</v>
      </c>
      <c r="K28" s="2">
        <v>0.94420000000000004</v>
      </c>
    </row>
    <row r="29" spans="1:11" hidden="1">
      <c r="A29">
        <v>74</v>
      </c>
      <c r="B29" t="s">
        <v>58</v>
      </c>
      <c r="C29">
        <v>3</v>
      </c>
      <c r="D29" s="2">
        <v>188.15</v>
      </c>
      <c r="E29" s="5">
        <f t="shared" si="0"/>
        <v>91.64097377600001</v>
      </c>
      <c r="F29" s="5">
        <f t="shared" si="2"/>
        <v>3506.1356588499007</v>
      </c>
      <c r="G29" s="3">
        <v>0</v>
      </c>
      <c r="H29" s="3">
        <f t="shared" si="1"/>
        <v>91.64097377600001</v>
      </c>
      <c r="I29" s="3">
        <v>138.02000000000001</v>
      </c>
      <c r="J29" s="2">
        <v>0.84260000000000002</v>
      </c>
      <c r="K29" s="2">
        <v>0.78800000000000003</v>
      </c>
    </row>
    <row r="30" spans="1:11" hidden="1">
      <c r="A30">
        <v>63</v>
      </c>
      <c r="B30" t="s">
        <v>57</v>
      </c>
      <c r="C30">
        <v>1</v>
      </c>
      <c r="D30" s="2">
        <v>188.89</v>
      </c>
      <c r="E30" s="4">
        <f t="shared" si="0"/>
        <v>209.58144578</v>
      </c>
      <c r="F30" s="4">
        <f t="shared" si="2"/>
        <v>3715.7171046299009</v>
      </c>
      <c r="G30" s="3">
        <v>0</v>
      </c>
      <c r="H30" s="3">
        <f t="shared" si="1"/>
        <v>209.58144578</v>
      </c>
      <c r="I30" s="3">
        <v>226</v>
      </c>
      <c r="J30" s="2">
        <v>0.93889999999999996</v>
      </c>
      <c r="K30" s="2">
        <v>0.98770000000000002</v>
      </c>
    </row>
    <row r="31" spans="1:11" hidden="1">
      <c r="A31">
        <v>169</v>
      </c>
      <c r="B31" t="s">
        <v>56</v>
      </c>
      <c r="C31">
        <v>2</v>
      </c>
      <c r="D31" s="2">
        <v>191.35</v>
      </c>
      <c r="E31" s="5">
        <f t="shared" si="0"/>
        <v>3.4739999999999998</v>
      </c>
      <c r="F31" s="5">
        <f t="shared" si="2"/>
        <v>3719.191104629901</v>
      </c>
      <c r="G31" s="3">
        <v>0</v>
      </c>
      <c r="H31" s="3">
        <f t="shared" si="1"/>
        <v>3.4739999999999998</v>
      </c>
      <c r="I31" s="3">
        <v>4</v>
      </c>
      <c r="J31" s="2">
        <v>0.9</v>
      </c>
      <c r="K31" s="2">
        <v>0.96499999999999997</v>
      </c>
    </row>
    <row r="32" spans="1:11" hidden="1">
      <c r="A32">
        <v>34</v>
      </c>
      <c r="B32" t="s">
        <v>55</v>
      </c>
      <c r="C32">
        <v>1</v>
      </c>
      <c r="D32" s="2">
        <v>197.85</v>
      </c>
      <c r="E32" s="4">
        <f t="shared" si="0"/>
        <v>137.12345955501038</v>
      </c>
      <c r="F32" s="4">
        <f t="shared" si="2"/>
        <v>3856.3145641849114</v>
      </c>
      <c r="G32" s="3">
        <v>0</v>
      </c>
      <c r="H32" s="3">
        <f t="shared" si="1"/>
        <v>137.12345955501038</v>
      </c>
      <c r="I32" s="3">
        <v>206.35</v>
      </c>
      <c r="J32" s="2">
        <v>0.77540000000000009</v>
      </c>
      <c r="K32" s="2">
        <v>0.85700132200000001</v>
      </c>
    </row>
    <row r="33" spans="1:11" hidden="1">
      <c r="A33">
        <v>26</v>
      </c>
      <c r="B33" t="s">
        <v>54</v>
      </c>
      <c r="C33">
        <v>2</v>
      </c>
      <c r="D33" s="2">
        <v>199.79</v>
      </c>
      <c r="E33" s="5">
        <f t="shared" si="0"/>
        <v>70.650000000000006</v>
      </c>
      <c r="F33" s="5">
        <f t="shared" si="2"/>
        <v>3926.9645641849115</v>
      </c>
      <c r="G33" s="3">
        <v>25</v>
      </c>
      <c r="H33" s="3">
        <f t="shared" si="1"/>
        <v>95.65</v>
      </c>
      <c r="I33" s="3">
        <v>100</v>
      </c>
      <c r="J33" s="2">
        <v>1</v>
      </c>
      <c r="K33" s="2">
        <v>0.95650000000000002</v>
      </c>
    </row>
    <row r="34" spans="1:11" hidden="1">
      <c r="A34">
        <v>43</v>
      </c>
      <c r="B34" t="s">
        <v>53</v>
      </c>
      <c r="C34">
        <v>3</v>
      </c>
      <c r="D34" s="2">
        <v>204.43</v>
      </c>
      <c r="E34" s="5">
        <f t="shared" ref="E34:E65" si="3">IF(H34&gt;G34,H34-G34,0)</f>
        <v>140.24498933499999</v>
      </c>
      <c r="F34" s="5">
        <f t="shared" si="2"/>
        <v>4067.2095535199114</v>
      </c>
      <c r="G34" s="3">
        <v>0</v>
      </c>
      <c r="H34" s="3">
        <f t="shared" ref="H34:H65" si="4">I34*J34*K34</f>
        <v>140.24498933499999</v>
      </c>
      <c r="I34" s="3">
        <v>185.89</v>
      </c>
      <c r="J34" s="2">
        <v>0.80689999999999995</v>
      </c>
      <c r="K34" s="2">
        <v>0.93500000000000005</v>
      </c>
    </row>
    <row r="35" spans="1:11" hidden="1">
      <c r="A35">
        <v>88</v>
      </c>
      <c r="B35" t="s">
        <v>52</v>
      </c>
      <c r="C35">
        <v>1</v>
      </c>
      <c r="D35" s="2">
        <v>205.88</v>
      </c>
      <c r="E35" s="4">
        <f t="shared" si="3"/>
        <v>77.541821367999987</v>
      </c>
      <c r="F35" s="4">
        <f t="shared" ref="F35:F66" si="5">E35+F34</f>
        <v>4144.751374887911</v>
      </c>
      <c r="G35" s="3">
        <v>59.3</v>
      </c>
      <c r="H35" s="3">
        <f t="shared" si="4"/>
        <v>136.84182136799998</v>
      </c>
      <c r="I35" s="3">
        <v>249.9</v>
      </c>
      <c r="J35" s="2">
        <v>0.56779999999999997</v>
      </c>
      <c r="K35" s="2">
        <v>0.96440000000000003</v>
      </c>
    </row>
    <row r="36" spans="1:11" hidden="1">
      <c r="A36">
        <v>77</v>
      </c>
      <c r="B36" t="s">
        <v>51</v>
      </c>
      <c r="C36">
        <v>1</v>
      </c>
      <c r="D36" s="2">
        <v>214.48</v>
      </c>
      <c r="E36" s="4">
        <f t="shared" si="3"/>
        <v>213.96254802799999</v>
      </c>
      <c r="F36" s="4">
        <f t="shared" si="5"/>
        <v>4358.7139229159111</v>
      </c>
      <c r="G36" s="3">
        <v>28.8</v>
      </c>
      <c r="H36" s="3">
        <f t="shared" si="4"/>
        <v>242.762548028</v>
      </c>
      <c r="I36" s="3">
        <v>1058.3</v>
      </c>
      <c r="J36" s="2">
        <v>0.2359</v>
      </c>
      <c r="K36" s="2">
        <v>0.97240000000000004</v>
      </c>
    </row>
    <row r="37" spans="1:11" hidden="1">
      <c r="A37">
        <v>48</v>
      </c>
      <c r="B37" t="s">
        <v>50</v>
      </c>
      <c r="C37">
        <v>2</v>
      </c>
      <c r="D37" s="2">
        <v>215</v>
      </c>
      <c r="E37" s="5">
        <f t="shared" si="3"/>
        <v>0</v>
      </c>
      <c r="F37" s="5">
        <f t="shared" si="5"/>
        <v>4358.7139229159111</v>
      </c>
      <c r="G37" s="3">
        <v>0</v>
      </c>
      <c r="H37" s="3">
        <f t="shared" si="4"/>
        <v>0</v>
      </c>
      <c r="I37" s="3">
        <v>484.5</v>
      </c>
      <c r="J37" s="2">
        <v>0</v>
      </c>
      <c r="K37" s="2">
        <v>0.98209999999999997</v>
      </c>
    </row>
    <row r="38" spans="1:11" hidden="1">
      <c r="A38">
        <v>83</v>
      </c>
      <c r="B38" t="s">
        <v>49</v>
      </c>
      <c r="C38">
        <v>3</v>
      </c>
      <c r="D38" s="2">
        <v>215</v>
      </c>
      <c r="E38" s="5">
        <f t="shared" si="3"/>
        <v>275.56375932539999</v>
      </c>
      <c r="F38" s="5">
        <f t="shared" si="5"/>
        <v>4634.2776822413107</v>
      </c>
      <c r="G38" s="3">
        <v>0</v>
      </c>
      <c r="H38" s="3">
        <f t="shared" si="4"/>
        <v>275.56375932539999</v>
      </c>
      <c r="I38" s="3">
        <v>322.97000000000003</v>
      </c>
      <c r="J38" s="2">
        <v>0.88269999999999993</v>
      </c>
      <c r="K38" s="2">
        <v>0.96660000000000001</v>
      </c>
    </row>
    <row r="39" spans="1:11" hidden="1">
      <c r="A39">
        <v>89</v>
      </c>
      <c r="B39" t="s">
        <v>48</v>
      </c>
      <c r="C39">
        <v>1</v>
      </c>
      <c r="D39" s="2">
        <v>222.22</v>
      </c>
      <c r="E39" s="4">
        <f t="shared" si="3"/>
        <v>34.331807443999992</v>
      </c>
      <c r="F39" s="4">
        <f t="shared" si="5"/>
        <v>4668.609489685311</v>
      </c>
      <c r="G39" s="3">
        <v>27.1</v>
      </c>
      <c r="H39" s="3">
        <f t="shared" si="4"/>
        <v>61.431807443999993</v>
      </c>
      <c r="I39" s="3">
        <v>249.9</v>
      </c>
      <c r="J39" s="2">
        <v>0.25489999999999996</v>
      </c>
      <c r="K39" s="2">
        <v>0.96440000000000003</v>
      </c>
    </row>
    <row r="40" spans="1:11" hidden="1">
      <c r="A40">
        <v>32</v>
      </c>
      <c r="B40" t="s">
        <v>47</v>
      </c>
      <c r="C40">
        <v>2</v>
      </c>
      <c r="D40" s="2">
        <v>248.31</v>
      </c>
      <c r="E40" s="5">
        <f t="shared" si="3"/>
        <v>9.4839999999999982</v>
      </c>
      <c r="F40" s="5">
        <f t="shared" si="5"/>
        <v>4678.0934896853114</v>
      </c>
      <c r="G40" s="3">
        <v>5</v>
      </c>
      <c r="H40" s="3">
        <f t="shared" si="4"/>
        <v>14.483999999999998</v>
      </c>
      <c r="I40" s="3">
        <v>20</v>
      </c>
      <c r="J40" s="2">
        <v>1</v>
      </c>
      <c r="K40" s="2">
        <v>0.72419999999999995</v>
      </c>
    </row>
    <row r="41" spans="1:11" hidden="1">
      <c r="A41">
        <v>189</v>
      </c>
      <c r="B41" t="s">
        <v>46</v>
      </c>
      <c r="C41">
        <v>1</v>
      </c>
      <c r="D41" s="2">
        <v>250.87</v>
      </c>
      <c r="E41" s="4">
        <f t="shared" si="3"/>
        <v>42.513653685999998</v>
      </c>
      <c r="F41" s="4">
        <f t="shared" si="5"/>
        <v>4720.6071433713114</v>
      </c>
      <c r="G41" s="3">
        <v>0</v>
      </c>
      <c r="H41" s="3">
        <f t="shared" si="4"/>
        <v>42.513653685999998</v>
      </c>
      <c r="I41" s="3">
        <v>385.9</v>
      </c>
      <c r="J41" s="2">
        <v>0.1186</v>
      </c>
      <c r="K41" s="2">
        <v>0.92890000000000006</v>
      </c>
    </row>
    <row r="42" spans="1:11" hidden="1">
      <c r="A42">
        <v>179</v>
      </c>
      <c r="B42" t="s">
        <v>45</v>
      </c>
      <c r="C42">
        <v>1</v>
      </c>
      <c r="D42" s="2">
        <v>253.83</v>
      </c>
      <c r="E42" s="4">
        <f t="shared" si="3"/>
        <v>589.62212173679995</v>
      </c>
      <c r="F42" s="4">
        <f t="shared" si="5"/>
        <v>5310.2292651081116</v>
      </c>
      <c r="G42" s="3">
        <v>0</v>
      </c>
      <c r="H42" s="3">
        <f t="shared" si="4"/>
        <v>589.62212173679995</v>
      </c>
      <c r="I42" s="3">
        <v>922.62</v>
      </c>
      <c r="J42" s="2">
        <v>0.67720000000000002</v>
      </c>
      <c r="K42" s="2">
        <v>0.94369999999999998</v>
      </c>
    </row>
    <row r="43" spans="1:11" hidden="1">
      <c r="A43">
        <v>51</v>
      </c>
      <c r="B43" t="s">
        <v>44</v>
      </c>
      <c r="C43">
        <v>1</v>
      </c>
      <c r="D43" s="2">
        <v>292.49</v>
      </c>
      <c r="E43" s="4">
        <f t="shared" si="3"/>
        <v>50.056174912199999</v>
      </c>
      <c r="F43" s="4">
        <f t="shared" si="5"/>
        <v>5360.2854400203114</v>
      </c>
      <c r="G43" s="3">
        <v>0</v>
      </c>
      <c r="H43" s="3">
        <f t="shared" si="4"/>
        <v>50.056174912199999</v>
      </c>
      <c r="I43" s="3">
        <v>385.82</v>
      </c>
      <c r="J43" s="2">
        <v>0.1303</v>
      </c>
      <c r="K43" s="2">
        <v>0.99570000000000003</v>
      </c>
    </row>
    <row r="44" spans="1:11" hidden="1">
      <c r="A44">
        <v>178</v>
      </c>
      <c r="B44" t="s">
        <v>43</v>
      </c>
      <c r="C44">
        <v>1</v>
      </c>
      <c r="D44" s="2">
        <v>292.77999999999997</v>
      </c>
      <c r="E44" s="4">
        <f t="shared" si="3"/>
        <v>245.79197425619998</v>
      </c>
      <c r="F44" s="4">
        <f t="shared" si="5"/>
        <v>5606.0774142765113</v>
      </c>
      <c r="G44" s="3">
        <v>0</v>
      </c>
      <c r="H44" s="3">
        <f t="shared" si="4"/>
        <v>245.79197425619998</v>
      </c>
      <c r="I44" s="3">
        <v>922.62</v>
      </c>
      <c r="J44" s="2">
        <v>0.2823</v>
      </c>
      <c r="K44" s="2">
        <v>0.94369999999999998</v>
      </c>
    </row>
    <row r="45" spans="1:11" hidden="1">
      <c r="A45">
        <v>28</v>
      </c>
      <c r="B45" t="s">
        <v>42</v>
      </c>
      <c r="C45">
        <v>2</v>
      </c>
      <c r="D45" s="2">
        <v>315.22000000000003</v>
      </c>
      <c r="E45" s="5">
        <f t="shared" si="3"/>
        <v>9.0990999999999982</v>
      </c>
      <c r="F45" s="5">
        <f t="shared" si="5"/>
        <v>5615.1765142765116</v>
      </c>
      <c r="G45" s="3">
        <v>6.5</v>
      </c>
      <c r="H45" s="3">
        <f t="shared" si="4"/>
        <v>15.599099999999998</v>
      </c>
      <c r="I45" s="3">
        <v>20</v>
      </c>
      <c r="J45" s="2">
        <v>0.87</v>
      </c>
      <c r="K45" s="2">
        <v>0.89649999999999996</v>
      </c>
    </row>
    <row r="46" spans="1:11" hidden="1">
      <c r="A46">
        <v>57</v>
      </c>
      <c r="B46" t="s">
        <v>41</v>
      </c>
      <c r="C46">
        <v>3</v>
      </c>
      <c r="D46" s="2">
        <v>421.2</v>
      </c>
      <c r="E46" s="5">
        <f t="shared" si="3"/>
        <v>39.517800000000001</v>
      </c>
      <c r="F46" s="5">
        <f t="shared" si="5"/>
        <v>5654.6943142765112</v>
      </c>
      <c r="G46" s="3">
        <v>0</v>
      </c>
      <c r="H46" s="3">
        <f t="shared" si="4"/>
        <v>39.517800000000001</v>
      </c>
      <c r="I46" s="3">
        <v>168</v>
      </c>
      <c r="J46" s="2">
        <v>0.24249999999999999</v>
      </c>
      <c r="K46" s="2">
        <v>0.97</v>
      </c>
    </row>
    <row r="47" spans="1:11" hidden="1">
      <c r="A47">
        <v>152</v>
      </c>
      <c r="B47" t="s">
        <v>40</v>
      </c>
      <c r="C47">
        <v>3</v>
      </c>
      <c r="D47" s="2">
        <v>429.5</v>
      </c>
      <c r="E47" s="5">
        <f t="shared" si="3"/>
        <v>48.909770000000002</v>
      </c>
      <c r="F47" s="5">
        <f t="shared" si="5"/>
        <v>5703.6040842765115</v>
      </c>
      <c r="G47" s="3">
        <v>0</v>
      </c>
      <c r="H47" s="3">
        <f t="shared" si="4"/>
        <v>48.909770000000002</v>
      </c>
      <c r="I47" s="3">
        <v>49.7</v>
      </c>
      <c r="J47" s="2">
        <v>1</v>
      </c>
      <c r="K47" s="2">
        <v>0.98409999999999997</v>
      </c>
    </row>
    <row r="48" spans="1:11" hidden="1">
      <c r="A48">
        <v>67</v>
      </c>
      <c r="B48" t="s">
        <v>39</v>
      </c>
      <c r="C48">
        <v>3</v>
      </c>
      <c r="D48" s="2">
        <v>432.25</v>
      </c>
      <c r="E48" s="5">
        <f t="shared" si="3"/>
        <v>157.43827499999998</v>
      </c>
      <c r="F48" s="5">
        <f t="shared" si="5"/>
        <v>5861.042359276511</v>
      </c>
      <c r="G48" s="3">
        <v>0</v>
      </c>
      <c r="H48" s="3">
        <f t="shared" si="4"/>
        <v>157.43827499999998</v>
      </c>
      <c r="I48" s="3">
        <v>170.85</v>
      </c>
      <c r="J48" s="2">
        <v>0.95</v>
      </c>
      <c r="K48" s="2">
        <v>0.97</v>
      </c>
    </row>
    <row r="49" spans="1:11" hidden="1">
      <c r="A49">
        <v>69</v>
      </c>
      <c r="B49" t="s">
        <v>38</v>
      </c>
      <c r="C49">
        <v>3</v>
      </c>
      <c r="D49" s="2">
        <v>432.25</v>
      </c>
      <c r="E49" s="5">
        <f t="shared" si="3"/>
        <v>157.43827499999998</v>
      </c>
      <c r="F49" s="5">
        <f t="shared" si="5"/>
        <v>6018.4806342765114</v>
      </c>
      <c r="G49" s="3">
        <v>0</v>
      </c>
      <c r="H49" s="3">
        <f t="shared" si="4"/>
        <v>157.43827499999998</v>
      </c>
      <c r="I49" s="3">
        <v>170.85</v>
      </c>
      <c r="J49" s="2">
        <v>0.95</v>
      </c>
      <c r="K49" s="2">
        <v>0.97</v>
      </c>
    </row>
    <row r="50" spans="1:11" hidden="1">
      <c r="A50">
        <v>53</v>
      </c>
      <c r="B50" t="s">
        <v>37</v>
      </c>
      <c r="C50">
        <v>3</v>
      </c>
      <c r="D50" s="2">
        <v>432.42</v>
      </c>
      <c r="E50" s="5">
        <f t="shared" si="3"/>
        <v>147.10368000000003</v>
      </c>
      <c r="F50" s="5">
        <f t="shared" si="5"/>
        <v>6165.5843142765116</v>
      </c>
      <c r="G50" s="3">
        <v>0</v>
      </c>
      <c r="H50" s="3">
        <f t="shared" si="4"/>
        <v>147.10368000000003</v>
      </c>
      <c r="I50" s="3">
        <v>148.80000000000001</v>
      </c>
      <c r="J50" s="2">
        <v>1</v>
      </c>
      <c r="K50" s="2">
        <v>0.98860000000000003</v>
      </c>
    </row>
    <row r="51" spans="1:11" hidden="1">
      <c r="A51">
        <v>55</v>
      </c>
      <c r="B51" t="s">
        <v>36</v>
      </c>
      <c r="C51">
        <v>3</v>
      </c>
      <c r="D51" s="2">
        <v>432.42</v>
      </c>
      <c r="E51" s="5">
        <f t="shared" si="3"/>
        <v>144.76752000000002</v>
      </c>
      <c r="F51" s="5">
        <f t="shared" si="5"/>
        <v>6310.3518342765119</v>
      </c>
      <c r="G51" s="3">
        <v>0</v>
      </c>
      <c r="H51" s="3">
        <f t="shared" si="4"/>
        <v>144.76752000000002</v>
      </c>
      <c r="I51" s="3">
        <v>148.80000000000001</v>
      </c>
      <c r="J51" s="2">
        <v>1</v>
      </c>
      <c r="K51" s="2">
        <v>0.97289999999999999</v>
      </c>
    </row>
    <row r="52" spans="1:11">
      <c r="A52">
        <v>70</v>
      </c>
      <c r="B52" t="s">
        <v>35</v>
      </c>
      <c r="C52">
        <v>4</v>
      </c>
      <c r="D52" s="2">
        <v>434.75</v>
      </c>
      <c r="E52" s="5">
        <f t="shared" si="3"/>
        <v>158.40717695999999</v>
      </c>
      <c r="F52" s="5">
        <f t="shared" si="5"/>
        <v>6468.7590112365115</v>
      </c>
      <c r="G52" s="3">
        <v>0</v>
      </c>
      <c r="H52" s="3">
        <f t="shared" si="4"/>
        <v>158.40717695999999</v>
      </c>
      <c r="I52" s="3">
        <v>165.87</v>
      </c>
      <c r="J52" s="2">
        <v>0.96</v>
      </c>
      <c r="K52" s="2">
        <v>0.99480000000000002</v>
      </c>
    </row>
    <row r="53" spans="1:11">
      <c r="A53">
        <v>73</v>
      </c>
      <c r="B53" t="s">
        <v>34</v>
      </c>
      <c r="C53">
        <v>4</v>
      </c>
      <c r="D53" s="2">
        <v>434.75</v>
      </c>
      <c r="E53" s="5">
        <f t="shared" si="3"/>
        <v>158.40717695999999</v>
      </c>
      <c r="F53" s="5">
        <f t="shared" si="5"/>
        <v>6627.166188196511</v>
      </c>
      <c r="G53" s="3">
        <v>0</v>
      </c>
      <c r="H53" s="3">
        <f t="shared" si="4"/>
        <v>158.40717695999999</v>
      </c>
      <c r="I53" s="3">
        <v>165.87</v>
      </c>
      <c r="J53" s="2">
        <v>0.96</v>
      </c>
      <c r="K53" s="2">
        <v>0.99480000000000002</v>
      </c>
    </row>
    <row r="54" spans="1:11" hidden="1">
      <c r="A54">
        <v>49</v>
      </c>
      <c r="B54" t="s">
        <v>33</v>
      </c>
      <c r="C54">
        <v>1</v>
      </c>
      <c r="D54" s="2">
        <v>434.76</v>
      </c>
      <c r="E54" s="4">
        <f t="shared" si="3"/>
        <v>173.69208</v>
      </c>
      <c r="F54" s="4">
        <f t="shared" si="5"/>
        <v>6800.8582681965108</v>
      </c>
      <c r="G54" s="3">
        <v>0</v>
      </c>
      <c r="H54" s="3">
        <f t="shared" si="4"/>
        <v>173.69208</v>
      </c>
      <c r="I54" s="3">
        <v>174.6</v>
      </c>
      <c r="J54" s="2">
        <v>1</v>
      </c>
      <c r="K54" s="2">
        <v>0.99480000000000002</v>
      </c>
    </row>
    <row r="55" spans="1:11" hidden="1">
      <c r="A55">
        <v>52</v>
      </c>
      <c r="B55" t="s">
        <v>32</v>
      </c>
      <c r="C55">
        <v>3</v>
      </c>
      <c r="D55" s="2">
        <v>434.77</v>
      </c>
      <c r="E55" s="5">
        <f t="shared" si="3"/>
        <v>166.88196000000002</v>
      </c>
      <c r="F55" s="5">
        <f t="shared" si="5"/>
        <v>6967.7402281965105</v>
      </c>
      <c r="G55" s="3">
        <v>0</v>
      </c>
      <c r="H55" s="3">
        <f t="shared" si="4"/>
        <v>166.88196000000002</v>
      </c>
      <c r="I55" s="3">
        <v>169.08</v>
      </c>
      <c r="J55" s="2">
        <v>1</v>
      </c>
      <c r="K55" s="2">
        <v>0.98699999999999999</v>
      </c>
    </row>
    <row r="56" spans="1:11" hidden="1">
      <c r="A56">
        <v>112</v>
      </c>
      <c r="B56" t="s">
        <v>31</v>
      </c>
      <c r="C56">
        <v>3</v>
      </c>
      <c r="D56" s="2">
        <v>457.41</v>
      </c>
      <c r="E56" s="5">
        <f t="shared" si="3"/>
        <v>28.030809599999994</v>
      </c>
      <c r="F56" s="5">
        <f t="shared" si="5"/>
        <v>6995.7710377965104</v>
      </c>
      <c r="G56" s="3">
        <v>0</v>
      </c>
      <c r="H56" s="3">
        <f t="shared" si="4"/>
        <v>28.030809599999994</v>
      </c>
      <c r="I56" s="3">
        <v>31.8</v>
      </c>
      <c r="J56" s="2">
        <v>0.91819999999999991</v>
      </c>
      <c r="K56" s="2">
        <v>0.96</v>
      </c>
    </row>
    <row r="57" spans="1:11" hidden="1">
      <c r="A57">
        <v>194</v>
      </c>
      <c r="B57" t="s">
        <v>30</v>
      </c>
      <c r="C57">
        <v>1</v>
      </c>
      <c r="D57" s="2">
        <v>487.56</v>
      </c>
      <c r="E57" s="4">
        <f t="shared" si="3"/>
        <v>315.25824929999999</v>
      </c>
      <c r="F57" s="4">
        <f t="shared" si="5"/>
        <v>7311.0292870965104</v>
      </c>
      <c r="G57" s="3">
        <v>0</v>
      </c>
      <c r="H57" s="3">
        <f t="shared" si="4"/>
        <v>315.25824929999999</v>
      </c>
      <c r="I57" s="3">
        <v>340</v>
      </c>
      <c r="J57" s="6">
        <v>1</v>
      </c>
      <c r="K57" s="2">
        <v>0.92723014500000001</v>
      </c>
    </row>
    <row r="58" spans="1:11" hidden="1">
      <c r="A58">
        <v>177</v>
      </c>
      <c r="B58" t="s">
        <v>29</v>
      </c>
      <c r="C58">
        <v>3</v>
      </c>
      <c r="D58" s="2">
        <v>492.29</v>
      </c>
      <c r="E58" s="5">
        <f t="shared" si="3"/>
        <v>63.231185600000003</v>
      </c>
      <c r="F58" s="5">
        <f t="shared" si="5"/>
        <v>7374.2604726965101</v>
      </c>
      <c r="G58" s="3">
        <v>0</v>
      </c>
      <c r="H58" s="3">
        <f t="shared" si="4"/>
        <v>63.231185600000003</v>
      </c>
      <c r="I58" s="3">
        <v>220</v>
      </c>
      <c r="J58" s="2">
        <v>0.3044</v>
      </c>
      <c r="K58" s="2">
        <v>0.94420000000000004</v>
      </c>
    </row>
    <row r="59" spans="1:11" hidden="1">
      <c r="A59">
        <v>164</v>
      </c>
      <c r="B59" t="s">
        <v>28</v>
      </c>
      <c r="C59">
        <v>3</v>
      </c>
      <c r="D59" s="2">
        <v>512.34</v>
      </c>
      <c r="E59" s="5">
        <f t="shared" si="3"/>
        <v>142.15257846</v>
      </c>
      <c r="F59" s="5">
        <f t="shared" si="5"/>
        <v>7516.4130511565099</v>
      </c>
      <c r="G59" s="3">
        <v>0</v>
      </c>
      <c r="H59" s="3">
        <f t="shared" si="4"/>
        <v>142.15257846</v>
      </c>
      <c r="I59" s="3">
        <v>151.69999999999999</v>
      </c>
      <c r="J59" s="2">
        <v>0.97560000000000002</v>
      </c>
      <c r="K59" s="2">
        <v>0.96050000000000002</v>
      </c>
    </row>
    <row r="60" spans="1:11" hidden="1">
      <c r="A60">
        <v>166</v>
      </c>
      <c r="B60" t="s">
        <v>27</v>
      </c>
      <c r="C60">
        <v>3</v>
      </c>
      <c r="D60" s="2">
        <v>512.34</v>
      </c>
      <c r="E60" s="5">
        <f t="shared" si="3"/>
        <v>142.60499999999999</v>
      </c>
      <c r="F60" s="5">
        <f t="shared" si="5"/>
        <v>7659.0180511565095</v>
      </c>
      <c r="G60" s="3">
        <v>0</v>
      </c>
      <c r="H60" s="3">
        <f t="shared" si="4"/>
        <v>142.60499999999999</v>
      </c>
      <c r="I60" s="3">
        <v>150</v>
      </c>
      <c r="J60" s="2">
        <v>1</v>
      </c>
      <c r="K60" s="2">
        <v>0.95069999999999999</v>
      </c>
    </row>
    <row r="61" spans="1:11" hidden="1">
      <c r="A61">
        <v>9</v>
      </c>
      <c r="B61" t="s">
        <v>26</v>
      </c>
      <c r="C61">
        <v>1</v>
      </c>
      <c r="D61" s="2">
        <v>523.35</v>
      </c>
      <c r="E61" s="4">
        <f t="shared" si="3"/>
        <v>28.731000000000002</v>
      </c>
      <c r="F61" s="4">
        <f t="shared" si="5"/>
        <v>7687.7490511565093</v>
      </c>
      <c r="G61" s="3">
        <v>0</v>
      </c>
      <c r="H61" s="3">
        <f t="shared" si="4"/>
        <v>28.731000000000002</v>
      </c>
      <c r="I61" s="3">
        <v>30</v>
      </c>
      <c r="J61" s="2">
        <v>1</v>
      </c>
      <c r="K61" s="2">
        <v>0.9577</v>
      </c>
    </row>
    <row r="62" spans="1:11" hidden="1">
      <c r="A62">
        <v>109</v>
      </c>
      <c r="B62" t="s">
        <v>25</v>
      </c>
      <c r="C62">
        <v>3</v>
      </c>
      <c r="D62" s="2">
        <v>534.87</v>
      </c>
      <c r="E62" s="5">
        <f t="shared" si="3"/>
        <v>12.8576</v>
      </c>
      <c r="F62" s="5">
        <f t="shared" si="5"/>
        <v>7700.6066511565095</v>
      </c>
      <c r="G62" s="3">
        <v>0</v>
      </c>
      <c r="H62" s="3">
        <f t="shared" si="4"/>
        <v>12.8576</v>
      </c>
      <c r="I62" s="3">
        <v>13.12</v>
      </c>
      <c r="J62" s="2">
        <v>1</v>
      </c>
      <c r="K62" s="2">
        <v>0.98</v>
      </c>
    </row>
    <row r="63" spans="1:11" hidden="1">
      <c r="A63">
        <v>111</v>
      </c>
      <c r="B63" t="s">
        <v>24</v>
      </c>
      <c r="C63">
        <v>3</v>
      </c>
      <c r="D63" s="2">
        <v>534.87</v>
      </c>
      <c r="E63" s="5">
        <f t="shared" si="3"/>
        <v>11.250400000000001</v>
      </c>
      <c r="F63" s="5">
        <f t="shared" si="5"/>
        <v>7711.8570511565094</v>
      </c>
      <c r="G63" s="3">
        <v>0</v>
      </c>
      <c r="H63" s="3">
        <f t="shared" si="4"/>
        <v>11.250400000000001</v>
      </c>
      <c r="I63" s="3">
        <v>11.48</v>
      </c>
      <c r="J63" s="2">
        <v>1</v>
      </c>
      <c r="K63" s="2">
        <v>0.98</v>
      </c>
    </row>
    <row r="64" spans="1:11" hidden="1">
      <c r="A64">
        <v>113</v>
      </c>
      <c r="B64" t="s">
        <v>23</v>
      </c>
      <c r="C64">
        <v>3</v>
      </c>
      <c r="D64" s="2">
        <v>534.87</v>
      </c>
      <c r="E64" s="5">
        <f t="shared" si="3"/>
        <v>11.250400000000001</v>
      </c>
      <c r="F64" s="5">
        <f t="shared" si="5"/>
        <v>7723.1074511565093</v>
      </c>
      <c r="G64" s="3">
        <v>0</v>
      </c>
      <c r="H64" s="3">
        <f t="shared" si="4"/>
        <v>11.250400000000001</v>
      </c>
      <c r="I64" s="3">
        <v>11.48</v>
      </c>
      <c r="J64" s="2">
        <v>1</v>
      </c>
      <c r="K64" s="2">
        <v>0.98</v>
      </c>
    </row>
    <row r="65" spans="1:11" hidden="1">
      <c r="A65">
        <v>117</v>
      </c>
      <c r="B65" t="s">
        <v>22</v>
      </c>
      <c r="C65">
        <v>3</v>
      </c>
      <c r="D65" s="2">
        <v>534.87</v>
      </c>
      <c r="E65" s="5">
        <f t="shared" si="3"/>
        <v>12.8576</v>
      </c>
      <c r="F65" s="5">
        <f t="shared" si="5"/>
        <v>7735.9650511565096</v>
      </c>
      <c r="G65" s="3">
        <v>0</v>
      </c>
      <c r="H65" s="3">
        <f t="shared" si="4"/>
        <v>12.8576</v>
      </c>
      <c r="I65" s="3">
        <v>13.12</v>
      </c>
      <c r="J65" s="2">
        <v>1</v>
      </c>
      <c r="K65" s="2">
        <v>0.98</v>
      </c>
    </row>
    <row r="66" spans="1:11" hidden="1">
      <c r="A66">
        <v>119</v>
      </c>
      <c r="B66" t="s">
        <v>21</v>
      </c>
      <c r="C66">
        <v>3</v>
      </c>
      <c r="D66" s="2">
        <v>534.87</v>
      </c>
      <c r="E66" s="5">
        <f t="shared" ref="E66:E86" si="6">IF(H66&gt;G66,H66-G66,0)</f>
        <v>14.4648</v>
      </c>
      <c r="F66" s="5">
        <f t="shared" si="5"/>
        <v>7750.4298511565094</v>
      </c>
      <c r="G66" s="3">
        <v>0</v>
      </c>
      <c r="H66" s="3">
        <f t="shared" ref="H66:H86" si="7">I66*J66*K66</f>
        <v>14.4648</v>
      </c>
      <c r="I66" s="3">
        <v>14.76</v>
      </c>
      <c r="J66" s="2">
        <v>1</v>
      </c>
      <c r="K66" s="2">
        <v>0.98</v>
      </c>
    </row>
    <row r="67" spans="1:11" hidden="1">
      <c r="A67">
        <v>121</v>
      </c>
      <c r="B67" t="s">
        <v>20</v>
      </c>
      <c r="C67">
        <v>3</v>
      </c>
      <c r="D67" s="2">
        <v>534.87</v>
      </c>
      <c r="E67" s="5">
        <f t="shared" si="6"/>
        <v>12.8576</v>
      </c>
      <c r="F67" s="5">
        <f t="shared" ref="F67:F86" si="8">E67+F66</f>
        <v>7763.2874511565096</v>
      </c>
      <c r="G67" s="3">
        <v>0</v>
      </c>
      <c r="H67" s="3">
        <f t="shared" si="7"/>
        <v>12.8576</v>
      </c>
      <c r="I67" s="3">
        <v>13.12</v>
      </c>
      <c r="J67" s="2">
        <v>1</v>
      </c>
      <c r="K67" s="2">
        <v>0.98</v>
      </c>
    </row>
    <row r="68" spans="1:11" hidden="1">
      <c r="A68">
        <v>125</v>
      </c>
      <c r="B68" t="s">
        <v>19</v>
      </c>
      <c r="C68">
        <v>3</v>
      </c>
      <c r="D68" s="2">
        <v>534.87</v>
      </c>
      <c r="E68" s="5">
        <f t="shared" si="6"/>
        <v>14.4648</v>
      </c>
      <c r="F68" s="5">
        <f t="shared" si="8"/>
        <v>7777.7522511565094</v>
      </c>
      <c r="G68" s="3">
        <v>0</v>
      </c>
      <c r="H68" s="3">
        <f t="shared" si="7"/>
        <v>14.4648</v>
      </c>
      <c r="I68" s="3">
        <v>14.76</v>
      </c>
      <c r="J68" s="2">
        <v>1</v>
      </c>
      <c r="K68" s="2">
        <v>0.98</v>
      </c>
    </row>
    <row r="69" spans="1:11" hidden="1">
      <c r="A69">
        <v>127</v>
      </c>
      <c r="B69" t="s">
        <v>18</v>
      </c>
      <c r="C69">
        <v>3</v>
      </c>
      <c r="D69" s="2">
        <v>534.87</v>
      </c>
      <c r="E69" s="5">
        <f t="shared" si="6"/>
        <v>14.4648</v>
      </c>
      <c r="F69" s="5">
        <f t="shared" si="8"/>
        <v>7792.2170511565091</v>
      </c>
      <c r="G69" s="3">
        <v>0</v>
      </c>
      <c r="H69" s="3">
        <f t="shared" si="7"/>
        <v>14.4648</v>
      </c>
      <c r="I69" s="3">
        <v>14.76</v>
      </c>
      <c r="J69" s="2">
        <v>1</v>
      </c>
      <c r="K69" s="2">
        <v>0.98</v>
      </c>
    </row>
    <row r="70" spans="1:11" hidden="1">
      <c r="A70">
        <v>133</v>
      </c>
      <c r="B70" t="s">
        <v>17</v>
      </c>
      <c r="C70">
        <v>3</v>
      </c>
      <c r="D70" s="2">
        <v>534.87</v>
      </c>
      <c r="E70" s="5">
        <f t="shared" si="6"/>
        <v>14.4648</v>
      </c>
      <c r="F70" s="5">
        <f t="shared" si="8"/>
        <v>7806.6818511565089</v>
      </c>
      <c r="G70" s="3">
        <v>0</v>
      </c>
      <c r="H70" s="3">
        <f t="shared" si="7"/>
        <v>14.4648</v>
      </c>
      <c r="I70" s="3">
        <v>14.76</v>
      </c>
      <c r="J70" s="2">
        <v>1</v>
      </c>
      <c r="K70" s="2">
        <v>0.98</v>
      </c>
    </row>
    <row r="71" spans="1:11" hidden="1">
      <c r="A71">
        <v>135</v>
      </c>
      <c r="B71" t="s">
        <v>16</v>
      </c>
      <c r="C71">
        <v>3</v>
      </c>
      <c r="D71" s="2">
        <v>534.87</v>
      </c>
      <c r="E71" s="5">
        <f t="shared" si="6"/>
        <v>12.8576</v>
      </c>
      <c r="F71" s="5">
        <f t="shared" si="8"/>
        <v>7819.5394511565091</v>
      </c>
      <c r="G71" s="3">
        <v>0</v>
      </c>
      <c r="H71" s="3">
        <f t="shared" si="7"/>
        <v>12.8576</v>
      </c>
      <c r="I71" s="3">
        <v>13.12</v>
      </c>
      <c r="J71" s="2">
        <v>1</v>
      </c>
      <c r="K71" s="2">
        <v>0.98</v>
      </c>
    </row>
    <row r="72" spans="1:11" hidden="1">
      <c r="A72">
        <v>138</v>
      </c>
      <c r="B72" t="s">
        <v>15</v>
      </c>
      <c r="C72">
        <v>3</v>
      </c>
      <c r="D72" s="2">
        <v>534.87</v>
      </c>
      <c r="E72" s="5">
        <f t="shared" si="6"/>
        <v>12.8576</v>
      </c>
      <c r="F72" s="5">
        <f t="shared" si="8"/>
        <v>7832.3970511565094</v>
      </c>
      <c r="G72" s="3">
        <v>0</v>
      </c>
      <c r="H72" s="3">
        <f t="shared" si="7"/>
        <v>12.8576</v>
      </c>
      <c r="I72" s="3">
        <v>13.12</v>
      </c>
      <c r="J72" s="2">
        <v>1</v>
      </c>
      <c r="K72" s="2">
        <v>0.98</v>
      </c>
    </row>
    <row r="73" spans="1:11" hidden="1">
      <c r="A73">
        <v>64</v>
      </c>
      <c r="B73" t="s">
        <v>14</v>
      </c>
      <c r="C73">
        <v>2</v>
      </c>
      <c r="D73" s="2">
        <v>541.92999999999995</v>
      </c>
      <c r="E73" s="5">
        <f t="shared" si="6"/>
        <v>141.0965713784</v>
      </c>
      <c r="F73" s="5">
        <f t="shared" si="8"/>
        <v>7973.4936225349093</v>
      </c>
      <c r="G73" s="3">
        <v>0</v>
      </c>
      <c r="H73" s="3">
        <f t="shared" si="7"/>
        <v>141.0965713784</v>
      </c>
      <c r="I73" s="3">
        <v>160.57</v>
      </c>
      <c r="J73" s="2">
        <v>0.91610000000000003</v>
      </c>
      <c r="K73" s="2">
        <v>0.95920000000000005</v>
      </c>
    </row>
    <row r="74" spans="1:11" hidden="1">
      <c r="A74">
        <v>144</v>
      </c>
      <c r="B74" t="s">
        <v>13</v>
      </c>
      <c r="C74">
        <v>3</v>
      </c>
      <c r="D74" s="2">
        <v>562.11</v>
      </c>
      <c r="E74" s="5">
        <f t="shared" si="6"/>
        <v>121.4696976</v>
      </c>
      <c r="F74" s="5">
        <f t="shared" si="8"/>
        <v>8094.9633201349088</v>
      </c>
      <c r="G74" s="3">
        <v>0</v>
      </c>
      <c r="H74" s="3">
        <f t="shared" si="7"/>
        <v>121.4696976</v>
      </c>
      <c r="I74" s="3">
        <v>136.19999999999999</v>
      </c>
      <c r="J74" s="2">
        <v>0.92</v>
      </c>
      <c r="K74" s="2">
        <v>0.96940000000000004</v>
      </c>
    </row>
    <row r="75" spans="1:11" hidden="1">
      <c r="A75">
        <v>31</v>
      </c>
      <c r="B75" t="s">
        <v>12</v>
      </c>
      <c r="C75">
        <v>2</v>
      </c>
      <c r="D75" s="2">
        <v>564.57000000000005</v>
      </c>
      <c r="E75" s="5">
        <f t="shared" si="6"/>
        <v>65.993399999999994</v>
      </c>
      <c r="F75" s="5">
        <f t="shared" si="8"/>
        <v>8160.9567201349091</v>
      </c>
      <c r="G75" s="3">
        <v>0</v>
      </c>
      <c r="H75" s="3">
        <f t="shared" si="7"/>
        <v>65.993399999999994</v>
      </c>
      <c r="I75" s="3">
        <v>66</v>
      </c>
      <c r="J75" s="2">
        <v>1</v>
      </c>
      <c r="K75" s="2">
        <v>0.99990000000000001</v>
      </c>
    </row>
    <row r="76" spans="1:11" hidden="1">
      <c r="A76">
        <v>153</v>
      </c>
      <c r="B76" t="s">
        <v>11</v>
      </c>
      <c r="C76">
        <v>1</v>
      </c>
      <c r="D76" s="2">
        <v>582.38</v>
      </c>
      <c r="E76" s="4">
        <f t="shared" si="6"/>
        <v>37.12747354799999</v>
      </c>
      <c r="F76" s="4">
        <f t="shared" si="8"/>
        <v>8198.0841936829092</v>
      </c>
      <c r="G76" s="3">
        <v>0</v>
      </c>
      <c r="H76" s="3">
        <f t="shared" si="7"/>
        <v>37.12747354799999</v>
      </c>
      <c r="I76" s="3">
        <v>44.44</v>
      </c>
      <c r="J76" s="2">
        <v>0.84989999999999999</v>
      </c>
      <c r="K76" s="2">
        <v>0.98299999999999998</v>
      </c>
    </row>
    <row r="77" spans="1:11" hidden="1">
      <c r="A77">
        <v>193</v>
      </c>
      <c r="B77" t="s">
        <v>10</v>
      </c>
      <c r="C77">
        <v>1</v>
      </c>
      <c r="D77" s="2">
        <v>610.33000000000004</v>
      </c>
      <c r="E77" s="4">
        <f t="shared" si="6"/>
        <v>57.129807743999997</v>
      </c>
      <c r="F77" s="4">
        <f t="shared" si="8"/>
        <v>8255.2140014269098</v>
      </c>
      <c r="G77" s="3">
        <v>0</v>
      </c>
      <c r="H77" s="3">
        <f t="shared" si="7"/>
        <v>57.129807743999997</v>
      </c>
      <c r="I77" s="3">
        <v>64</v>
      </c>
      <c r="J77" s="2">
        <v>1</v>
      </c>
      <c r="K77" s="2">
        <v>0.89265324599999996</v>
      </c>
    </row>
    <row r="78" spans="1:11" hidden="1">
      <c r="A78">
        <v>161</v>
      </c>
      <c r="B78" t="s">
        <v>9</v>
      </c>
      <c r="C78">
        <v>3</v>
      </c>
      <c r="D78" s="2">
        <v>613.4</v>
      </c>
      <c r="E78" s="5">
        <f t="shared" si="6"/>
        <v>54.418451999999995</v>
      </c>
      <c r="F78" s="5">
        <f t="shared" si="8"/>
        <v>8309.6324534269097</v>
      </c>
      <c r="G78" s="3">
        <v>0</v>
      </c>
      <c r="H78" s="3">
        <f t="shared" si="7"/>
        <v>54.418451999999995</v>
      </c>
      <c r="I78" s="3">
        <v>66.400000000000006</v>
      </c>
      <c r="J78" s="2">
        <v>0.82499999999999996</v>
      </c>
      <c r="K78" s="2">
        <v>0.99339999999999995</v>
      </c>
    </row>
    <row r="79" spans="1:11" hidden="1">
      <c r="A79">
        <v>151</v>
      </c>
      <c r="B79" t="s">
        <v>8</v>
      </c>
      <c r="C79">
        <v>3</v>
      </c>
      <c r="D79" s="2">
        <v>613.41</v>
      </c>
      <c r="E79" s="5">
        <f t="shared" si="6"/>
        <v>52.695039999999999</v>
      </c>
      <c r="F79" s="5">
        <f t="shared" si="8"/>
        <v>8362.3274934269102</v>
      </c>
      <c r="G79" s="3">
        <v>0</v>
      </c>
      <c r="H79" s="3">
        <f t="shared" si="7"/>
        <v>52.695039999999999</v>
      </c>
      <c r="I79" s="3">
        <v>53.12</v>
      </c>
      <c r="J79" s="2">
        <v>1</v>
      </c>
      <c r="K79" s="2">
        <v>0.99199999999999999</v>
      </c>
    </row>
    <row r="80" spans="1:11" hidden="1">
      <c r="A80">
        <v>155</v>
      </c>
      <c r="B80" t="s">
        <v>7</v>
      </c>
      <c r="C80">
        <v>1</v>
      </c>
      <c r="D80" s="2">
        <v>633.88</v>
      </c>
      <c r="E80" s="4">
        <f t="shared" si="6"/>
        <v>139.15387199999998</v>
      </c>
      <c r="F80" s="4">
        <f t="shared" si="8"/>
        <v>8501.481365426911</v>
      </c>
      <c r="G80" s="3">
        <v>0</v>
      </c>
      <c r="H80" s="3">
        <f t="shared" si="7"/>
        <v>139.15387199999998</v>
      </c>
      <c r="I80" s="3">
        <v>145.19999999999999</v>
      </c>
      <c r="J80" s="2">
        <v>0.97</v>
      </c>
      <c r="K80" s="2">
        <v>0.98799999999999999</v>
      </c>
    </row>
    <row r="81" spans="1:11" hidden="1">
      <c r="A81">
        <v>159</v>
      </c>
      <c r="B81" t="s">
        <v>6</v>
      </c>
      <c r="C81">
        <v>3</v>
      </c>
      <c r="D81" s="2">
        <v>680.06</v>
      </c>
      <c r="E81" s="5">
        <f t="shared" si="6"/>
        <v>142.64302499999999</v>
      </c>
      <c r="F81" s="5">
        <f t="shared" si="8"/>
        <v>8644.1243904269104</v>
      </c>
      <c r="G81" s="3">
        <v>0</v>
      </c>
      <c r="H81" s="3">
        <f t="shared" si="7"/>
        <v>142.64302499999999</v>
      </c>
      <c r="I81" s="3">
        <v>156.15</v>
      </c>
      <c r="J81" s="2">
        <v>0.91349999999999998</v>
      </c>
      <c r="K81" s="2">
        <v>1</v>
      </c>
    </row>
    <row r="82" spans="1:11" hidden="1">
      <c r="A82">
        <v>160</v>
      </c>
      <c r="B82" t="s">
        <v>5</v>
      </c>
      <c r="C82">
        <v>3</v>
      </c>
      <c r="D82" s="2">
        <v>680.06</v>
      </c>
      <c r="E82" s="5">
        <f t="shared" si="6"/>
        <v>94.053420000000003</v>
      </c>
      <c r="F82" s="5">
        <f t="shared" si="8"/>
        <v>8738.1778104269106</v>
      </c>
      <c r="G82" s="3">
        <v>0</v>
      </c>
      <c r="H82" s="3">
        <f t="shared" si="7"/>
        <v>94.053420000000003</v>
      </c>
      <c r="I82" s="3">
        <v>102.6</v>
      </c>
      <c r="J82" s="2">
        <v>0.91670000000000007</v>
      </c>
      <c r="K82" s="2">
        <v>1</v>
      </c>
    </row>
    <row r="83" spans="1:11" hidden="1">
      <c r="A83">
        <v>87</v>
      </c>
      <c r="B83" t="s">
        <v>4</v>
      </c>
      <c r="C83">
        <v>1</v>
      </c>
      <c r="D83" s="2">
        <v>730.54</v>
      </c>
      <c r="E83" s="4">
        <f t="shared" si="6"/>
        <v>253.316</v>
      </c>
      <c r="F83" s="4">
        <f t="shared" si="8"/>
        <v>8991.4938104269113</v>
      </c>
      <c r="G83" s="3">
        <v>0</v>
      </c>
      <c r="H83" s="3">
        <f t="shared" si="7"/>
        <v>253.316</v>
      </c>
      <c r="I83" s="3">
        <v>400</v>
      </c>
      <c r="J83" s="2">
        <v>0.83</v>
      </c>
      <c r="K83" s="2">
        <v>0.76300000000000001</v>
      </c>
    </row>
    <row r="84" spans="1:11" hidden="1">
      <c r="A84">
        <v>30</v>
      </c>
      <c r="B84" t="s">
        <v>3</v>
      </c>
      <c r="C84">
        <v>2</v>
      </c>
      <c r="D84" s="2">
        <v>780</v>
      </c>
      <c r="E84" s="5">
        <f t="shared" si="6"/>
        <v>20.4939</v>
      </c>
      <c r="F84" s="5">
        <f t="shared" si="8"/>
        <v>9011.9877104269108</v>
      </c>
      <c r="G84" s="3">
        <v>0</v>
      </c>
      <c r="H84" s="3">
        <f t="shared" si="7"/>
        <v>20.4939</v>
      </c>
      <c r="I84" s="3">
        <v>24</v>
      </c>
      <c r="J84" s="2">
        <v>0.875</v>
      </c>
      <c r="K84" s="2">
        <v>0.97589999999999999</v>
      </c>
    </row>
    <row r="85" spans="1:11" hidden="1">
      <c r="A85">
        <v>93</v>
      </c>
      <c r="B85" t="s">
        <v>2</v>
      </c>
      <c r="C85">
        <v>3</v>
      </c>
      <c r="D85" s="2">
        <v>834.35</v>
      </c>
      <c r="E85" s="5">
        <f t="shared" si="6"/>
        <v>309.47792000000004</v>
      </c>
      <c r="F85" s="5">
        <f t="shared" si="8"/>
        <v>9321.4656304269101</v>
      </c>
      <c r="G85" s="3">
        <v>0.7</v>
      </c>
      <c r="H85" s="3">
        <f t="shared" si="7"/>
        <v>310.17792000000003</v>
      </c>
      <c r="I85" s="3">
        <v>346.8</v>
      </c>
      <c r="J85" s="2">
        <v>1</v>
      </c>
      <c r="K85" s="2">
        <v>0.89439999999999997</v>
      </c>
    </row>
    <row r="86" spans="1:11" hidden="1">
      <c r="A86">
        <v>108</v>
      </c>
      <c r="B86" t="s">
        <v>1</v>
      </c>
      <c r="C86">
        <v>1</v>
      </c>
      <c r="D86" s="2">
        <v>844.42</v>
      </c>
      <c r="E86" s="4">
        <f t="shared" si="6"/>
        <v>52.217880000000008</v>
      </c>
      <c r="F86" s="4">
        <f t="shared" si="8"/>
        <v>9373.6835104269103</v>
      </c>
      <c r="G86" s="3">
        <v>0</v>
      </c>
      <c r="H86" s="3">
        <f t="shared" si="7"/>
        <v>52.217880000000008</v>
      </c>
      <c r="I86" s="3">
        <v>53.7</v>
      </c>
      <c r="J86" s="2">
        <v>1</v>
      </c>
      <c r="K86" s="2">
        <v>0.97240000000000004</v>
      </c>
    </row>
    <row r="87" spans="1:11" ht="16" thickBot="1">
      <c r="A87" s="1"/>
      <c r="B87" s="1"/>
      <c r="C87" s="1"/>
      <c r="D87" s="1"/>
      <c r="E87" s="11">
        <f>SUBTOTAL(9,E2:E86)</f>
        <v>316.81435391999997</v>
      </c>
      <c r="F87" s="12" t="s">
        <v>0</v>
      </c>
      <c r="G87" s="11">
        <f>SUBTOTAL(9,G2:G86)</f>
        <v>0</v>
      </c>
      <c r="H87" s="11">
        <f>SUBTOTAL(9,H2:H86)</f>
        <v>316.81435391999997</v>
      </c>
      <c r="I87" s="11">
        <f>SUBTOTAL(9,I2:I86)</f>
        <v>331.74</v>
      </c>
      <c r="J87" s="12" t="s">
        <v>0</v>
      </c>
      <c r="K87" s="12" t="s">
        <v>0</v>
      </c>
    </row>
    <row r="88" spans="1:11" ht="16" thickTop="1"/>
  </sheetData>
  <autoFilter ref="A1:K86">
    <filterColumn colId="2">
      <filters>
        <filter val="4"/>
      </filters>
    </filterColumn>
    <sortState ref="A2:J86">
      <sortCondition ref="D1:D8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K3" sqref="K3:K20"/>
    </sheetView>
  </sheetViews>
  <sheetFormatPr baseColWidth="10" defaultRowHeight="15" x14ac:dyDescent="0"/>
  <sheetData>
    <row r="1" spans="1:14" ht="17" thickBot="1">
      <c r="C1" s="19" t="s">
        <v>115</v>
      </c>
      <c r="D1" s="19"/>
      <c r="E1" s="19"/>
      <c r="F1" s="19" t="s">
        <v>116</v>
      </c>
      <c r="G1" s="19"/>
      <c r="H1" s="19"/>
      <c r="I1" s="19" t="s">
        <v>117</v>
      </c>
      <c r="J1" s="19"/>
      <c r="K1" s="19"/>
      <c r="L1" s="19" t="s">
        <v>118</v>
      </c>
      <c r="M1" s="19"/>
      <c r="N1" s="19"/>
    </row>
    <row r="2" spans="1:14" ht="17" thickTop="1" thickBot="1">
      <c r="A2" s="13" t="s">
        <v>122</v>
      </c>
      <c r="B2" s="14" t="s">
        <v>121</v>
      </c>
      <c r="C2" s="14" t="s">
        <v>114</v>
      </c>
      <c r="D2" s="14" t="s">
        <v>113</v>
      </c>
      <c r="E2" s="14" t="s">
        <v>119</v>
      </c>
      <c r="F2" s="14" t="s">
        <v>114</v>
      </c>
      <c r="G2" s="14" t="s">
        <v>113</v>
      </c>
      <c r="H2" s="14" t="s">
        <v>119</v>
      </c>
      <c r="I2" s="14" t="s">
        <v>114</v>
      </c>
      <c r="J2" s="14" t="s">
        <v>113</v>
      </c>
      <c r="K2" s="14" t="s">
        <v>119</v>
      </c>
      <c r="L2" s="14" t="s">
        <v>114</v>
      </c>
      <c r="M2" s="14" t="s">
        <v>113</v>
      </c>
      <c r="N2" s="14" t="s">
        <v>119</v>
      </c>
    </row>
    <row r="3" spans="1:14">
      <c r="A3" s="17">
        <v>40782</v>
      </c>
      <c r="B3" s="15">
        <v>1</v>
      </c>
      <c r="C3" s="2">
        <v>43870</v>
      </c>
      <c r="D3" s="5">
        <v>2287.1999999999998</v>
      </c>
      <c r="E3" s="16">
        <f>C3-D3</f>
        <v>41582.800000000003</v>
      </c>
      <c r="F3" s="2">
        <v>11465</v>
      </c>
      <c r="G3" s="5">
        <v>466</v>
      </c>
      <c r="H3" s="16">
        <f>F3-G3</f>
        <v>10999</v>
      </c>
      <c r="I3" s="2">
        <v>9634</v>
      </c>
      <c r="J3" s="5">
        <v>250</v>
      </c>
      <c r="K3" s="16">
        <f>I3-J3</f>
        <v>9384</v>
      </c>
      <c r="L3" s="2">
        <v>4426</v>
      </c>
      <c r="M3" s="5">
        <v>0</v>
      </c>
      <c r="N3" s="16">
        <f>L3-M3</f>
        <v>4426</v>
      </c>
    </row>
    <row r="4" spans="1:14">
      <c r="A4" s="18"/>
      <c r="B4" s="15">
        <v>2</v>
      </c>
      <c r="C4" s="2">
        <v>39727</v>
      </c>
      <c r="D4" s="5">
        <v>2281.1999999999998</v>
      </c>
      <c r="E4" s="16">
        <f t="shared" ref="E4:E67" si="0">C4-D4</f>
        <v>37445.800000000003</v>
      </c>
      <c r="F4" s="2">
        <v>10685</v>
      </c>
      <c r="G4" s="5">
        <v>466</v>
      </c>
      <c r="H4" s="16">
        <f t="shared" ref="H4:H67" si="1">F4-G4</f>
        <v>10219</v>
      </c>
      <c r="I4" s="2">
        <v>8886</v>
      </c>
      <c r="J4" s="5">
        <v>250</v>
      </c>
      <c r="K4" s="16">
        <f t="shared" ref="K4:K67" si="2">I4-J4</f>
        <v>8636</v>
      </c>
      <c r="L4" s="2">
        <v>4219</v>
      </c>
      <c r="M4" s="5">
        <v>0</v>
      </c>
      <c r="N4" s="16">
        <f t="shared" ref="N4:N67" si="3">L4-M4</f>
        <v>4219</v>
      </c>
    </row>
    <row r="5" spans="1:14">
      <c r="A5" s="18"/>
      <c r="B5" s="15">
        <v>3</v>
      </c>
      <c r="C5" s="2">
        <v>30409</v>
      </c>
      <c r="D5" s="5">
        <v>2293.1999999999998</v>
      </c>
      <c r="E5" s="16">
        <f t="shared" si="0"/>
        <v>28115.8</v>
      </c>
      <c r="F5" s="2">
        <v>7478</v>
      </c>
      <c r="G5" s="5">
        <v>466</v>
      </c>
      <c r="H5" s="16">
        <f t="shared" si="1"/>
        <v>7012</v>
      </c>
      <c r="I5" s="2">
        <v>7335</v>
      </c>
      <c r="J5" s="5">
        <v>250</v>
      </c>
      <c r="K5" s="16">
        <f t="shared" si="2"/>
        <v>7085</v>
      </c>
      <c r="L5" s="2">
        <v>3909</v>
      </c>
      <c r="M5" s="5">
        <v>0</v>
      </c>
      <c r="N5" s="16">
        <f t="shared" si="3"/>
        <v>3909</v>
      </c>
    </row>
    <row r="6" spans="1:14">
      <c r="A6" s="17">
        <v>40789</v>
      </c>
      <c r="B6" s="15">
        <v>1</v>
      </c>
      <c r="C6" s="2">
        <v>44327</v>
      </c>
      <c r="D6" s="5">
        <v>2181.1999999999998</v>
      </c>
      <c r="E6" s="16">
        <f t="shared" si="0"/>
        <v>42145.8</v>
      </c>
      <c r="F6" s="2">
        <v>11548</v>
      </c>
      <c r="G6" s="5">
        <v>436</v>
      </c>
      <c r="H6" s="16">
        <f t="shared" si="1"/>
        <v>11112</v>
      </c>
      <c r="I6" s="2">
        <v>9750</v>
      </c>
      <c r="J6" s="5">
        <v>250</v>
      </c>
      <c r="K6" s="16">
        <f t="shared" si="2"/>
        <v>9500</v>
      </c>
      <c r="L6" s="2">
        <v>4431</v>
      </c>
      <c r="M6" s="5">
        <v>0</v>
      </c>
      <c r="N6" s="16">
        <f t="shared" si="3"/>
        <v>4431</v>
      </c>
    </row>
    <row r="7" spans="1:14">
      <c r="A7" s="18"/>
      <c r="B7" s="15">
        <v>2</v>
      </c>
      <c r="C7" s="2">
        <v>39787</v>
      </c>
      <c r="D7" s="5">
        <v>2175.1999999999998</v>
      </c>
      <c r="E7" s="16">
        <f t="shared" si="0"/>
        <v>37611.800000000003</v>
      </c>
      <c r="F7" s="2">
        <v>10440</v>
      </c>
      <c r="G7" s="5">
        <v>436</v>
      </c>
      <c r="H7" s="16">
        <f t="shared" si="1"/>
        <v>10004</v>
      </c>
      <c r="I7" s="2">
        <v>8922</v>
      </c>
      <c r="J7" s="5">
        <v>250</v>
      </c>
      <c r="K7" s="16">
        <f t="shared" si="2"/>
        <v>8672</v>
      </c>
      <c r="L7" s="2">
        <v>4173</v>
      </c>
      <c r="M7" s="5">
        <v>0</v>
      </c>
      <c r="N7" s="16">
        <f t="shared" si="3"/>
        <v>4173</v>
      </c>
    </row>
    <row r="8" spans="1:14">
      <c r="A8" s="18"/>
      <c r="B8" s="15">
        <v>3</v>
      </c>
      <c r="C8" s="2">
        <v>30682</v>
      </c>
      <c r="D8" s="5">
        <v>2185.1999999999998</v>
      </c>
      <c r="E8" s="16">
        <f t="shared" si="0"/>
        <v>28496.799999999999</v>
      </c>
      <c r="F8" s="2">
        <v>7282</v>
      </c>
      <c r="G8" s="5">
        <v>436</v>
      </c>
      <c r="H8" s="16">
        <f t="shared" si="1"/>
        <v>6846</v>
      </c>
      <c r="I8" s="2">
        <v>7350</v>
      </c>
      <c r="J8" s="5">
        <v>250</v>
      </c>
      <c r="K8" s="16">
        <f t="shared" si="2"/>
        <v>7100</v>
      </c>
      <c r="L8" s="2">
        <v>3876</v>
      </c>
      <c r="M8" s="5">
        <v>0</v>
      </c>
      <c r="N8" s="16">
        <f t="shared" si="3"/>
        <v>3876</v>
      </c>
    </row>
    <row r="9" spans="1:14">
      <c r="A9" s="17">
        <v>40796</v>
      </c>
      <c r="B9" s="15">
        <v>1</v>
      </c>
      <c r="C9" s="2">
        <v>43226</v>
      </c>
      <c r="D9" s="5">
        <v>2125.1999999999998</v>
      </c>
      <c r="E9" s="16">
        <f t="shared" si="0"/>
        <v>41100.800000000003</v>
      </c>
      <c r="F9" s="2">
        <v>11328</v>
      </c>
      <c r="G9" s="5">
        <v>496</v>
      </c>
      <c r="H9" s="16">
        <f t="shared" si="1"/>
        <v>10832</v>
      </c>
      <c r="I9" s="2">
        <v>9695</v>
      </c>
      <c r="J9" s="5">
        <v>250</v>
      </c>
      <c r="K9" s="16">
        <f t="shared" si="2"/>
        <v>9445</v>
      </c>
      <c r="L9" s="2">
        <v>4435</v>
      </c>
      <c r="M9" s="5">
        <v>0</v>
      </c>
      <c r="N9" s="16">
        <f t="shared" si="3"/>
        <v>4435</v>
      </c>
    </row>
    <row r="10" spans="1:14">
      <c r="A10" s="18"/>
      <c r="B10" s="15">
        <v>2</v>
      </c>
      <c r="C10" s="2">
        <v>39732</v>
      </c>
      <c r="D10" s="5">
        <v>2152.1999999999998</v>
      </c>
      <c r="E10" s="16">
        <f t="shared" si="0"/>
        <v>37579.800000000003</v>
      </c>
      <c r="F10" s="2">
        <v>10610</v>
      </c>
      <c r="G10" s="5">
        <v>496</v>
      </c>
      <c r="H10" s="16">
        <f t="shared" si="1"/>
        <v>10114</v>
      </c>
      <c r="I10" s="2">
        <v>9089</v>
      </c>
      <c r="J10" s="5">
        <v>250</v>
      </c>
      <c r="K10" s="16">
        <f t="shared" si="2"/>
        <v>8839</v>
      </c>
      <c r="L10" s="2">
        <v>4249</v>
      </c>
      <c r="M10" s="5">
        <v>0</v>
      </c>
      <c r="N10" s="16">
        <f t="shared" si="3"/>
        <v>4249</v>
      </c>
    </row>
    <row r="11" spans="1:14">
      <c r="A11" s="18"/>
      <c r="B11" s="15">
        <v>3</v>
      </c>
      <c r="C11" s="2">
        <v>30629</v>
      </c>
      <c r="D11" s="5">
        <v>2182.1999999999998</v>
      </c>
      <c r="E11" s="16">
        <f t="shared" si="0"/>
        <v>28446.799999999999</v>
      </c>
      <c r="F11" s="2">
        <v>7460</v>
      </c>
      <c r="G11" s="5">
        <v>496</v>
      </c>
      <c r="H11" s="16">
        <f t="shared" si="1"/>
        <v>6964</v>
      </c>
      <c r="I11" s="2">
        <v>7495</v>
      </c>
      <c r="J11" s="5">
        <v>250</v>
      </c>
      <c r="K11" s="16">
        <f t="shared" si="2"/>
        <v>7245</v>
      </c>
      <c r="L11" s="2">
        <v>3925</v>
      </c>
      <c r="M11" s="5">
        <v>0</v>
      </c>
      <c r="N11" s="16">
        <f t="shared" si="3"/>
        <v>3925</v>
      </c>
    </row>
    <row r="12" spans="1:14">
      <c r="A12" s="17">
        <v>40803</v>
      </c>
      <c r="B12" s="15">
        <v>1</v>
      </c>
      <c r="C12" s="2">
        <v>43329</v>
      </c>
      <c r="D12" s="5">
        <v>1546.2</v>
      </c>
      <c r="E12" s="16">
        <f t="shared" si="0"/>
        <v>41782.800000000003</v>
      </c>
      <c r="F12" s="2">
        <v>11188</v>
      </c>
      <c r="G12" s="5">
        <v>496</v>
      </c>
      <c r="H12" s="16">
        <f t="shared" si="1"/>
        <v>10692</v>
      </c>
      <c r="I12" s="2">
        <v>9854</v>
      </c>
      <c r="J12" s="5">
        <v>364</v>
      </c>
      <c r="K12" s="16">
        <f t="shared" si="2"/>
        <v>9490</v>
      </c>
      <c r="L12" s="2">
        <v>4433</v>
      </c>
      <c r="M12" s="5">
        <v>0</v>
      </c>
      <c r="N12" s="16">
        <f t="shared" si="3"/>
        <v>4433</v>
      </c>
    </row>
    <row r="13" spans="1:14">
      <c r="A13" s="18"/>
      <c r="B13" s="15">
        <v>2</v>
      </c>
      <c r="C13" s="2">
        <v>39827</v>
      </c>
      <c r="D13" s="5">
        <v>1540.2</v>
      </c>
      <c r="E13" s="16">
        <f t="shared" si="0"/>
        <v>38286.800000000003</v>
      </c>
      <c r="F13" s="2">
        <v>10479</v>
      </c>
      <c r="G13" s="5">
        <v>496</v>
      </c>
      <c r="H13" s="16">
        <f t="shared" si="1"/>
        <v>9983</v>
      </c>
      <c r="I13" s="2">
        <v>9238</v>
      </c>
      <c r="J13" s="5">
        <v>364</v>
      </c>
      <c r="K13" s="16">
        <f t="shared" si="2"/>
        <v>8874</v>
      </c>
      <c r="L13" s="2">
        <v>4247</v>
      </c>
      <c r="M13" s="5">
        <v>0</v>
      </c>
      <c r="N13" s="16">
        <f t="shared" si="3"/>
        <v>4247</v>
      </c>
    </row>
    <row r="14" spans="1:14">
      <c r="A14" s="18"/>
      <c r="B14" s="15">
        <v>3</v>
      </c>
      <c r="C14" s="2">
        <v>30702</v>
      </c>
      <c r="D14" s="5">
        <v>1550.2</v>
      </c>
      <c r="E14" s="16">
        <f t="shared" si="0"/>
        <v>29151.8</v>
      </c>
      <c r="F14" s="2">
        <v>7368</v>
      </c>
      <c r="G14" s="5">
        <v>496</v>
      </c>
      <c r="H14" s="16">
        <f t="shared" si="1"/>
        <v>6872</v>
      </c>
      <c r="I14" s="2">
        <v>7618</v>
      </c>
      <c r="J14" s="5">
        <v>364</v>
      </c>
      <c r="K14" s="16">
        <f t="shared" si="2"/>
        <v>7254</v>
      </c>
      <c r="L14" s="2">
        <v>3923</v>
      </c>
      <c r="M14" s="5">
        <v>0</v>
      </c>
      <c r="N14" s="16">
        <f t="shared" si="3"/>
        <v>3923</v>
      </c>
    </row>
    <row r="15" spans="1:14">
      <c r="A15" s="17">
        <v>40810</v>
      </c>
      <c r="B15" s="15">
        <v>1</v>
      </c>
      <c r="C15" s="2">
        <v>43123</v>
      </c>
      <c r="D15" s="5">
        <v>1546.2</v>
      </c>
      <c r="E15" s="16">
        <f t="shared" si="0"/>
        <v>41576.800000000003</v>
      </c>
      <c r="F15" s="2">
        <v>11321</v>
      </c>
      <c r="G15" s="5">
        <v>496</v>
      </c>
      <c r="H15" s="16">
        <f t="shared" si="1"/>
        <v>10825</v>
      </c>
      <c r="I15" s="2">
        <v>10022</v>
      </c>
      <c r="J15" s="5">
        <v>493.5</v>
      </c>
      <c r="K15" s="16">
        <f t="shared" si="2"/>
        <v>9528.5</v>
      </c>
      <c r="L15" s="2">
        <v>4438</v>
      </c>
      <c r="M15" s="5">
        <v>0</v>
      </c>
      <c r="N15" s="16">
        <f t="shared" si="3"/>
        <v>4438</v>
      </c>
    </row>
    <row r="16" spans="1:14">
      <c r="A16" s="18"/>
      <c r="B16" s="15">
        <v>2</v>
      </c>
      <c r="C16" s="2">
        <v>39637</v>
      </c>
      <c r="D16" s="5">
        <v>1540.2</v>
      </c>
      <c r="E16" s="16">
        <f t="shared" si="0"/>
        <v>38096.800000000003</v>
      </c>
      <c r="F16" s="2">
        <v>10603</v>
      </c>
      <c r="G16" s="5">
        <v>496</v>
      </c>
      <c r="H16" s="16">
        <f t="shared" si="1"/>
        <v>10107</v>
      </c>
      <c r="I16" s="2">
        <v>9395</v>
      </c>
      <c r="J16" s="5">
        <v>493.5</v>
      </c>
      <c r="K16" s="16">
        <f t="shared" si="2"/>
        <v>8901.5</v>
      </c>
      <c r="L16" s="2">
        <v>4252</v>
      </c>
      <c r="M16" s="5">
        <v>0</v>
      </c>
      <c r="N16" s="16">
        <f t="shared" si="3"/>
        <v>4252</v>
      </c>
    </row>
    <row r="17" spans="1:14">
      <c r="A17" s="18"/>
      <c r="B17" s="15">
        <v>3</v>
      </c>
      <c r="C17" s="2">
        <v>30555</v>
      </c>
      <c r="D17" s="5">
        <v>1550.2</v>
      </c>
      <c r="E17" s="16">
        <f t="shared" si="0"/>
        <v>29004.799999999999</v>
      </c>
      <c r="F17" s="2">
        <v>7455</v>
      </c>
      <c r="G17" s="5">
        <v>496</v>
      </c>
      <c r="H17" s="16">
        <f t="shared" si="1"/>
        <v>6959</v>
      </c>
      <c r="I17" s="2">
        <v>7747</v>
      </c>
      <c r="J17" s="5">
        <v>493.5</v>
      </c>
      <c r="K17" s="16">
        <f t="shared" si="2"/>
        <v>7253.5</v>
      </c>
      <c r="L17" s="2">
        <v>3928</v>
      </c>
      <c r="M17" s="5">
        <v>0</v>
      </c>
      <c r="N17" s="16">
        <f t="shared" si="3"/>
        <v>3928</v>
      </c>
    </row>
    <row r="18" spans="1:14">
      <c r="A18" s="17">
        <v>40817</v>
      </c>
      <c r="B18" s="15">
        <v>1</v>
      </c>
      <c r="C18" s="2">
        <v>44055</v>
      </c>
      <c r="D18" s="5">
        <v>1724.2</v>
      </c>
      <c r="E18" s="16">
        <f t="shared" si="0"/>
        <v>42330.8</v>
      </c>
      <c r="F18" s="2">
        <v>11406</v>
      </c>
      <c r="G18" s="5">
        <v>496</v>
      </c>
      <c r="H18" s="16">
        <f t="shared" si="1"/>
        <v>10910</v>
      </c>
      <c r="I18" s="2">
        <v>10370</v>
      </c>
      <c r="J18" s="5">
        <v>493.5</v>
      </c>
      <c r="K18" s="16">
        <f t="shared" si="2"/>
        <v>9876.5</v>
      </c>
      <c r="L18" s="2">
        <v>4544</v>
      </c>
      <c r="M18" s="5">
        <v>0</v>
      </c>
      <c r="N18" s="16">
        <f t="shared" si="3"/>
        <v>4544</v>
      </c>
    </row>
    <row r="19" spans="1:14">
      <c r="A19" s="18"/>
      <c r="B19" s="15">
        <v>2</v>
      </c>
      <c r="C19" s="2">
        <v>39727</v>
      </c>
      <c r="D19" s="5">
        <v>1714.2</v>
      </c>
      <c r="E19" s="16">
        <f t="shared" si="0"/>
        <v>38012.800000000003</v>
      </c>
      <c r="F19" s="2">
        <v>10517</v>
      </c>
      <c r="G19" s="5">
        <v>496</v>
      </c>
      <c r="H19" s="16">
        <f t="shared" si="1"/>
        <v>10021</v>
      </c>
      <c r="I19" s="2">
        <v>9413</v>
      </c>
      <c r="J19" s="5">
        <v>493.5</v>
      </c>
      <c r="K19" s="16">
        <f t="shared" si="2"/>
        <v>8919.5</v>
      </c>
      <c r="L19" s="2">
        <v>4227</v>
      </c>
      <c r="M19" s="5">
        <v>0</v>
      </c>
      <c r="N19" s="16">
        <f t="shared" si="3"/>
        <v>4227</v>
      </c>
    </row>
    <row r="20" spans="1:14">
      <c r="A20" s="18"/>
      <c r="B20" s="15">
        <v>3</v>
      </c>
      <c r="C20" s="2">
        <v>30988</v>
      </c>
      <c r="D20" s="5">
        <v>1701.2</v>
      </c>
      <c r="E20" s="16">
        <f t="shared" si="0"/>
        <v>29286.799999999999</v>
      </c>
      <c r="F20" s="2">
        <v>7563</v>
      </c>
      <c r="G20" s="5">
        <v>496</v>
      </c>
      <c r="H20" s="16">
        <f t="shared" si="1"/>
        <v>7067</v>
      </c>
      <c r="I20" s="2">
        <v>7951</v>
      </c>
      <c r="J20" s="5">
        <v>493.5</v>
      </c>
      <c r="K20" s="16">
        <f t="shared" si="2"/>
        <v>7457.5</v>
      </c>
      <c r="L20" s="2">
        <v>3993</v>
      </c>
      <c r="M20" s="5">
        <v>0</v>
      </c>
      <c r="N20" s="16">
        <f t="shared" si="3"/>
        <v>3993</v>
      </c>
    </row>
    <row r="21" spans="1:14">
      <c r="A21" s="17">
        <v>40848</v>
      </c>
      <c r="B21" s="15">
        <v>1</v>
      </c>
      <c r="C21" s="2">
        <v>42573</v>
      </c>
      <c r="D21" s="2">
        <v>2530</v>
      </c>
      <c r="E21" s="2">
        <f t="shared" si="0"/>
        <v>40043</v>
      </c>
      <c r="F21" s="2">
        <v>11132</v>
      </c>
      <c r="G21" s="2">
        <v>916</v>
      </c>
      <c r="H21" s="2">
        <f t="shared" si="1"/>
        <v>10216</v>
      </c>
      <c r="I21" s="2">
        <v>10416</v>
      </c>
      <c r="J21" s="2">
        <v>350</v>
      </c>
      <c r="K21" s="2">
        <f t="shared" si="2"/>
        <v>10066</v>
      </c>
      <c r="L21" s="2">
        <v>4542</v>
      </c>
      <c r="M21" s="2">
        <v>0</v>
      </c>
      <c r="N21" s="2">
        <f t="shared" si="3"/>
        <v>4542</v>
      </c>
    </row>
    <row r="22" spans="1:14">
      <c r="A22" s="18"/>
      <c r="B22" s="15">
        <v>2</v>
      </c>
      <c r="C22" s="2">
        <v>39317</v>
      </c>
      <c r="D22" s="2">
        <v>2530</v>
      </c>
      <c r="E22" s="2">
        <f t="shared" si="0"/>
        <v>36787</v>
      </c>
      <c r="F22" s="2">
        <v>10687</v>
      </c>
      <c r="G22" s="2">
        <v>916</v>
      </c>
      <c r="H22" s="2">
        <f t="shared" si="1"/>
        <v>9771</v>
      </c>
      <c r="I22" s="2">
        <v>9428</v>
      </c>
      <c r="J22" s="2">
        <v>350</v>
      </c>
      <c r="K22" s="2">
        <f t="shared" si="2"/>
        <v>9078</v>
      </c>
      <c r="L22" s="2">
        <v>4217</v>
      </c>
      <c r="M22" s="2">
        <v>0</v>
      </c>
      <c r="N22" s="2">
        <f t="shared" si="3"/>
        <v>4217</v>
      </c>
    </row>
    <row r="23" spans="1:14">
      <c r="A23" s="18"/>
      <c r="B23" s="15">
        <v>3</v>
      </c>
      <c r="C23" s="2">
        <v>30886</v>
      </c>
      <c r="D23" s="2">
        <v>2530</v>
      </c>
      <c r="E23" s="2">
        <f t="shared" si="0"/>
        <v>28356</v>
      </c>
      <c r="F23" s="2">
        <v>7752</v>
      </c>
      <c r="G23" s="2">
        <v>916</v>
      </c>
      <c r="H23" s="2">
        <f t="shared" si="1"/>
        <v>6836</v>
      </c>
      <c r="I23" s="2">
        <v>8086</v>
      </c>
      <c r="J23" s="2">
        <v>350</v>
      </c>
      <c r="K23" s="2">
        <f t="shared" si="2"/>
        <v>7736</v>
      </c>
      <c r="L23" s="2">
        <v>4004</v>
      </c>
      <c r="M23" s="2">
        <v>0</v>
      </c>
      <c r="N23" s="2">
        <f t="shared" si="3"/>
        <v>4004</v>
      </c>
    </row>
    <row r="24" spans="1:14">
      <c r="A24" s="17">
        <v>40878</v>
      </c>
      <c r="B24" s="15">
        <v>1</v>
      </c>
      <c r="C24" s="2">
        <v>41596</v>
      </c>
      <c r="D24" s="2">
        <v>2530</v>
      </c>
      <c r="E24" s="2">
        <f t="shared" si="0"/>
        <v>39066</v>
      </c>
      <c r="F24" s="2">
        <v>10844</v>
      </c>
      <c r="G24" s="2">
        <v>916</v>
      </c>
      <c r="H24" s="2">
        <f t="shared" si="1"/>
        <v>9928</v>
      </c>
      <c r="I24" s="2">
        <v>10347</v>
      </c>
      <c r="J24" s="2">
        <v>350</v>
      </c>
      <c r="K24" s="2">
        <f t="shared" si="2"/>
        <v>9997</v>
      </c>
      <c r="L24" s="2">
        <v>4483</v>
      </c>
      <c r="M24" s="2">
        <v>0</v>
      </c>
      <c r="N24" s="2">
        <f t="shared" si="3"/>
        <v>4483</v>
      </c>
    </row>
    <row r="25" spans="1:14">
      <c r="A25" s="18"/>
      <c r="B25" s="15">
        <v>2</v>
      </c>
      <c r="C25" s="2">
        <v>37997</v>
      </c>
      <c r="D25" s="2">
        <v>2530</v>
      </c>
      <c r="E25" s="2">
        <f t="shared" si="0"/>
        <v>35467</v>
      </c>
      <c r="F25" s="2">
        <v>10600</v>
      </c>
      <c r="G25" s="2">
        <v>916</v>
      </c>
      <c r="H25" s="2">
        <f t="shared" si="1"/>
        <v>9684</v>
      </c>
      <c r="I25" s="2">
        <v>9186</v>
      </c>
      <c r="J25" s="2">
        <v>350</v>
      </c>
      <c r="K25" s="2">
        <f t="shared" si="2"/>
        <v>8836</v>
      </c>
      <c r="L25" s="2">
        <v>4173</v>
      </c>
      <c r="M25" s="2">
        <v>0</v>
      </c>
      <c r="N25" s="2">
        <f t="shared" si="3"/>
        <v>4173</v>
      </c>
    </row>
    <row r="26" spans="1:14">
      <c r="A26" s="18"/>
      <c r="B26" s="15">
        <v>3</v>
      </c>
      <c r="C26" s="2">
        <v>30351</v>
      </c>
      <c r="D26" s="2">
        <v>2530</v>
      </c>
      <c r="E26" s="2">
        <f t="shared" si="0"/>
        <v>27821</v>
      </c>
      <c r="F26" s="2">
        <v>8010</v>
      </c>
      <c r="G26" s="2">
        <v>916</v>
      </c>
      <c r="H26" s="2">
        <f t="shared" si="1"/>
        <v>7094</v>
      </c>
      <c r="I26" s="2">
        <v>8102</v>
      </c>
      <c r="J26" s="2">
        <v>350</v>
      </c>
      <c r="K26" s="2">
        <f t="shared" si="2"/>
        <v>7752</v>
      </c>
      <c r="L26" s="2">
        <v>3994</v>
      </c>
      <c r="M26" s="2">
        <v>0</v>
      </c>
      <c r="N26" s="2">
        <f t="shared" si="3"/>
        <v>3994</v>
      </c>
    </row>
    <row r="27" spans="1:14">
      <c r="A27" s="17">
        <v>40909</v>
      </c>
      <c r="B27" s="15">
        <v>1</v>
      </c>
      <c r="C27" s="2">
        <v>41991</v>
      </c>
      <c r="D27" s="2">
        <v>2530</v>
      </c>
      <c r="E27" s="2">
        <f t="shared" si="0"/>
        <v>39461</v>
      </c>
      <c r="F27" s="2">
        <v>11129</v>
      </c>
      <c r="G27" s="2">
        <v>916</v>
      </c>
      <c r="H27" s="2">
        <f t="shared" si="1"/>
        <v>10213</v>
      </c>
      <c r="I27" s="2">
        <v>10063</v>
      </c>
      <c r="J27" s="2">
        <v>350</v>
      </c>
      <c r="K27" s="2">
        <f t="shared" si="2"/>
        <v>9713</v>
      </c>
      <c r="L27" s="2">
        <v>4606</v>
      </c>
      <c r="M27" s="2">
        <v>0</v>
      </c>
      <c r="N27" s="2">
        <f t="shared" si="3"/>
        <v>4606</v>
      </c>
    </row>
    <row r="28" spans="1:14">
      <c r="A28" s="18"/>
      <c r="B28" s="15">
        <v>2</v>
      </c>
      <c r="C28" s="2">
        <v>40091</v>
      </c>
      <c r="D28" s="2">
        <v>2530</v>
      </c>
      <c r="E28" s="2">
        <f t="shared" si="0"/>
        <v>37561</v>
      </c>
      <c r="F28" s="2">
        <v>11491</v>
      </c>
      <c r="G28" s="2">
        <v>916</v>
      </c>
      <c r="H28" s="2">
        <f t="shared" si="1"/>
        <v>10575</v>
      </c>
      <c r="I28" s="2">
        <v>9308</v>
      </c>
      <c r="J28" s="2">
        <v>350</v>
      </c>
      <c r="K28" s="2">
        <f t="shared" si="2"/>
        <v>8958</v>
      </c>
      <c r="L28" s="2">
        <v>4348</v>
      </c>
      <c r="M28" s="2">
        <v>0</v>
      </c>
      <c r="N28" s="2">
        <f t="shared" si="3"/>
        <v>4348</v>
      </c>
    </row>
    <row r="29" spans="1:14">
      <c r="A29" s="18"/>
      <c r="B29" s="15">
        <v>3</v>
      </c>
      <c r="C29" s="2">
        <v>32098</v>
      </c>
      <c r="D29" s="2">
        <v>2530</v>
      </c>
      <c r="E29" s="2">
        <f t="shared" si="0"/>
        <v>29568</v>
      </c>
      <c r="F29" s="2">
        <v>8816</v>
      </c>
      <c r="G29" s="2">
        <v>916</v>
      </c>
      <c r="H29" s="2">
        <f t="shared" si="1"/>
        <v>7900</v>
      </c>
      <c r="I29" s="2">
        <v>8145</v>
      </c>
      <c r="J29" s="2">
        <v>350</v>
      </c>
      <c r="K29" s="2">
        <f t="shared" si="2"/>
        <v>7795</v>
      </c>
      <c r="L29" s="2">
        <v>4131</v>
      </c>
      <c r="M29" s="2">
        <v>0</v>
      </c>
      <c r="N29" s="2">
        <f t="shared" si="3"/>
        <v>4131</v>
      </c>
    </row>
    <row r="30" spans="1:14">
      <c r="A30" s="17">
        <v>40940</v>
      </c>
      <c r="B30" s="15">
        <v>1</v>
      </c>
      <c r="C30" s="2">
        <v>43998</v>
      </c>
      <c r="D30" s="2">
        <v>2530</v>
      </c>
      <c r="E30" s="2">
        <f t="shared" si="0"/>
        <v>41468</v>
      </c>
      <c r="F30" s="2">
        <v>11695</v>
      </c>
      <c r="G30" s="2">
        <v>916</v>
      </c>
      <c r="H30" s="2">
        <f t="shared" si="1"/>
        <v>10779</v>
      </c>
      <c r="I30" s="2">
        <v>10160</v>
      </c>
      <c r="J30" s="2">
        <v>350</v>
      </c>
      <c r="K30" s="2">
        <f t="shared" si="2"/>
        <v>9810</v>
      </c>
      <c r="L30" s="2">
        <v>4606</v>
      </c>
      <c r="M30" s="2">
        <v>0</v>
      </c>
      <c r="N30" s="2">
        <f t="shared" si="3"/>
        <v>4606</v>
      </c>
    </row>
    <row r="31" spans="1:14">
      <c r="A31" s="18"/>
      <c r="B31" s="15">
        <v>2</v>
      </c>
      <c r="C31" s="2">
        <v>41013</v>
      </c>
      <c r="D31" s="2">
        <v>2530</v>
      </c>
      <c r="E31" s="2">
        <f t="shared" si="0"/>
        <v>38483</v>
      </c>
      <c r="F31" s="2">
        <v>11693</v>
      </c>
      <c r="G31" s="2">
        <v>916</v>
      </c>
      <c r="H31" s="2">
        <f t="shared" si="1"/>
        <v>10777</v>
      </c>
      <c r="I31" s="2">
        <v>9134</v>
      </c>
      <c r="J31" s="2">
        <v>350</v>
      </c>
      <c r="K31" s="2">
        <f t="shared" si="2"/>
        <v>8784</v>
      </c>
      <c r="L31" s="2">
        <v>4343</v>
      </c>
      <c r="M31" s="2">
        <v>0</v>
      </c>
      <c r="N31" s="2">
        <f t="shared" si="3"/>
        <v>4343</v>
      </c>
    </row>
    <row r="32" spans="1:14">
      <c r="A32" s="18"/>
      <c r="B32" s="15">
        <v>3</v>
      </c>
      <c r="C32" s="2">
        <v>32940</v>
      </c>
      <c r="D32" s="2">
        <v>2530</v>
      </c>
      <c r="E32" s="2">
        <f t="shared" si="0"/>
        <v>30410</v>
      </c>
      <c r="F32" s="2">
        <v>8989</v>
      </c>
      <c r="G32" s="2">
        <v>916</v>
      </c>
      <c r="H32" s="2">
        <f t="shared" si="1"/>
        <v>8073</v>
      </c>
      <c r="I32" s="2">
        <v>8096</v>
      </c>
      <c r="J32" s="2">
        <v>350</v>
      </c>
      <c r="K32" s="2">
        <f t="shared" si="2"/>
        <v>7746</v>
      </c>
      <c r="L32" s="2">
        <v>4127</v>
      </c>
      <c r="M32" s="2">
        <v>0</v>
      </c>
      <c r="N32" s="2">
        <f t="shared" si="3"/>
        <v>4127</v>
      </c>
    </row>
    <row r="33" spans="1:14">
      <c r="A33" s="17">
        <v>40969</v>
      </c>
      <c r="B33" s="15">
        <v>1</v>
      </c>
      <c r="C33" s="2">
        <v>45612</v>
      </c>
      <c r="D33" s="2">
        <v>2530</v>
      </c>
      <c r="E33" s="2">
        <f t="shared" si="0"/>
        <v>43082</v>
      </c>
      <c r="F33" s="2">
        <v>12356</v>
      </c>
      <c r="G33" s="2">
        <v>916</v>
      </c>
      <c r="H33" s="2">
        <f t="shared" si="1"/>
        <v>11440</v>
      </c>
      <c r="I33" s="2">
        <v>10182</v>
      </c>
      <c r="J33" s="2">
        <v>350</v>
      </c>
      <c r="K33" s="2">
        <f t="shared" si="2"/>
        <v>9832</v>
      </c>
      <c r="L33" s="2">
        <v>4611</v>
      </c>
      <c r="M33" s="2">
        <v>0</v>
      </c>
      <c r="N33" s="2">
        <f t="shared" si="3"/>
        <v>4611</v>
      </c>
    </row>
    <row r="34" spans="1:14">
      <c r="A34" s="18"/>
      <c r="B34" s="15">
        <v>2</v>
      </c>
      <c r="C34" s="2">
        <v>41475</v>
      </c>
      <c r="D34" s="2">
        <v>2530</v>
      </c>
      <c r="E34" s="2">
        <f t="shared" si="0"/>
        <v>38945</v>
      </c>
      <c r="F34" s="2">
        <v>11751</v>
      </c>
      <c r="G34" s="2">
        <v>916</v>
      </c>
      <c r="H34" s="2">
        <f t="shared" si="1"/>
        <v>10835</v>
      </c>
      <c r="I34" s="2">
        <v>9252</v>
      </c>
      <c r="J34" s="2">
        <v>350</v>
      </c>
      <c r="K34" s="2">
        <f t="shared" si="2"/>
        <v>8902</v>
      </c>
      <c r="L34" s="2">
        <v>4357</v>
      </c>
      <c r="M34" s="2">
        <v>0</v>
      </c>
      <c r="N34" s="2">
        <f t="shared" si="3"/>
        <v>4357</v>
      </c>
    </row>
    <row r="35" spans="1:14">
      <c r="A35" s="18"/>
      <c r="B35" s="15">
        <v>3</v>
      </c>
      <c r="C35" s="2">
        <v>32523</v>
      </c>
      <c r="D35" s="2">
        <v>2530</v>
      </c>
      <c r="E35" s="2">
        <f t="shared" si="0"/>
        <v>29993</v>
      </c>
      <c r="F35" s="2">
        <v>8721</v>
      </c>
      <c r="G35" s="2">
        <v>916</v>
      </c>
      <c r="H35" s="2">
        <f t="shared" si="1"/>
        <v>7805</v>
      </c>
      <c r="I35" s="2">
        <v>7938</v>
      </c>
      <c r="J35" s="2">
        <v>350</v>
      </c>
      <c r="K35" s="2">
        <f t="shared" si="2"/>
        <v>7588</v>
      </c>
      <c r="L35" s="2">
        <v>4060</v>
      </c>
      <c r="M35" s="2">
        <v>0</v>
      </c>
      <c r="N35" s="2">
        <f t="shared" si="3"/>
        <v>4060</v>
      </c>
    </row>
    <row r="36" spans="1:14">
      <c r="A36" s="17">
        <v>41000</v>
      </c>
      <c r="B36" s="15">
        <v>1</v>
      </c>
      <c r="C36" s="2">
        <v>46449</v>
      </c>
      <c r="D36" s="2">
        <v>2530</v>
      </c>
      <c r="E36" s="2">
        <f t="shared" si="0"/>
        <v>43919</v>
      </c>
      <c r="F36" s="2">
        <v>12727</v>
      </c>
      <c r="G36" s="2">
        <v>916</v>
      </c>
      <c r="H36" s="2">
        <f t="shared" si="1"/>
        <v>11811</v>
      </c>
      <c r="I36" s="2">
        <v>10273</v>
      </c>
      <c r="J36" s="2">
        <v>350</v>
      </c>
      <c r="K36" s="2">
        <f t="shared" si="2"/>
        <v>9923</v>
      </c>
      <c r="L36" s="2">
        <v>4670</v>
      </c>
      <c r="M36" s="2">
        <v>0</v>
      </c>
      <c r="N36" s="2">
        <f t="shared" si="3"/>
        <v>4670</v>
      </c>
    </row>
    <row r="37" spans="1:14">
      <c r="A37" s="18"/>
      <c r="B37" s="15">
        <v>2</v>
      </c>
      <c r="C37" s="2">
        <v>41315</v>
      </c>
      <c r="D37" s="2">
        <v>2530</v>
      </c>
      <c r="E37" s="2">
        <f t="shared" si="0"/>
        <v>38785</v>
      </c>
      <c r="F37" s="2">
        <v>11442</v>
      </c>
      <c r="G37" s="2">
        <v>916</v>
      </c>
      <c r="H37" s="2">
        <f t="shared" si="1"/>
        <v>10526</v>
      </c>
      <c r="I37" s="2">
        <v>9277</v>
      </c>
      <c r="J37" s="2">
        <v>350</v>
      </c>
      <c r="K37" s="2">
        <f t="shared" si="2"/>
        <v>8927</v>
      </c>
      <c r="L37" s="2">
        <v>4387</v>
      </c>
      <c r="M37" s="2">
        <v>0</v>
      </c>
      <c r="N37" s="2">
        <f t="shared" si="3"/>
        <v>4387</v>
      </c>
    </row>
    <row r="38" spans="1:14">
      <c r="A38" s="18"/>
      <c r="B38" s="15">
        <v>3</v>
      </c>
      <c r="C38" s="2">
        <v>32281</v>
      </c>
      <c r="D38" s="2">
        <v>2530</v>
      </c>
      <c r="E38" s="2">
        <f t="shared" si="0"/>
        <v>29751</v>
      </c>
      <c r="F38" s="2">
        <v>8260</v>
      </c>
      <c r="G38" s="2">
        <v>916</v>
      </c>
      <c r="H38" s="2">
        <f t="shared" si="1"/>
        <v>7344</v>
      </c>
      <c r="I38" s="2">
        <v>7804</v>
      </c>
      <c r="J38" s="2">
        <v>350</v>
      </c>
      <c r="K38" s="2">
        <f t="shared" si="2"/>
        <v>7454</v>
      </c>
      <c r="L38" s="2">
        <v>4058</v>
      </c>
      <c r="M38" s="2">
        <v>0</v>
      </c>
      <c r="N38" s="2">
        <f t="shared" si="3"/>
        <v>4058</v>
      </c>
    </row>
    <row r="39" spans="1:14">
      <c r="A39" s="17">
        <v>41030</v>
      </c>
      <c r="B39" s="15">
        <v>1</v>
      </c>
      <c r="C39" s="2">
        <v>46154</v>
      </c>
      <c r="D39" s="2">
        <v>2530</v>
      </c>
      <c r="E39" s="2">
        <f t="shared" si="0"/>
        <v>43624</v>
      </c>
      <c r="F39" s="2">
        <v>12477</v>
      </c>
      <c r="G39" s="2">
        <v>916</v>
      </c>
      <c r="H39" s="2">
        <f t="shared" si="1"/>
        <v>11561</v>
      </c>
      <c r="I39" s="2">
        <v>10059</v>
      </c>
      <c r="J39" s="2">
        <v>350</v>
      </c>
      <c r="K39" s="2">
        <f t="shared" si="2"/>
        <v>9709</v>
      </c>
      <c r="L39" s="2">
        <v>4720</v>
      </c>
      <c r="M39" s="2">
        <v>0</v>
      </c>
      <c r="N39" s="2">
        <f t="shared" si="3"/>
        <v>4720</v>
      </c>
    </row>
    <row r="40" spans="1:14">
      <c r="A40" s="18"/>
      <c r="B40" s="15">
        <v>2</v>
      </c>
      <c r="C40" s="2">
        <v>40281</v>
      </c>
      <c r="D40" s="2">
        <v>2530</v>
      </c>
      <c r="E40" s="2">
        <f t="shared" si="0"/>
        <v>37751</v>
      </c>
      <c r="F40" s="2">
        <v>10995</v>
      </c>
      <c r="G40" s="2">
        <v>916</v>
      </c>
      <c r="H40" s="2">
        <f t="shared" si="1"/>
        <v>10079</v>
      </c>
      <c r="I40" s="2">
        <v>9028</v>
      </c>
      <c r="J40" s="2">
        <v>350</v>
      </c>
      <c r="K40" s="2">
        <f t="shared" si="2"/>
        <v>8678</v>
      </c>
      <c r="L40" s="2">
        <v>4439</v>
      </c>
      <c r="M40" s="2">
        <v>0</v>
      </c>
      <c r="N40" s="2">
        <f t="shared" si="3"/>
        <v>4439</v>
      </c>
    </row>
    <row r="41" spans="1:14">
      <c r="A41" s="18"/>
      <c r="B41" s="15">
        <v>3</v>
      </c>
      <c r="C41" s="2">
        <v>30914</v>
      </c>
      <c r="D41" s="2">
        <v>2530</v>
      </c>
      <c r="E41" s="2">
        <f t="shared" si="0"/>
        <v>28384</v>
      </c>
      <c r="F41" s="2">
        <v>7821</v>
      </c>
      <c r="G41" s="2">
        <v>916</v>
      </c>
      <c r="H41" s="2">
        <f t="shared" si="1"/>
        <v>6905</v>
      </c>
      <c r="I41" s="2">
        <v>7601</v>
      </c>
      <c r="J41" s="2">
        <v>350</v>
      </c>
      <c r="K41" s="2">
        <f t="shared" si="2"/>
        <v>7251</v>
      </c>
      <c r="L41" s="2">
        <v>4116</v>
      </c>
      <c r="M41" s="2">
        <v>0</v>
      </c>
      <c r="N41" s="2">
        <f t="shared" si="3"/>
        <v>4116</v>
      </c>
    </row>
    <row r="42" spans="1:14">
      <c r="A42" s="17">
        <v>41061</v>
      </c>
      <c r="B42" s="15">
        <v>1</v>
      </c>
      <c r="C42" s="2">
        <v>46160</v>
      </c>
      <c r="D42" s="2">
        <v>2530</v>
      </c>
      <c r="E42" s="2">
        <f t="shared" si="0"/>
        <v>43630</v>
      </c>
      <c r="F42" s="2">
        <v>12553</v>
      </c>
      <c r="G42" s="2">
        <v>916</v>
      </c>
      <c r="H42" s="2">
        <f t="shared" si="1"/>
        <v>11637</v>
      </c>
      <c r="I42" s="2">
        <v>9921</v>
      </c>
      <c r="J42" s="2">
        <v>350</v>
      </c>
      <c r="K42" s="2">
        <f t="shared" si="2"/>
        <v>9571</v>
      </c>
      <c r="L42" s="2">
        <v>4698</v>
      </c>
      <c r="M42" s="2">
        <v>0</v>
      </c>
      <c r="N42" s="2">
        <f t="shared" si="3"/>
        <v>4698</v>
      </c>
    </row>
    <row r="43" spans="1:14">
      <c r="A43" s="18"/>
      <c r="B43" s="15">
        <v>2</v>
      </c>
      <c r="C43" s="2">
        <v>39880</v>
      </c>
      <c r="D43" s="2">
        <v>2530</v>
      </c>
      <c r="E43" s="2">
        <f t="shared" si="0"/>
        <v>37350</v>
      </c>
      <c r="F43" s="2">
        <v>10947</v>
      </c>
      <c r="G43" s="2">
        <v>916</v>
      </c>
      <c r="H43" s="2">
        <f t="shared" si="1"/>
        <v>10031</v>
      </c>
      <c r="I43" s="2">
        <v>8746</v>
      </c>
      <c r="J43" s="2">
        <v>350</v>
      </c>
      <c r="K43" s="2">
        <f t="shared" si="2"/>
        <v>8396</v>
      </c>
      <c r="L43" s="2">
        <v>4412</v>
      </c>
      <c r="M43" s="2">
        <v>0</v>
      </c>
      <c r="N43" s="2">
        <f t="shared" si="3"/>
        <v>4412</v>
      </c>
    </row>
    <row r="44" spans="1:14">
      <c r="A44" s="18"/>
      <c r="B44" s="15">
        <v>3</v>
      </c>
      <c r="C44" s="2">
        <v>30945</v>
      </c>
      <c r="D44" s="2">
        <v>2530</v>
      </c>
      <c r="E44" s="2">
        <f t="shared" si="0"/>
        <v>28415</v>
      </c>
      <c r="F44" s="2">
        <v>7893</v>
      </c>
      <c r="G44" s="2">
        <v>916</v>
      </c>
      <c r="H44" s="2">
        <f t="shared" si="1"/>
        <v>6977</v>
      </c>
      <c r="I44" s="2">
        <v>7467</v>
      </c>
      <c r="J44" s="2">
        <v>350</v>
      </c>
      <c r="K44" s="2">
        <f t="shared" si="2"/>
        <v>7117</v>
      </c>
      <c r="L44" s="2">
        <v>4135</v>
      </c>
      <c r="M44" s="2">
        <v>0</v>
      </c>
      <c r="N44" s="2">
        <f t="shared" si="3"/>
        <v>4135</v>
      </c>
    </row>
    <row r="45" spans="1:14">
      <c r="A45" s="17">
        <v>41091</v>
      </c>
      <c r="B45" s="15">
        <v>1</v>
      </c>
      <c r="C45" s="2">
        <v>46484</v>
      </c>
      <c r="D45" s="2">
        <v>2530</v>
      </c>
      <c r="E45" s="2">
        <f t="shared" si="0"/>
        <v>43954</v>
      </c>
      <c r="F45" s="2">
        <v>12527</v>
      </c>
      <c r="G45" s="2">
        <v>916</v>
      </c>
      <c r="H45" s="2">
        <f t="shared" si="1"/>
        <v>11611</v>
      </c>
      <c r="I45" s="2">
        <v>9965</v>
      </c>
      <c r="J45" s="2">
        <v>350</v>
      </c>
      <c r="K45" s="2">
        <f t="shared" si="2"/>
        <v>9615</v>
      </c>
      <c r="L45" s="2">
        <v>4668</v>
      </c>
      <c r="M45" s="2">
        <v>0</v>
      </c>
      <c r="N45" s="2">
        <f t="shared" si="3"/>
        <v>4668</v>
      </c>
    </row>
    <row r="46" spans="1:14">
      <c r="A46" s="18"/>
      <c r="B46" s="15">
        <v>2</v>
      </c>
      <c r="C46" s="2">
        <v>40016</v>
      </c>
      <c r="D46" s="2">
        <v>2530</v>
      </c>
      <c r="E46" s="2">
        <f t="shared" si="0"/>
        <v>37486</v>
      </c>
      <c r="F46" s="2">
        <v>10926</v>
      </c>
      <c r="G46" s="2">
        <v>916</v>
      </c>
      <c r="H46" s="2">
        <f t="shared" si="1"/>
        <v>10010</v>
      </c>
      <c r="I46" s="2">
        <v>8805</v>
      </c>
      <c r="J46" s="2">
        <v>350</v>
      </c>
      <c r="K46" s="2">
        <f t="shared" si="2"/>
        <v>8455</v>
      </c>
      <c r="L46" s="2">
        <v>4383</v>
      </c>
      <c r="M46" s="2">
        <v>0</v>
      </c>
      <c r="N46" s="2">
        <f t="shared" si="3"/>
        <v>4383</v>
      </c>
    </row>
    <row r="47" spans="1:14">
      <c r="A47" s="18"/>
      <c r="B47" s="15">
        <v>3</v>
      </c>
      <c r="C47" s="2">
        <v>30849</v>
      </c>
      <c r="D47" s="2">
        <v>2530</v>
      </c>
      <c r="E47" s="2">
        <f t="shared" si="0"/>
        <v>28319</v>
      </c>
      <c r="F47" s="2">
        <v>7687</v>
      </c>
      <c r="G47" s="2">
        <v>916</v>
      </c>
      <c r="H47" s="2">
        <f t="shared" si="1"/>
        <v>6771</v>
      </c>
      <c r="I47" s="2">
        <v>7423</v>
      </c>
      <c r="J47" s="2">
        <v>350</v>
      </c>
      <c r="K47" s="2">
        <f t="shared" si="2"/>
        <v>7073</v>
      </c>
      <c r="L47" s="2">
        <v>4093</v>
      </c>
      <c r="M47" s="2">
        <v>0</v>
      </c>
      <c r="N47" s="2">
        <f t="shared" si="3"/>
        <v>4093</v>
      </c>
    </row>
    <row r="48" spans="1:14">
      <c r="A48" s="17">
        <v>41122</v>
      </c>
      <c r="B48" s="15">
        <v>1</v>
      </c>
      <c r="C48" s="2">
        <v>46527</v>
      </c>
      <c r="D48" s="2">
        <v>2530</v>
      </c>
      <c r="E48" s="2">
        <f t="shared" si="0"/>
        <v>43997</v>
      </c>
      <c r="F48" s="2">
        <v>12303</v>
      </c>
      <c r="G48" s="2">
        <v>916</v>
      </c>
      <c r="H48" s="2">
        <f t="shared" si="1"/>
        <v>11387</v>
      </c>
      <c r="I48" s="2">
        <v>10071</v>
      </c>
      <c r="J48" s="2">
        <v>350</v>
      </c>
      <c r="K48" s="2">
        <f t="shared" si="2"/>
        <v>9721</v>
      </c>
      <c r="L48" s="2">
        <v>4709</v>
      </c>
      <c r="M48" s="2">
        <v>0</v>
      </c>
      <c r="N48" s="2">
        <f t="shared" si="3"/>
        <v>4709</v>
      </c>
    </row>
    <row r="49" spans="1:14">
      <c r="A49" s="18"/>
      <c r="B49" s="15">
        <v>2</v>
      </c>
      <c r="C49" s="2">
        <v>40502</v>
      </c>
      <c r="D49" s="2">
        <v>2530</v>
      </c>
      <c r="E49" s="2">
        <f t="shared" si="0"/>
        <v>37972</v>
      </c>
      <c r="F49" s="2">
        <v>10820</v>
      </c>
      <c r="G49" s="2">
        <v>916</v>
      </c>
      <c r="H49" s="2">
        <f t="shared" si="1"/>
        <v>9904</v>
      </c>
      <c r="I49" s="2">
        <v>8978</v>
      </c>
      <c r="J49" s="2">
        <v>350</v>
      </c>
      <c r="K49" s="2">
        <f t="shared" si="2"/>
        <v>8628</v>
      </c>
      <c r="L49" s="2">
        <v>4428</v>
      </c>
      <c r="M49" s="2">
        <v>0</v>
      </c>
      <c r="N49" s="2">
        <f t="shared" si="3"/>
        <v>4428</v>
      </c>
    </row>
    <row r="50" spans="1:14">
      <c r="A50" s="18"/>
      <c r="B50" s="15">
        <v>3</v>
      </c>
      <c r="C50" s="2">
        <v>31273</v>
      </c>
      <c r="D50" s="2">
        <v>2530</v>
      </c>
      <c r="E50" s="2">
        <f t="shared" si="0"/>
        <v>28743</v>
      </c>
      <c r="F50" s="2">
        <v>7739</v>
      </c>
      <c r="G50" s="2">
        <v>916</v>
      </c>
      <c r="H50" s="2">
        <f t="shared" si="1"/>
        <v>6823</v>
      </c>
      <c r="I50" s="2">
        <v>7557</v>
      </c>
      <c r="J50" s="2">
        <v>350</v>
      </c>
      <c r="K50" s="2">
        <f t="shared" si="2"/>
        <v>7207</v>
      </c>
      <c r="L50" s="2">
        <v>4125</v>
      </c>
      <c r="M50" s="2">
        <v>0</v>
      </c>
      <c r="N50" s="2">
        <f t="shared" si="3"/>
        <v>4125</v>
      </c>
    </row>
    <row r="51" spans="1:14">
      <c r="A51" s="17">
        <v>41153</v>
      </c>
      <c r="B51" s="15">
        <v>1</v>
      </c>
      <c r="C51" s="2">
        <v>46614</v>
      </c>
      <c r="D51" s="2">
        <v>2530</v>
      </c>
      <c r="E51" s="2">
        <f t="shared" si="0"/>
        <v>44084</v>
      </c>
      <c r="F51" s="2">
        <v>12236</v>
      </c>
      <c r="G51" s="2">
        <v>916</v>
      </c>
      <c r="H51" s="2">
        <f t="shared" si="1"/>
        <v>11320</v>
      </c>
      <c r="I51" s="2">
        <v>10386</v>
      </c>
      <c r="J51" s="2">
        <v>350</v>
      </c>
      <c r="K51" s="2">
        <f t="shared" si="2"/>
        <v>10036</v>
      </c>
      <c r="L51" s="2">
        <v>4755</v>
      </c>
      <c r="M51" s="2">
        <v>0</v>
      </c>
      <c r="N51" s="2">
        <f t="shared" si="3"/>
        <v>4755</v>
      </c>
    </row>
    <row r="52" spans="1:14">
      <c r="A52" s="18"/>
      <c r="B52" s="15">
        <v>2</v>
      </c>
      <c r="C52" s="2">
        <v>41050</v>
      </c>
      <c r="D52" s="2">
        <v>2530</v>
      </c>
      <c r="E52" s="2">
        <f t="shared" si="0"/>
        <v>38520</v>
      </c>
      <c r="F52" s="2">
        <v>10797</v>
      </c>
      <c r="G52" s="2">
        <v>916</v>
      </c>
      <c r="H52" s="2">
        <f t="shared" si="1"/>
        <v>9881</v>
      </c>
      <c r="I52" s="2">
        <v>9314</v>
      </c>
      <c r="J52" s="2">
        <v>350</v>
      </c>
      <c r="K52" s="2">
        <f t="shared" si="2"/>
        <v>8964</v>
      </c>
      <c r="L52" s="2">
        <v>4444</v>
      </c>
      <c r="M52" s="2">
        <v>0</v>
      </c>
      <c r="N52" s="2">
        <f t="shared" si="3"/>
        <v>4444</v>
      </c>
    </row>
    <row r="53" spans="1:14">
      <c r="A53" s="18"/>
      <c r="B53" s="15">
        <v>3</v>
      </c>
      <c r="C53" s="2">
        <v>31930</v>
      </c>
      <c r="D53" s="2">
        <v>2530</v>
      </c>
      <c r="E53" s="2">
        <f t="shared" si="0"/>
        <v>29400</v>
      </c>
      <c r="F53" s="2">
        <v>7792</v>
      </c>
      <c r="G53" s="2">
        <v>916</v>
      </c>
      <c r="H53" s="2">
        <f t="shared" si="1"/>
        <v>6876</v>
      </c>
      <c r="I53" s="2">
        <v>7835</v>
      </c>
      <c r="J53" s="2">
        <v>350</v>
      </c>
      <c r="K53" s="2">
        <f t="shared" si="2"/>
        <v>7485</v>
      </c>
      <c r="L53" s="2">
        <v>4145</v>
      </c>
      <c r="M53" s="2">
        <v>0</v>
      </c>
      <c r="N53" s="2">
        <f t="shared" si="3"/>
        <v>4145</v>
      </c>
    </row>
    <row r="54" spans="1:14">
      <c r="A54" s="17">
        <v>41183</v>
      </c>
      <c r="B54" s="15">
        <v>1</v>
      </c>
      <c r="C54" s="2">
        <v>45591</v>
      </c>
      <c r="D54" s="2">
        <v>2530</v>
      </c>
      <c r="E54" s="2">
        <f t="shared" si="0"/>
        <v>43061</v>
      </c>
      <c r="F54" s="2">
        <v>11812</v>
      </c>
      <c r="G54" s="2">
        <v>916</v>
      </c>
      <c r="H54" s="2">
        <f t="shared" si="1"/>
        <v>10896</v>
      </c>
      <c r="I54" s="2">
        <v>10469</v>
      </c>
      <c r="J54" s="2">
        <v>350</v>
      </c>
      <c r="K54" s="2">
        <f t="shared" si="2"/>
        <v>10119</v>
      </c>
      <c r="L54" s="2">
        <v>4745</v>
      </c>
      <c r="M54" s="2">
        <v>0</v>
      </c>
      <c r="N54" s="2">
        <f t="shared" si="3"/>
        <v>4745</v>
      </c>
    </row>
    <row r="55" spans="1:14">
      <c r="A55" s="18"/>
      <c r="B55" s="15">
        <v>2</v>
      </c>
      <c r="C55" s="2">
        <v>41112</v>
      </c>
      <c r="D55" s="2">
        <v>2530</v>
      </c>
      <c r="E55" s="2">
        <f t="shared" si="0"/>
        <v>38582</v>
      </c>
      <c r="F55" s="2">
        <v>10889</v>
      </c>
      <c r="G55" s="2">
        <v>916</v>
      </c>
      <c r="H55" s="2">
        <f t="shared" si="1"/>
        <v>9973</v>
      </c>
      <c r="I55" s="2">
        <v>9502</v>
      </c>
      <c r="J55" s="2">
        <v>350</v>
      </c>
      <c r="K55" s="2">
        <f t="shared" si="2"/>
        <v>9152</v>
      </c>
      <c r="L55" s="2">
        <v>4413</v>
      </c>
      <c r="M55" s="2">
        <v>0</v>
      </c>
      <c r="N55" s="2">
        <f t="shared" si="3"/>
        <v>4413</v>
      </c>
    </row>
    <row r="56" spans="1:14">
      <c r="A56" s="18"/>
      <c r="B56" s="15">
        <v>3</v>
      </c>
      <c r="C56" s="2">
        <v>32068</v>
      </c>
      <c r="D56" s="2">
        <v>2530</v>
      </c>
      <c r="E56" s="2">
        <f t="shared" si="0"/>
        <v>29538</v>
      </c>
      <c r="F56" s="2">
        <v>7833</v>
      </c>
      <c r="G56" s="2">
        <v>916</v>
      </c>
      <c r="H56" s="2">
        <f t="shared" si="1"/>
        <v>6917</v>
      </c>
      <c r="I56" s="2">
        <v>8027</v>
      </c>
      <c r="J56" s="2">
        <v>350</v>
      </c>
      <c r="K56" s="2">
        <f t="shared" si="2"/>
        <v>7677</v>
      </c>
      <c r="L56" s="2">
        <v>4168</v>
      </c>
      <c r="M56" s="2">
        <v>0</v>
      </c>
      <c r="N56" s="2">
        <f t="shared" si="3"/>
        <v>4168</v>
      </c>
    </row>
    <row r="57" spans="1:14">
      <c r="A57" s="17">
        <v>41214</v>
      </c>
      <c r="B57" s="15">
        <v>1</v>
      </c>
      <c r="C57" s="2">
        <v>44248</v>
      </c>
      <c r="D57" s="2">
        <v>2530</v>
      </c>
      <c r="E57" s="2">
        <f t="shared" si="0"/>
        <v>41718</v>
      </c>
      <c r="F57" s="2">
        <v>11592</v>
      </c>
      <c r="G57" s="2">
        <v>916</v>
      </c>
      <c r="H57" s="2">
        <f t="shared" si="1"/>
        <v>10676</v>
      </c>
      <c r="I57" s="2">
        <v>10547</v>
      </c>
      <c r="J57" s="2">
        <v>350</v>
      </c>
      <c r="K57" s="2">
        <f t="shared" si="2"/>
        <v>10197</v>
      </c>
      <c r="L57" s="2">
        <v>4749</v>
      </c>
      <c r="M57" s="2">
        <v>0</v>
      </c>
      <c r="N57" s="2">
        <f t="shared" si="3"/>
        <v>4749</v>
      </c>
    </row>
    <row r="58" spans="1:14">
      <c r="A58" s="18"/>
      <c r="B58" s="15">
        <v>2</v>
      </c>
      <c r="C58" s="2">
        <v>40863</v>
      </c>
      <c r="D58" s="2">
        <v>2530</v>
      </c>
      <c r="E58" s="2">
        <f t="shared" si="0"/>
        <v>38333</v>
      </c>
      <c r="F58" s="2">
        <v>11128</v>
      </c>
      <c r="G58" s="2">
        <v>916</v>
      </c>
      <c r="H58" s="2">
        <f t="shared" si="1"/>
        <v>10212</v>
      </c>
      <c r="I58" s="2">
        <v>9546</v>
      </c>
      <c r="J58" s="2">
        <v>350</v>
      </c>
      <c r="K58" s="2">
        <f t="shared" si="2"/>
        <v>9196</v>
      </c>
      <c r="L58" s="2">
        <v>4409</v>
      </c>
      <c r="M58" s="2">
        <v>0</v>
      </c>
      <c r="N58" s="2">
        <f t="shared" si="3"/>
        <v>4409</v>
      </c>
    </row>
    <row r="59" spans="1:14">
      <c r="A59" s="18"/>
      <c r="B59" s="15">
        <v>3</v>
      </c>
      <c r="C59" s="2">
        <v>32101</v>
      </c>
      <c r="D59" s="2">
        <v>2530</v>
      </c>
      <c r="E59" s="2">
        <f t="shared" si="0"/>
        <v>29571</v>
      </c>
      <c r="F59" s="2">
        <v>8072</v>
      </c>
      <c r="G59" s="2">
        <v>916</v>
      </c>
      <c r="H59" s="2">
        <f t="shared" si="1"/>
        <v>7156</v>
      </c>
      <c r="I59" s="2">
        <v>8187</v>
      </c>
      <c r="J59" s="2">
        <v>350</v>
      </c>
      <c r="K59" s="2">
        <f t="shared" si="2"/>
        <v>7837</v>
      </c>
      <c r="L59" s="2">
        <v>4187</v>
      </c>
      <c r="M59" s="2">
        <v>0</v>
      </c>
      <c r="N59" s="2">
        <f t="shared" si="3"/>
        <v>4187</v>
      </c>
    </row>
    <row r="60" spans="1:14">
      <c r="A60" s="17">
        <v>41244</v>
      </c>
      <c r="B60" s="15">
        <v>1</v>
      </c>
      <c r="C60" s="2">
        <v>43569</v>
      </c>
      <c r="D60" s="2">
        <v>2530</v>
      </c>
      <c r="E60" s="2">
        <f t="shared" si="0"/>
        <v>41039</v>
      </c>
      <c r="F60" s="2">
        <v>11391</v>
      </c>
      <c r="G60" s="2">
        <v>916</v>
      </c>
      <c r="H60" s="2">
        <f t="shared" si="1"/>
        <v>10475</v>
      </c>
      <c r="I60" s="2">
        <v>10530</v>
      </c>
      <c r="J60" s="2">
        <v>350</v>
      </c>
      <c r="K60" s="2">
        <f t="shared" si="2"/>
        <v>10180</v>
      </c>
      <c r="L60" s="2">
        <v>4683</v>
      </c>
      <c r="M60" s="2">
        <v>0</v>
      </c>
      <c r="N60" s="2">
        <f t="shared" si="3"/>
        <v>4683</v>
      </c>
    </row>
    <row r="61" spans="1:14">
      <c r="A61" s="18"/>
      <c r="B61" s="15">
        <v>2</v>
      </c>
      <c r="C61" s="2">
        <v>39799</v>
      </c>
      <c r="D61" s="2">
        <v>2530</v>
      </c>
      <c r="E61" s="2">
        <f t="shared" si="0"/>
        <v>37269</v>
      </c>
      <c r="F61" s="2">
        <v>11136</v>
      </c>
      <c r="G61" s="2">
        <v>916</v>
      </c>
      <c r="H61" s="2">
        <f t="shared" si="1"/>
        <v>10220</v>
      </c>
      <c r="I61" s="2">
        <v>9348</v>
      </c>
      <c r="J61" s="2">
        <v>350</v>
      </c>
      <c r="K61" s="2">
        <f t="shared" si="2"/>
        <v>8998</v>
      </c>
      <c r="L61" s="2">
        <v>4359</v>
      </c>
      <c r="M61" s="2">
        <v>0</v>
      </c>
      <c r="N61" s="2">
        <f t="shared" si="3"/>
        <v>4359</v>
      </c>
    </row>
    <row r="62" spans="1:14">
      <c r="A62" s="18"/>
      <c r="B62" s="15">
        <v>3</v>
      </c>
      <c r="C62" s="2">
        <v>31789</v>
      </c>
      <c r="D62" s="2">
        <v>2530</v>
      </c>
      <c r="E62" s="2">
        <f t="shared" si="0"/>
        <v>29259</v>
      </c>
      <c r="F62" s="2">
        <v>8414</v>
      </c>
      <c r="G62" s="2">
        <v>916</v>
      </c>
      <c r="H62" s="2">
        <f t="shared" si="1"/>
        <v>7498</v>
      </c>
      <c r="I62" s="2">
        <v>8245</v>
      </c>
      <c r="J62" s="2">
        <v>350</v>
      </c>
      <c r="K62" s="2">
        <f t="shared" si="2"/>
        <v>7895</v>
      </c>
      <c r="L62" s="2">
        <v>4172</v>
      </c>
      <c r="M62" s="2">
        <v>0</v>
      </c>
      <c r="N62" s="2">
        <f t="shared" si="3"/>
        <v>4172</v>
      </c>
    </row>
    <row r="63" spans="1:14">
      <c r="A63" s="17">
        <v>41275</v>
      </c>
      <c r="B63" s="15">
        <v>1</v>
      </c>
      <c r="C63" s="2">
        <v>44026</v>
      </c>
      <c r="D63" s="2">
        <v>2530</v>
      </c>
      <c r="E63" s="2">
        <f t="shared" si="0"/>
        <v>41496</v>
      </c>
      <c r="F63" s="2">
        <v>11556</v>
      </c>
      <c r="G63" s="2">
        <v>916</v>
      </c>
      <c r="H63" s="2">
        <f t="shared" si="1"/>
        <v>10640</v>
      </c>
      <c r="I63" s="2">
        <v>10553</v>
      </c>
      <c r="J63" s="2">
        <v>350</v>
      </c>
      <c r="K63" s="2">
        <f t="shared" si="2"/>
        <v>10203</v>
      </c>
      <c r="L63" s="2">
        <v>4808</v>
      </c>
      <c r="M63" s="2">
        <v>0</v>
      </c>
      <c r="N63" s="2">
        <f t="shared" si="3"/>
        <v>4808</v>
      </c>
    </row>
    <row r="64" spans="1:14">
      <c r="A64" s="18"/>
      <c r="B64" s="15">
        <v>2</v>
      </c>
      <c r="C64" s="2">
        <v>42035</v>
      </c>
      <c r="D64" s="2">
        <v>2530</v>
      </c>
      <c r="E64" s="2">
        <f t="shared" si="0"/>
        <v>39505</v>
      </c>
      <c r="F64" s="2">
        <v>11932</v>
      </c>
      <c r="G64" s="2">
        <v>916</v>
      </c>
      <c r="H64" s="2">
        <f t="shared" si="1"/>
        <v>11016</v>
      </c>
      <c r="I64" s="2">
        <v>9761</v>
      </c>
      <c r="J64" s="2">
        <v>350</v>
      </c>
      <c r="K64" s="2">
        <f t="shared" si="2"/>
        <v>9411</v>
      </c>
      <c r="L64" s="2">
        <v>4538</v>
      </c>
      <c r="M64" s="2">
        <v>0</v>
      </c>
      <c r="N64" s="2">
        <f t="shared" si="3"/>
        <v>4538</v>
      </c>
    </row>
    <row r="65" spans="1:14">
      <c r="A65" s="18"/>
      <c r="B65" s="15">
        <v>3</v>
      </c>
      <c r="C65" s="2">
        <v>33654</v>
      </c>
      <c r="D65" s="2">
        <v>2530</v>
      </c>
      <c r="E65" s="2">
        <f t="shared" si="0"/>
        <v>31124</v>
      </c>
      <c r="F65" s="2">
        <v>9154</v>
      </c>
      <c r="G65" s="2">
        <v>916</v>
      </c>
      <c r="H65" s="2">
        <f t="shared" si="1"/>
        <v>8238</v>
      </c>
      <c r="I65" s="2">
        <v>8541</v>
      </c>
      <c r="J65" s="2">
        <v>350</v>
      </c>
      <c r="K65" s="2">
        <f t="shared" si="2"/>
        <v>8191</v>
      </c>
      <c r="L65" s="2">
        <v>4312</v>
      </c>
      <c r="M65" s="2">
        <v>0</v>
      </c>
      <c r="N65" s="2">
        <f t="shared" si="3"/>
        <v>4312</v>
      </c>
    </row>
    <row r="66" spans="1:14">
      <c r="A66" s="17">
        <v>41306</v>
      </c>
      <c r="B66" s="15">
        <v>1</v>
      </c>
      <c r="C66" s="2">
        <v>46164</v>
      </c>
      <c r="D66" s="2">
        <v>2530</v>
      </c>
      <c r="E66" s="2">
        <f t="shared" si="0"/>
        <v>43634</v>
      </c>
      <c r="F66" s="2">
        <v>12154</v>
      </c>
      <c r="G66" s="2">
        <v>916</v>
      </c>
      <c r="H66" s="2">
        <f t="shared" si="1"/>
        <v>11238</v>
      </c>
      <c r="I66" s="2">
        <v>10660</v>
      </c>
      <c r="J66" s="2">
        <v>350</v>
      </c>
      <c r="K66" s="2">
        <f t="shared" si="2"/>
        <v>10310</v>
      </c>
      <c r="L66" s="2">
        <v>4809</v>
      </c>
      <c r="M66" s="2">
        <v>0</v>
      </c>
      <c r="N66" s="2">
        <f t="shared" si="3"/>
        <v>4809</v>
      </c>
    </row>
    <row r="67" spans="1:14">
      <c r="A67" s="18"/>
      <c r="B67" s="15">
        <v>2</v>
      </c>
      <c r="C67" s="2">
        <v>43034</v>
      </c>
      <c r="D67" s="2">
        <v>2530</v>
      </c>
      <c r="E67" s="2">
        <f t="shared" si="0"/>
        <v>40504</v>
      </c>
      <c r="F67" s="2">
        <v>12150</v>
      </c>
      <c r="G67" s="2">
        <v>916</v>
      </c>
      <c r="H67" s="2">
        <f t="shared" si="1"/>
        <v>11234</v>
      </c>
      <c r="I67" s="2">
        <v>9582</v>
      </c>
      <c r="J67" s="2">
        <v>350</v>
      </c>
      <c r="K67" s="2">
        <f t="shared" si="2"/>
        <v>9232</v>
      </c>
      <c r="L67" s="2">
        <v>4535</v>
      </c>
      <c r="M67" s="2">
        <v>0</v>
      </c>
      <c r="N67" s="2">
        <f t="shared" si="3"/>
        <v>4535</v>
      </c>
    </row>
    <row r="68" spans="1:14">
      <c r="A68" s="18"/>
      <c r="B68" s="15">
        <v>3</v>
      </c>
      <c r="C68" s="2">
        <v>34562</v>
      </c>
      <c r="D68" s="2">
        <v>2530</v>
      </c>
      <c r="E68" s="2">
        <f t="shared" ref="E68:E74" si="4">C68-D68</f>
        <v>32032</v>
      </c>
      <c r="F68" s="2">
        <v>9341</v>
      </c>
      <c r="G68" s="2">
        <v>916</v>
      </c>
      <c r="H68" s="2">
        <f t="shared" ref="H68:H74" si="5">F68-G68</f>
        <v>8425</v>
      </c>
      <c r="I68" s="2">
        <v>8494</v>
      </c>
      <c r="J68" s="2">
        <v>350</v>
      </c>
      <c r="K68" s="2">
        <f t="shared" ref="K68:K74" si="6">I68-J68</f>
        <v>8144</v>
      </c>
      <c r="L68" s="2">
        <v>4309</v>
      </c>
      <c r="M68" s="2">
        <v>0</v>
      </c>
      <c r="N68" s="2">
        <f t="shared" ref="N68:N74" si="7">L68-M68</f>
        <v>4309</v>
      </c>
    </row>
    <row r="69" spans="1:14">
      <c r="A69" s="17">
        <v>41334</v>
      </c>
      <c r="B69" s="15">
        <v>1</v>
      </c>
      <c r="C69" s="2">
        <v>48220</v>
      </c>
      <c r="D69" s="2">
        <v>2530</v>
      </c>
      <c r="E69" s="2">
        <f t="shared" si="4"/>
        <v>45690</v>
      </c>
      <c r="F69" s="2">
        <v>12953</v>
      </c>
      <c r="G69" s="2">
        <v>916</v>
      </c>
      <c r="H69" s="2">
        <f t="shared" si="5"/>
        <v>12037</v>
      </c>
      <c r="I69" s="2">
        <v>10737</v>
      </c>
      <c r="J69" s="2">
        <v>350</v>
      </c>
      <c r="K69" s="2">
        <f t="shared" si="6"/>
        <v>10387</v>
      </c>
      <c r="L69" s="2">
        <v>4826</v>
      </c>
      <c r="M69" s="2">
        <v>0</v>
      </c>
      <c r="N69" s="2">
        <f t="shared" si="7"/>
        <v>4826</v>
      </c>
    </row>
    <row r="70" spans="1:14">
      <c r="A70" s="18"/>
      <c r="B70" s="15">
        <v>2</v>
      </c>
      <c r="C70" s="2">
        <v>43850</v>
      </c>
      <c r="D70" s="2">
        <v>2530</v>
      </c>
      <c r="E70" s="2">
        <f t="shared" si="4"/>
        <v>41320</v>
      </c>
      <c r="F70" s="2">
        <v>12317</v>
      </c>
      <c r="G70" s="2">
        <v>916</v>
      </c>
      <c r="H70" s="2">
        <f t="shared" si="5"/>
        <v>11401</v>
      </c>
      <c r="I70" s="2">
        <v>9757</v>
      </c>
      <c r="J70" s="2">
        <v>350</v>
      </c>
      <c r="K70" s="2">
        <f t="shared" si="6"/>
        <v>9407</v>
      </c>
      <c r="L70" s="2">
        <v>4560</v>
      </c>
      <c r="M70" s="2">
        <v>0</v>
      </c>
      <c r="N70" s="2">
        <f t="shared" si="7"/>
        <v>4560</v>
      </c>
    </row>
    <row r="71" spans="1:14">
      <c r="A71" s="18"/>
      <c r="B71" s="15">
        <v>3</v>
      </c>
      <c r="C71" s="2">
        <v>34383</v>
      </c>
      <c r="D71" s="2">
        <v>2530</v>
      </c>
      <c r="E71" s="2">
        <f t="shared" si="4"/>
        <v>31853</v>
      </c>
      <c r="F71" s="2">
        <v>9141</v>
      </c>
      <c r="G71" s="2">
        <v>916</v>
      </c>
      <c r="H71" s="2">
        <f t="shared" si="5"/>
        <v>8225</v>
      </c>
      <c r="I71" s="2">
        <v>8370</v>
      </c>
      <c r="J71" s="2">
        <v>350</v>
      </c>
      <c r="K71" s="2">
        <f t="shared" si="6"/>
        <v>8020</v>
      </c>
      <c r="L71" s="2">
        <v>4249</v>
      </c>
      <c r="M71" s="2">
        <v>0</v>
      </c>
      <c r="N71" s="2">
        <f t="shared" si="7"/>
        <v>4249</v>
      </c>
    </row>
    <row r="72" spans="1:14">
      <c r="A72" s="17">
        <v>41365</v>
      </c>
      <c r="B72" s="15">
        <v>1</v>
      </c>
      <c r="C72" s="2">
        <v>48050</v>
      </c>
      <c r="D72" s="2">
        <v>2530</v>
      </c>
      <c r="E72" s="2">
        <f t="shared" si="4"/>
        <v>45520</v>
      </c>
      <c r="F72" s="2">
        <v>12992</v>
      </c>
      <c r="G72" s="2">
        <v>916</v>
      </c>
      <c r="H72" s="2">
        <f t="shared" si="5"/>
        <v>12076</v>
      </c>
      <c r="I72" s="2">
        <v>10668</v>
      </c>
      <c r="J72" s="2">
        <v>350</v>
      </c>
      <c r="K72" s="2">
        <f t="shared" si="6"/>
        <v>10318</v>
      </c>
      <c r="L72" s="2">
        <v>4852</v>
      </c>
      <c r="M72" s="2">
        <v>0</v>
      </c>
      <c r="N72" s="2">
        <f t="shared" si="7"/>
        <v>4852</v>
      </c>
    </row>
    <row r="73" spans="1:14">
      <c r="A73" s="18"/>
      <c r="B73" s="15">
        <v>2</v>
      </c>
      <c r="C73" s="2">
        <v>42739</v>
      </c>
      <c r="D73" s="2">
        <v>2530</v>
      </c>
      <c r="E73" s="2">
        <f t="shared" si="4"/>
        <v>40209</v>
      </c>
      <c r="F73" s="2">
        <v>11681</v>
      </c>
      <c r="G73" s="2">
        <v>916</v>
      </c>
      <c r="H73" s="2">
        <f t="shared" si="5"/>
        <v>10765</v>
      </c>
      <c r="I73" s="2">
        <v>9633</v>
      </c>
      <c r="J73" s="2">
        <v>350</v>
      </c>
      <c r="K73" s="2">
        <f t="shared" si="6"/>
        <v>9283</v>
      </c>
      <c r="L73" s="2">
        <v>4558</v>
      </c>
      <c r="M73" s="2">
        <v>0</v>
      </c>
      <c r="N73" s="2">
        <f t="shared" si="7"/>
        <v>4558</v>
      </c>
    </row>
    <row r="74" spans="1:14">
      <c r="A74" s="18"/>
      <c r="B74" s="15">
        <v>3</v>
      </c>
      <c r="C74" s="2">
        <v>33395</v>
      </c>
      <c r="D74" s="2">
        <v>2530</v>
      </c>
      <c r="E74" s="2">
        <f t="shared" si="4"/>
        <v>30865</v>
      </c>
      <c r="F74" s="2">
        <v>8432</v>
      </c>
      <c r="G74" s="2">
        <v>916</v>
      </c>
      <c r="H74" s="2">
        <f t="shared" si="5"/>
        <v>7516</v>
      </c>
      <c r="I74" s="2">
        <v>8104</v>
      </c>
      <c r="J74" s="2">
        <v>350</v>
      </c>
      <c r="K74" s="2">
        <f t="shared" si="6"/>
        <v>7754</v>
      </c>
      <c r="L74" s="2">
        <v>4216</v>
      </c>
      <c r="M74" s="2">
        <v>0</v>
      </c>
      <c r="N74" s="2">
        <f t="shared" si="7"/>
        <v>4216</v>
      </c>
    </row>
  </sheetData>
  <mergeCells count="28">
    <mergeCell ref="C1:E1"/>
    <mergeCell ref="F1:H1"/>
    <mergeCell ref="I1:K1"/>
    <mergeCell ref="L1:N1"/>
    <mergeCell ref="A21:A23"/>
    <mergeCell ref="A48:A50"/>
    <mergeCell ref="A51:A53"/>
    <mergeCell ref="A24:A26"/>
    <mergeCell ref="A27:A29"/>
    <mergeCell ref="A30:A32"/>
    <mergeCell ref="A33:A35"/>
    <mergeCell ref="A36:A38"/>
    <mergeCell ref="A69:A71"/>
    <mergeCell ref="A72:A74"/>
    <mergeCell ref="A3:A5"/>
    <mergeCell ref="A6:A8"/>
    <mergeCell ref="A9:A11"/>
    <mergeCell ref="A12:A14"/>
    <mergeCell ref="A15:A17"/>
    <mergeCell ref="A18:A20"/>
    <mergeCell ref="A54:A56"/>
    <mergeCell ref="A57:A59"/>
    <mergeCell ref="A60:A62"/>
    <mergeCell ref="A63:A65"/>
    <mergeCell ref="A66:A68"/>
    <mergeCell ref="A39:A41"/>
    <mergeCell ref="A42:A44"/>
    <mergeCell ref="A45:A4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4" sqref="D14:E17"/>
    </sheetView>
  </sheetViews>
  <sheetFormatPr baseColWidth="10" defaultRowHeight="15" x14ac:dyDescent="0"/>
  <cols>
    <col min="1" max="1" width="9.6640625" customWidth="1"/>
    <col min="2" max="2" width="21.6640625" customWidth="1"/>
    <col min="3" max="3" width="11.5" customWidth="1"/>
  </cols>
  <sheetData>
    <row r="1" spans="1:6">
      <c r="A1" t="s">
        <v>96</v>
      </c>
      <c r="B1" t="s">
        <v>95</v>
      </c>
      <c r="C1" t="s">
        <v>94</v>
      </c>
      <c r="D1" t="s">
        <v>93</v>
      </c>
      <c r="E1" t="s">
        <v>92</v>
      </c>
      <c r="F1" t="s">
        <v>91</v>
      </c>
    </row>
    <row r="2" spans="1:6">
      <c r="A2">
        <v>1101</v>
      </c>
      <c r="B2" t="s">
        <v>100</v>
      </c>
      <c r="C2">
        <v>1</v>
      </c>
      <c r="D2" s="2">
        <v>1142.8</v>
      </c>
      <c r="E2" s="7">
        <v>1795.25</v>
      </c>
      <c r="F2" s="7">
        <f>E2</f>
        <v>1795.25</v>
      </c>
    </row>
    <row r="3" spans="1:6">
      <c r="A3">
        <v>1102</v>
      </c>
      <c r="B3" t="s">
        <v>100</v>
      </c>
      <c r="C3">
        <v>1</v>
      </c>
      <c r="D3" s="2">
        <v>2465.4</v>
      </c>
      <c r="E3" s="7">
        <v>1795.25</v>
      </c>
      <c r="F3" s="7">
        <f t="shared" ref="F3:F17" si="0">E3+F2</f>
        <v>3590.5</v>
      </c>
    </row>
    <row r="4" spans="1:6">
      <c r="A4">
        <v>1103</v>
      </c>
      <c r="B4" t="s">
        <v>101</v>
      </c>
      <c r="C4">
        <v>1</v>
      </c>
      <c r="D4" s="2">
        <v>5152.46</v>
      </c>
      <c r="E4" s="7">
        <v>3590.5</v>
      </c>
      <c r="F4" s="7">
        <f t="shared" si="0"/>
        <v>7181</v>
      </c>
    </row>
    <row r="5" spans="1:6">
      <c r="A5">
        <v>1104</v>
      </c>
      <c r="B5" t="s">
        <v>102</v>
      </c>
      <c r="C5">
        <v>1</v>
      </c>
      <c r="D5" s="2">
        <v>5845.54</v>
      </c>
      <c r="E5" s="7">
        <v>28724</v>
      </c>
      <c r="F5" s="7">
        <f t="shared" si="0"/>
        <v>35905</v>
      </c>
    </row>
    <row r="6" spans="1:6">
      <c r="A6">
        <v>1201</v>
      </c>
      <c r="B6" t="s">
        <v>103</v>
      </c>
      <c r="C6">
        <v>2</v>
      </c>
      <c r="D6" s="2">
        <v>1142.8</v>
      </c>
      <c r="E6" s="7">
        <v>502.1</v>
      </c>
      <c r="F6" s="7">
        <f t="shared" si="0"/>
        <v>36407.1</v>
      </c>
    </row>
    <row r="7" spans="1:6">
      <c r="A7">
        <v>1202</v>
      </c>
      <c r="B7" t="s">
        <v>103</v>
      </c>
      <c r="C7">
        <v>2</v>
      </c>
      <c r="D7" s="2">
        <v>2465.4</v>
      </c>
      <c r="E7" s="7">
        <v>502.1</v>
      </c>
      <c r="F7" s="7">
        <f t="shared" si="0"/>
        <v>36909.199999999997</v>
      </c>
    </row>
    <row r="8" spans="1:6">
      <c r="A8">
        <v>1203</v>
      </c>
      <c r="B8" t="s">
        <v>104</v>
      </c>
      <c r="C8">
        <v>2</v>
      </c>
      <c r="D8" s="2">
        <v>5152.46</v>
      </c>
      <c r="E8" s="7">
        <v>1004.2</v>
      </c>
      <c r="F8" s="7">
        <f t="shared" si="0"/>
        <v>37913.399999999994</v>
      </c>
    </row>
    <row r="9" spans="1:6">
      <c r="A9">
        <v>1204</v>
      </c>
      <c r="B9" t="s">
        <v>105</v>
      </c>
      <c r="C9">
        <v>2</v>
      </c>
      <c r="D9" s="2">
        <v>5845.54</v>
      </c>
      <c r="E9" s="7">
        <v>8033.6</v>
      </c>
      <c r="F9" s="7">
        <f t="shared" si="0"/>
        <v>45946.999999999993</v>
      </c>
    </row>
    <row r="10" spans="1:6">
      <c r="A10">
        <v>1301</v>
      </c>
      <c r="B10" t="s">
        <v>106</v>
      </c>
      <c r="C10">
        <v>3</v>
      </c>
      <c r="D10" s="2">
        <v>1142.8</v>
      </c>
      <c r="E10" s="7">
        <v>443.25</v>
      </c>
      <c r="F10" s="7">
        <f t="shared" si="0"/>
        <v>46390.249999999993</v>
      </c>
    </row>
    <row r="11" spans="1:6">
      <c r="A11">
        <v>1302</v>
      </c>
      <c r="B11" t="s">
        <v>106</v>
      </c>
      <c r="C11">
        <v>3</v>
      </c>
      <c r="D11" s="2">
        <v>2465.4</v>
      </c>
      <c r="E11" s="7">
        <v>443.25</v>
      </c>
      <c r="F11" s="7">
        <f t="shared" si="0"/>
        <v>46833.499999999993</v>
      </c>
    </row>
    <row r="12" spans="1:6">
      <c r="A12">
        <v>1303</v>
      </c>
      <c r="B12" t="s">
        <v>107</v>
      </c>
      <c r="C12">
        <v>3</v>
      </c>
      <c r="D12" s="2">
        <v>5152.46</v>
      </c>
      <c r="E12" s="7">
        <v>886.5</v>
      </c>
      <c r="F12" s="7">
        <f t="shared" si="0"/>
        <v>47719.999999999993</v>
      </c>
    </row>
    <row r="13" spans="1:6">
      <c r="A13">
        <v>1304</v>
      </c>
      <c r="B13" t="s">
        <v>108</v>
      </c>
      <c r="C13">
        <v>3</v>
      </c>
      <c r="D13" s="2">
        <v>5845.54</v>
      </c>
      <c r="E13" s="7">
        <v>7092</v>
      </c>
      <c r="F13" s="7">
        <f t="shared" si="0"/>
        <v>54811.999999999993</v>
      </c>
    </row>
    <row r="14" spans="1:6">
      <c r="A14">
        <v>1401</v>
      </c>
      <c r="B14" t="s">
        <v>109</v>
      </c>
      <c r="C14">
        <v>4</v>
      </c>
      <c r="D14" s="2">
        <v>1142.8</v>
      </c>
      <c r="E14" s="7">
        <v>207</v>
      </c>
      <c r="F14" s="7">
        <f t="shared" si="0"/>
        <v>55018.999999999993</v>
      </c>
    </row>
    <row r="15" spans="1:6">
      <c r="A15">
        <v>1402</v>
      </c>
      <c r="B15" t="s">
        <v>109</v>
      </c>
      <c r="C15">
        <v>4</v>
      </c>
      <c r="D15" s="2">
        <v>2465.4</v>
      </c>
      <c r="E15" s="7">
        <v>207</v>
      </c>
      <c r="F15" s="7">
        <f t="shared" si="0"/>
        <v>55225.999999999993</v>
      </c>
    </row>
    <row r="16" spans="1:6">
      <c r="A16">
        <v>1403</v>
      </c>
      <c r="B16" t="s">
        <v>110</v>
      </c>
      <c r="C16">
        <v>4</v>
      </c>
      <c r="D16" s="2">
        <v>5152.46</v>
      </c>
      <c r="E16" s="7">
        <v>414</v>
      </c>
      <c r="F16" s="7">
        <f t="shared" si="0"/>
        <v>55639.999999999993</v>
      </c>
    </row>
    <row r="17" spans="1:6">
      <c r="A17">
        <v>1404</v>
      </c>
      <c r="B17" t="s">
        <v>111</v>
      </c>
      <c r="C17">
        <v>4</v>
      </c>
      <c r="D17" s="2">
        <v>5845.54</v>
      </c>
      <c r="E17" s="7">
        <v>3312</v>
      </c>
      <c r="F17" s="7">
        <f t="shared" si="0"/>
        <v>58951.999999999993</v>
      </c>
    </row>
  </sheetData>
  <autoFilter ref="A1:F17">
    <sortState ref="A2:F17">
      <sortCondition ref="C1:C1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9" workbookViewId="0">
      <selection activeCell="H51" sqref="H51"/>
    </sheetView>
  </sheetViews>
  <sheetFormatPr baseColWidth="10" defaultRowHeight="15" x14ac:dyDescent="0"/>
  <cols>
    <col min="2" max="2" width="15.33203125" customWidth="1"/>
    <col min="3" max="3" width="12.33203125" customWidth="1"/>
    <col min="4" max="4" width="13" customWidth="1"/>
    <col min="9" max="10" width="12.83203125" bestFit="1" customWidth="1"/>
  </cols>
  <sheetData>
    <row r="1" spans="1:5">
      <c r="A1" t="s">
        <v>96</v>
      </c>
      <c r="B1" t="s">
        <v>95</v>
      </c>
      <c r="C1" t="s">
        <v>99</v>
      </c>
      <c r="D1" t="s">
        <v>98</v>
      </c>
      <c r="E1" t="s">
        <v>97</v>
      </c>
    </row>
    <row r="2" spans="1:5">
      <c r="A2">
        <v>196</v>
      </c>
      <c r="B2" t="s">
        <v>85</v>
      </c>
      <c r="C2" s="2">
        <v>0.01</v>
      </c>
      <c r="D2" s="3">
        <v>6.6690888000096038E-3</v>
      </c>
      <c r="E2" s="7">
        <f>D2</f>
        <v>6.6690888000096038E-3</v>
      </c>
    </row>
    <row r="3" spans="1:5">
      <c r="A3">
        <v>13</v>
      </c>
      <c r="B3" t="s">
        <v>84</v>
      </c>
      <c r="C3" s="2">
        <v>18.77</v>
      </c>
      <c r="D3" s="3">
        <v>259.875</v>
      </c>
      <c r="E3" s="7">
        <f t="shared" ref="E3:E35" si="0">D3+E2</f>
        <v>259.88166908879998</v>
      </c>
    </row>
    <row r="4" spans="1:5">
      <c r="A4">
        <v>1</v>
      </c>
      <c r="B4" t="s">
        <v>83</v>
      </c>
      <c r="C4" s="2">
        <v>21.49</v>
      </c>
      <c r="D4" s="3">
        <v>100.78418899999997</v>
      </c>
      <c r="E4" s="7">
        <f t="shared" si="0"/>
        <v>360.66585808879995</v>
      </c>
    </row>
    <row r="5" spans="1:5">
      <c r="A5">
        <v>171</v>
      </c>
      <c r="B5" t="s">
        <v>82</v>
      </c>
      <c r="C5" s="2">
        <v>37.799999999999997</v>
      </c>
      <c r="D5" s="3">
        <v>9.9999999999909051E-3</v>
      </c>
      <c r="E5" s="7">
        <f t="shared" si="0"/>
        <v>360.67585808879994</v>
      </c>
    </row>
    <row r="6" spans="1:5">
      <c r="A6">
        <v>172</v>
      </c>
      <c r="B6" t="s">
        <v>80</v>
      </c>
      <c r="C6" s="2">
        <v>58.89</v>
      </c>
      <c r="D6" s="3">
        <v>89.36999999999999</v>
      </c>
      <c r="E6" s="7">
        <f t="shared" si="0"/>
        <v>450.04585808879995</v>
      </c>
    </row>
    <row r="7" spans="1:5">
      <c r="A7">
        <v>173</v>
      </c>
      <c r="B7" t="s">
        <v>77</v>
      </c>
      <c r="C7" s="2">
        <v>102.84</v>
      </c>
      <c r="D7" s="3">
        <v>178.73999999999998</v>
      </c>
      <c r="E7" s="7">
        <f t="shared" si="0"/>
        <v>628.78585808879996</v>
      </c>
    </row>
    <row r="8" spans="1:5">
      <c r="A8">
        <v>197</v>
      </c>
      <c r="B8" t="s">
        <v>76</v>
      </c>
      <c r="C8" s="2">
        <v>106.99</v>
      </c>
      <c r="D8" s="3">
        <v>126.4657926408</v>
      </c>
      <c r="E8" s="7">
        <f t="shared" si="0"/>
        <v>755.25165072959999</v>
      </c>
    </row>
    <row r="9" spans="1:5">
      <c r="A9">
        <v>183</v>
      </c>
      <c r="B9" t="s">
        <v>73</v>
      </c>
      <c r="C9" s="2">
        <v>118.67</v>
      </c>
      <c r="D9" s="3">
        <v>12.78085759999999</v>
      </c>
      <c r="E9" s="7">
        <f t="shared" si="0"/>
        <v>768.03250832959998</v>
      </c>
    </row>
    <row r="10" spans="1:5">
      <c r="A10">
        <v>75</v>
      </c>
      <c r="B10" t="s">
        <v>71</v>
      </c>
      <c r="C10" s="2">
        <v>129.38999999999999</v>
      </c>
      <c r="D10" s="3">
        <v>620.77528006800003</v>
      </c>
      <c r="E10" s="7">
        <f t="shared" si="0"/>
        <v>1388.8077883976</v>
      </c>
    </row>
    <row r="11" spans="1:5">
      <c r="A11">
        <v>198</v>
      </c>
      <c r="B11" t="s">
        <v>70</v>
      </c>
      <c r="C11" s="2">
        <v>140.34</v>
      </c>
      <c r="D11" s="3">
        <v>63.424976807400014</v>
      </c>
      <c r="E11" s="7">
        <f t="shared" si="0"/>
        <v>1452.2327652050001</v>
      </c>
    </row>
    <row r="12" spans="1:5">
      <c r="A12">
        <v>104</v>
      </c>
      <c r="B12" t="s">
        <v>69</v>
      </c>
      <c r="C12" s="2">
        <v>148.71</v>
      </c>
      <c r="D12" s="3">
        <v>27.635999999999999</v>
      </c>
      <c r="E12" s="7">
        <f t="shared" si="0"/>
        <v>1479.868765205</v>
      </c>
    </row>
    <row r="13" spans="1:5">
      <c r="A13">
        <v>174</v>
      </c>
      <c r="B13" t="s">
        <v>68</v>
      </c>
      <c r="C13" s="2">
        <v>149.33000000000001</v>
      </c>
      <c r="D13" s="3">
        <v>76.241234204999998</v>
      </c>
      <c r="E13" s="7">
        <f t="shared" si="0"/>
        <v>1556.10999941</v>
      </c>
    </row>
    <row r="14" spans="1:5">
      <c r="A14">
        <v>54</v>
      </c>
      <c r="B14" t="s">
        <v>67</v>
      </c>
      <c r="C14" s="2">
        <v>150</v>
      </c>
      <c r="D14" s="3">
        <v>78.689783287499992</v>
      </c>
      <c r="E14" s="7">
        <f t="shared" si="0"/>
        <v>1634.7997826974999</v>
      </c>
    </row>
    <row r="15" spans="1:5">
      <c r="A15">
        <v>105</v>
      </c>
      <c r="B15" t="s">
        <v>64</v>
      </c>
      <c r="C15" s="2">
        <v>161.63999999999999</v>
      </c>
      <c r="D15" s="3">
        <v>25.532982000000001</v>
      </c>
      <c r="E15" s="7">
        <f t="shared" si="0"/>
        <v>1660.3327646974999</v>
      </c>
    </row>
    <row r="16" spans="1:5">
      <c r="A16">
        <v>187</v>
      </c>
      <c r="B16" t="s">
        <v>62</v>
      </c>
      <c r="C16" s="2">
        <v>165.22</v>
      </c>
      <c r="D16" s="3">
        <v>281.28553159699999</v>
      </c>
      <c r="E16" s="7">
        <f t="shared" si="0"/>
        <v>1941.6182962944999</v>
      </c>
    </row>
    <row r="17" spans="1:5">
      <c r="A17">
        <v>66</v>
      </c>
      <c r="B17" t="s">
        <v>61</v>
      </c>
      <c r="C17" s="2">
        <v>182.56</v>
      </c>
      <c r="D17" s="3">
        <v>163.64415151999998</v>
      </c>
      <c r="E17" s="7">
        <f t="shared" si="0"/>
        <v>2105.2624478144999</v>
      </c>
    </row>
    <row r="18" spans="1:5">
      <c r="A18">
        <v>72</v>
      </c>
      <c r="B18" t="s">
        <v>60</v>
      </c>
      <c r="C18" s="2">
        <v>182.56</v>
      </c>
      <c r="D18" s="3">
        <v>345.44929599359995</v>
      </c>
      <c r="E18" s="7">
        <f t="shared" si="0"/>
        <v>2450.7117438081</v>
      </c>
    </row>
    <row r="19" spans="1:5">
      <c r="A19">
        <v>63</v>
      </c>
      <c r="B19" t="s">
        <v>57</v>
      </c>
      <c r="C19" s="2">
        <v>188.89</v>
      </c>
      <c r="D19" s="3">
        <v>209.58144578</v>
      </c>
      <c r="E19" s="7">
        <f t="shared" si="0"/>
        <v>2660.2931895881002</v>
      </c>
    </row>
    <row r="20" spans="1:5">
      <c r="A20">
        <v>34</v>
      </c>
      <c r="B20" t="s">
        <v>55</v>
      </c>
      <c r="C20" s="2">
        <v>197.85</v>
      </c>
      <c r="D20" s="3">
        <v>137.12345955501038</v>
      </c>
      <c r="E20" s="7">
        <f t="shared" si="0"/>
        <v>2797.4166491431106</v>
      </c>
    </row>
    <row r="21" spans="1:5">
      <c r="A21">
        <v>88</v>
      </c>
      <c r="B21" t="s">
        <v>52</v>
      </c>
      <c r="C21" s="2">
        <v>205.88</v>
      </c>
      <c r="D21" s="3">
        <v>77.541821367999987</v>
      </c>
      <c r="E21" s="7">
        <f t="shared" si="0"/>
        <v>2874.9584705111106</v>
      </c>
    </row>
    <row r="22" spans="1:5">
      <c r="A22">
        <v>77</v>
      </c>
      <c r="B22" t="s">
        <v>51</v>
      </c>
      <c r="C22" s="2">
        <v>214.48</v>
      </c>
      <c r="D22" s="3">
        <v>213.96254802799999</v>
      </c>
      <c r="E22" s="7">
        <f t="shared" si="0"/>
        <v>3088.9210185391107</v>
      </c>
    </row>
    <row r="23" spans="1:5">
      <c r="A23">
        <v>89</v>
      </c>
      <c r="B23" t="s">
        <v>48</v>
      </c>
      <c r="C23" s="2">
        <v>222.22</v>
      </c>
      <c r="D23" s="3">
        <v>34.331807443999992</v>
      </c>
      <c r="E23" s="7">
        <f t="shared" si="0"/>
        <v>3123.2528259831106</v>
      </c>
    </row>
    <row r="24" spans="1:5">
      <c r="A24">
        <v>189</v>
      </c>
      <c r="B24" t="s">
        <v>46</v>
      </c>
      <c r="C24" s="2">
        <v>250.87</v>
      </c>
      <c r="D24" s="3">
        <v>42.513653685999998</v>
      </c>
      <c r="E24" s="7">
        <f t="shared" si="0"/>
        <v>3165.7664796691106</v>
      </c>
    </row>
    <row r="25" spans="1:5">
      <c r="A25">
        <v>179</v>
      </c>
      <c r="B25" t="s">
        <v>45</v>
      </c>
      <c r="C25" s="2">
        <v>253.83</v>
      </c>
      <c r="D25" s="3">
        <v>589.62212173679995</v>
      </c>
      <c r="E25" s="7">
        <f t="shared" si="0"/>
        <v>3755.3886014059108</v>
      </c>
    </row>
    <row r="26" spans="1:5">
      <c r="A26">
        <v>51</v>
      </c>
      <c r="B26" t="s">
        <v>44</v>
      </c>
      <c r="C26" s="2">
        <v>292.49</v>
      </c>
      <c r="D26" s="3">
        <v>50.056174912199999</v>
      </c>
      <c r="E26" s="7">
        <f t="shared" si="0"/>
        <v>3805.4447763181106</v>
      </c>
    </row>
    <row r="27" spans="1:5">
      <c r="A27">
        <v>178</v>
      </c>
      <c r="B27" t="s">
        <v>43</v>
      </c>
      <c r="C27" s="2">
        <v>292.77999999999997</v>
      </c>
      <c r="D27" s="3">
        <v>245.79197425619998</v>
      </c>
      <c r="E27" s="7">
        <f t="shared" si="0"/>
        <v>4051.2367505743105</v>
      </c>
    </row>
    <row r="28" spans="1:5">
      <c r="A28">
        <v>49</v>
      </c>
      <c r="B28" t="s">
        <v>33</v>
      </c>
      <c r="C28" s="2">
        <v>434.76</v>
      </c>
      <c r="D28" s="3">
        <v>173.69208</v>
      </c>
      <c r="E28" s="7">
        <f t="shared" si="0"/>
        <v>4224.9288305743103</v>
      </c>
    </row>
    <row r="29" spans="1:5">
      <c r="A29">
        <v>194</v>
      </c>
      <c r="B29" t="s">
        <v>30</v>
      </c>
      <c r="C29" s="2">
        <v>487.56</v>
      </c>
      <c r="D29" s="3">
        <v>315.25824929999999</v>
      </c>
      <c r="E29" s="7">
        <f t="shared" si="0"/>
        <v>4540.1870798743103</v>
      </c>
    </row>
    <row r="30" spans="1:5">
      <c r="A30">
        <v>9</v>
      </c>
      <c r="B30" t="s">
        <v>26</v>
      </c>
      <c r="C30" s="2">
        <v>523.35</v>
      </c>
      <c r="D30" s="3">
        <v>28.731000000000002</v>
      </c>
      <c r="E30" s="7">
        <f t="shared" si="0"/>
        <v>4568.91807987431</v>
      </c>
    </row>
    <row r="31" spans="1:5">
      <c r="A31">
        <v>153</v>
      </c>
      <c r="B31" t="s">
        <v>11</v>
      </c>
      <c r="C31" s="2">
        <v>582.38</v>
      </c>
      <c r="D31" s="3">
        <v>37.12747354799999</v>
      </c>
      <c r="E31" s="7">
        <f t="shared" si="0"/>
        <v>4606.0455534223101</v>
      </c>
    </row>
    <row r="32" spans="1:5">
      <c r="A32">
        <v>193</v>
      </c>
      <c r="B32" t="s">
        <v>10</v>
      </c>
      <c r="C32" s="2">
        <v>610.33000000000004</v>
      </c>
      <c r="D32" s="3">
        <v>57.129807743999997</v>
      </c>
      <c r="E32" s="7">
        <f t="shared" si="0"/>
        <v>4663.1753611663098</v>
      </c>
    </row>
    <row r="33" spans="1:10">
      <c r="A33">
        <v>155</v>
      </c>
      <c r="B33" t="s">
        <v>7</v>
      </c>
      <c r="C33" s="2">
        <v>633.88</v>
      </c>
      <c r="D33" s="3">
        <v>139.15387199999998</v>
      </c>
      <c r="E33" s="7">
        <f t="shared" si="0"/>
        <v>4802.3292331663097</v>
      </c>
    </row>
    <row r="34" spans="1:10">
      <c r="A34">
        <v>87</v>
      </c>
      <c r="B34" t="s">
        <v>4</v>
      </c>
      <c r="C34" s="2">
        <v>730.54</v>
      </c>
      <c r="D34" s="3">
        <v>253.316</v>
      </c>
      <c r="E34" s="7">
        <f t="shared" si="0"/>
        <v>5055.6452331663095</v>
      </c>
    </row>
    <row r="35" spans="1:10">
      <c r="A35">
        <v>108</v>
      </c>
      <c r="B35" t="s">
        <v>1</v>
      </c>
      <c r="C35" s="2">
        <v>844.42</v>
      </c>
      <c r="D35" s="3">
        <v>52.217880000000008</v>
      </c>
      <c r="E35" s="7">
        <f t="shared" si="0"/>
        <v>5107.8631131663096</v>
      </c>
    </row>
    <row r="37" spans="1:10">
      <c r="A37">
        <v>1101</v>
      </c>
      <c r="B37" s="9">
        <v>0.05</v>
      </c>
      <c r="C37" s="2">
        <v>1142.8</v>
      </c>
      <c r="D37" s="7">
        <v>1795.25</v>
      </c>
      <c r="E37" s="7">
        <f>D37</f>
        <v>1795.25</v>
      </c>
    </row>
    <row r="38" spans="1:10">
      <c r="A38">
        <v>1102</v>
      </c>
      <c r="B38" s="9">
        <v>0.1</v>
      </c>
      <c r="C38" s="2">
        <v>2465.4</v>
      </c>
      <c r="D38" s="7">
        <v>1795.25</v>
      </c>
      <c r="E38" s="7">
        <f>D38+E37</f>
        <v>3590.5</v>
      </c>
    </row>
    <row r="39" spans="1:10">
      <c r="A39">
        <v>1103</v>
      </c>
      <c r="B39" s="9">
        <v>0.2</v>
      </c>
      <c r="C39" s="2">
        <v>5152.46</v>
      </c>
      <c r="D39" s="7">
        <v>3590.5</v>
      </c>
      <c r="E39" s="7">
        <f t="shared" ref="E39:E40" si="1">D39+E38</f>
        <v>7181</v>
      </c>
    </row>
    <row r="40" spans="1:10">
      <c r="A40">
        <v>1104</v>
      </c>
      <c r="B40" s="9">
        <v>0.8</v>
      </c>
      <c r="C40" s="2">
        <v>5845.54</v>
      </c>
      <c r="D40" s="7">
        <v>28724</v>
      </c>
      <c r="E40" s="7">
        <f t="shared" si="1"/>
        <v>35905</v>
      </c>
    </row>
    <row r="43" spans="1:10">
      <c r="G43" s="20">
        <v>19.667000000000002</v>
      </c>
      <c r="H43" s="20"/>
      <c r="I43" s="21">
        <f>G43/2</f>
        <v>9.8335000000000008</v>
      </c>
      <c r="J43" s="21">
        <v>84.13</v>
      </c>
    </row>
    <row r="44" spans="1:10">
      <c r="F44" t="s">
        <v>112</v>
      </c>
      <c r="G44">
        <v>9.9918999999999993</v>
      </c>
      <c r="I44" s="10">
        <f>G44/2</f>
        <v>4.9959499999999997</v>
      </c>
      <c r="J44" s="10">
        <v>17.152999999999999</v>
      </c>
    </row>
    <row r="45" spans="1:10">
      <c r="G45">
        <v>57.301000000000002</v>
      </c>
      <c r="I45" s="10">
        <f t="shared" ref="I45:I46" si="2">G45/2</f>
        <v>28.650500000000001</v>
      </c>
      <c r="J45" s="10">
        <v>228.09</v>
      </c>
    </row>
    <row r="46" spans="1:10">
      <c r="G46">
        <v>1679.5</v>
      </c>
      <c r="I46" s="10">
        <f t="shared" si="2"/>
        <v>839.75</v>
      </c>
      <c r="J46" s="10">
        <v>547.27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4" workbookViewId="0">
      <selection activeCell="J42" sqref="G42:J42"/>
    </sheetView>
  </sheetViews>
  <sheetFormatPr baseColWidth="10" defaultRowHeight="15" x14ac:dyDescent="0"/>
  <cols>
    <col min="2" max="2" width="15.33203125" customWidth="1"/>
    <col min="9" max="10" width="12.83203125" bestFit="1" customWidth="1"/>
  </cols>
  <sheetData>
    <row r="1" spans="1:5">
      <c r="A1" t="s">
        <v>96</v>
      </c>
      <c r="B1" t="s">
        <v>95</v>
      </c>
      <c r="C1" t="s">
        <v>99</v>
      </c>
      <c r="D1" t="s">
        <v>98</v>
      </c>
      <c r="E1" t="s">
        <v>97</v>
      </c>
    </row>
    <row r="2" spans="1:5">
      <c r="A2">
        <v>156</v>
      </c>
      <c r="B2" t="s">
        <v>81</v>
      </c>
      <c r="C2" s="2">
        <v>53.35</v>
      </c>
      <c r="D2" s="3">
        <v>120.75</v>
      </c>
      <c r="E2" s="7">
        <f>D2</f>
        <v>120.75</v>
      </c>
    </row>
    <row r="3" spans="1:5">
      <c r="A3">
        <v>22</v>
      </c>
      <c r="B3" t="s">
        <v>75</v>
      </c>
      <c r="C3" s="2">
        <v>115.9</v>
      </c>
      <c r="D3" s="3">
        <v>26.727028400000002</v>
      </c>
      <c r="E3" s="7">
        <f>D3+E2</f>
        <v>147.47702839999999</v>
      </c>
    </row>
    <row r="4" spans="1:5">
      <c r="A4">
        <v>23</v>
      </c>
      <c r="B4" t="s">
        <v>74</v>
      </c>
      <c r="C4" s="2">
        <v>115.9</v>
      </c>
      <c r="D4" s="3">
        <v>9.9999999999909051E-3</v>
      </c>
      <c r="E4" s="7">
        <f t="shared" ref="E4:E16" si="0">D4+E3</f>
        <v>147.48702839999999</v>
      </c>
    </row>
    <row r="5" spans="1:5">
      <c r="A5">
        <v>24</v>
      </c>
      <c r="B5" t="s">
        <v>72</v>
      </c>
      <c r="C5" s="2">
        <v>123.8</v>
      </c>
      <c r="D5" s="3">
        <v>0.2762000000000171</v>
      </c>
      <c r="E5" s="7">
        <f t="shared" si="0"/>
        <v>147.7632284</v>
      </c>
    </row>
    <row r="6" spans="1:5">
      <c r="A6">
        <v>25</v>
      </c>
      <c r="B6" t="s">
        <v>66</v>
      </c>
      <c r="C6" s="2">
        <v>150.1</v>
      </c>
      <c r="D6" s="3">
        <v>146.3014</v>
      </c>
      <c r="E6" s="7">
        <f t="shared" si="0"/>
        <v>294.0646284</v>
      </c>
    </row>
    <row r="7" spans="1:5">
      <c r="A7">
        <v>27</v>
      </c>
      <c r="B7" t="s">
        <v>65</v>
      </c>
      <c r="C7" s="2">
        <v>151.24</v>
      </c>
      <c r="D7" s="3">
        <v>64.349999999999994</v>
      </c>
      <c r="E7" s="7">
        <f t="shared" si="0"/>
        <v>358.41462839999997</v>
      </c>
    </row>
    <row r="8" spans="1:5">
      <c r="A8">
        <v>29</v>
      </c>
      <c r="B8" t="s">
        <v>63</v>
      </c>
      <c r="C8" s="2">
        <v>164.18</v>
      </c>
      <c r="D8" s="3">
        <v>39.628799999999998</v>
      </c>
      <c r="E8" s="7">
        <f t="shared" si="0"/>
        <v>398.04342839999998</v>
      </c>
    </row>
    <row r="9" spans="1:5">
      <c r="A9">
        <v>169</v>
      </c>
      <c r="B9" t="s">
        <v>56</v>
      </c>
      <c r="C9" s="2">
        <v>191.35</v>
      </c>
      <c r="D9" s="3">
        <v>3.4739999999999998</v>
      </c>
      <c r="E9" s="7">
        <f t="shared" si="0"/>
        <v>401.51742839999997</v>
      </c>
    </row>
    <row r="10" spans="1:5">
      <c r="A10">
        <v>26</v>
      </c>
      <c r="B10" t="s">
        <v>54</v>
      </c>
      <c r="C10" s="2">
        <v>199.79</v>
      </c>
      <c r="D10" s="3">
        <v>70.650000000000006</v>
      </c>
      <c r="E10" s="7">
        <f t="shared" si="0"/>
        <v>472.16742839999995</v>
      </c>
    </row>
    <row r="11" spans="1:5">
      <c r="A11">
        <v>48</v>
      </c>
      <c r="B11" t="s">
        <v>50</v>
      </c>
      <c r="C11" s="2">
        <v>215</v>
      </c>
      <c r="D11" s="3">
        <v>0</v>
      </c>
      <c r="E11" s="7">
        <f t="shared" si="0"/>
        <v>472.16742839999995</v>
      </c>
    </row>
    <row r="12" spans="1:5">
      <c r="A12">
        <v>32</v>
      </c>
      <c r="B12" t="s">
        <v>47</v>
      </c>
      <c r="C12" s="2">
        <v>248.31</v>
      </c>
      <c r="D12" s="3">
        <v>9.4839999999999982</v>
      </c>
      <c r="E12" s="7">
        <f t="shared" si="0"/>
        <v>481.65142839999993</v>
      </c>
    </row>
    <row r="13" spans="1:5">
      <c r="A13">
        <v>28</v>
      </c>
      <c r="B13" t="s">
        <v>42</v>
      </c>
      <c r="C13" s="2">
        <v>315.22000000000003</v>
      </c>
      <c r="D13" s="3">
        <v>9.0990999999999982</v>
      </c>
      <c r="E13" s="7">
        <f t="shared" si="0"/>
        <v>490.75052839999995</v>
      </c>
    </row>
    <row r="14" spans="1:5">
      <c r="A14">
        <v>64</v>
      </c>
      <c r="B14" t="s">
        <v>14</v>
      </c>
      <c r="C14" s="2">
        <v>541.92999999999995</v>
      </c>
      <c r="D14" s="3">
        <v>141.0965713784</v>
      </c>
      <c r="E14" s="7">
        <f t="shared" si="0"/>
        <v>631.84709977839998</v>
      </c>
    </row>
    <row r="15" spans="1:5">
      <c r="A15">
        <v>31</v>
      </c>
      <c r="B15" t="s">
        <v>12</v>
      </c>
      <c r="C15" s="2">
        <v>564.57000000000005</v>
      </c>
      <c r="D15" s="3">
        <v>65.993399999999994</v>
      </c>
      <c r="E15" s="7">
        <f t="shared" si="0"/>
        <v>697.84049977839993</v>
      </c>
    </row>
    <row r="16" spans="1:5">
      <c r="A16">
        <v>30</v>
      </c>
      <c r="B16" t="s">
        <v>3</v>
      </c>
      <c r="C16" s="2">
        <v>780</v>
      </c>
      <c r="D16" s="3">
        <v>20.4939</v>
      </c>
      <c r="E16" s="7">
        <f t="shared" si="0"/>
        <v>718.33439977839998</v>
      </c>
    </row>
    <row r="18" spans="1:5">
      <c r="A18">
        <v>1201</v>
      </c>
      <c r="B18" s="9">
        <v>0.05</v>
      </c>
      <c r="C18" s="2">
        <v>1142.8</v>
      </c>
      <c r="D18" s="7">
        <v>502.1</v>
      </c>
      <c r="E18" s="7">
        <f>D18</f>
        <v>502.1</v>
      </c>
    </row>
    <row r="19" spans="1:5">
      <c r="A19">
        <v>1202</v>
      </c>
      <c r="B19" s="9">
        <v>0.1</v>
      </c>
      <c r="C19" s="2">
        <v>2465.4</v>
      </c>
      <c r="D19" s="7">
        <v>502.1</v>
      </c>
      <c r="E19" s="7">
        <f>D19+E18</f>
        <v>1004.2</v>
      </c>
    </row>
    <row r="20" spans="1:5">
      <c r="A20">
        <v>1203</v>
      </c>
      <c r="B20" s="9">
        <v>0.2</v>
      </c>
      <c r="C20" s="2">
        <v>5152.46</v>
      </c>
      <c r="D20" s="7">
        <v>1004.2</v>
      </c>
      <c r="E20" s="7">
        <f t="shared" ref="E20:E21" si="1">D20+E19</f>
        <v>2008.4</v>
      </c>
    </row>
    <row r="21" spans="1:5">
      <c r="A21">
        <v>1204</v>
      </c>
      <c r="B21" s="9">
        <v>0.8</v>
      </c>
      <c r="C21" s="2">
        <v>5845.54</v>
      </c>
      <c r="D21" s="7">
        <v>8033.6</v>
      </c>
      <c r="E21" s="7">
        <f t="shared" si="1"/>
        <v>10042</v>
      </c>
    </row>
    <row r="42" spans="6:10">
      <c r="G42" s="20">
        <v>39.758000000000003</v>
      </c>
      <c r="H42" s="20"/>
      <c r="I42" s="21">
        <f>G42/2</f>
        <v>19.879000000000001</v>
      </c>
      <c r="J42" s="21">
        <v>56.018999999999998</v>
      </c>
    </row>
    <row r="43" spans="6:10">
      <c r="F43" t="s">
        <v>112</v>
      </c>
      <c r="G43">
        <v>16.11</v>
      </c>
      <c r="I43" s="10">
        <f>G43/2</f>
        <v>8.0549999999999997</v>
      </c>
      <c r="J43" s="10">
        <v>60.517000000000003</v>
      </c>
    </row>
    <row r="44" spans="6:10">
      <c r="G44">
        <v>141.69999999999999</v>
      </c>
      <c r="I44" s="10">
        <f t="shared" ref="I44:I45" si="2">G44/2</f>
        <v>70.849999999999994</v>
      </c>
      <c r="J44" s="10">
        <v>196.19</v>
      </c>
    </row>
    <row r="45" spans="6:10">
      <c r="G45">
        <v>1679.5</v>
      </c>
      <c r="I45" s="10">
        <f t="shared" si="2"/>
        <v>839.75</v>
      </c>
      <c r="J45" s="10">
        <v>547.27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26" workbookViewId="0">
      <selection activeCell="C57" sqref="C57"/>
    </sheetView>
  </sheetViews>
  <sheetFormatPr baseColWidth="10" defaultRowHeight="15" x14ac:dyDescent="0"/>
  <cols>
    <col min="2" max="2" width="16.5" customWidth="1"/>
    <col min="9" max="10" width="12.83203125" bestFit="1" customWidth="1"/>
  </cols>
  <sheetData>
    <row r="1" spans="1:5">
      <c r="A1" t="s">
        <v>96</v>
      </c>
      <c r="B1" t="s">
        <v>95</v>
      </c>
      <c r="C1" t="s">
        <v>99</v>
      </c>
      <c r="D1" t="s">
        <v>98</v>
      </c>
      <c r="E1" t="s">
        <v>97</v>
      </c>
    </row>
    <row r="2" spans="1:5">
      <c r="A2">
        <v>96</v>
      </c>
      <c r="B2" t="s">
        <v>79</v>
      </c>
      <c r="C2" s="2">
        <v>70.16</v>
      </c>
      <c r="D2" s="8">
        <v>107.23927287079994</v>
      </c>
      <c r="E2" s="7">
        <f>D2</f>
        <v>107.23927287079994</v>
      </c>
    </row>
    <row r="3" spans="1:5">
      <c r="A3">
        <v>42</v>
      </c>
      <c r="B3" t="s">
        <v>78</v>
      </c>
      <c r="C3" s="2">
        <v>86.52</v>
      </c>
      <c r="D3" s="8">
        <v>316.83247199499999</v>
      </c>
      <c r="E3" s="7">
        <f>D3+E2</f>
        <v>424.07174486579993</v>
      </c>
    </row>
    <row r="4" spans="1:5">
      <c r="A4">
        <v>175</v>
      </c>
      <c r="B4" t="s">
        <v>59</v>
      </c>
      <c r="C4" s="2">
        <v>187.09</v>
      </c>
      <c r="D4" s="8">
        <v>141.66776800000002</v>
      </c>
      <c r="E4" s="7">
        <f t="shared" ref="E4:E35" si="0">D4+E3</f>
        <v>565.73951286579995</v>
      </c>
    </row>
    <row r="5" spans="1:5">
      <c r="A5">
        <v>74</v>
      </c>
      <c r="B5" t="s">
        <v>58</v>
      </c>
      <c r="C5" s="2">
        <v>188.15</v>
      </c>
      <c r="D5" s="8">
        <v>91.64097377600001</v>
      </c>
      <c r="E5" s="7">
        <f t="shared" si="0"/>
        <v>657.38048664179996</v>
      </c>
    </row>
    <row r="6" spans="1:5">
      <c r="A6">
        <v>43</v>
      </c>
      <c r="B6" t="s">
        <v>53</v>
      </c>
      <c r="C6" s="2">
        <v>204.43</v>
      </c>
      <c r="D6" s="8">
        <v>140.24498933499999</v>
      </c>
      <c r="E6" s="7">
        <f t="shared" si="0"/>
        <v>797.62547597679998</v>
      </c>
    </row>
    <row r="7" spans="1:5">
      <c r="A7">
        <v>83</v>
      </c>
      <c r="B7" t="s">
        <v>49</v>
      </c>
      <c r="C7" s="2">
        <v>215</v>
      </c>
      <c r="D7" s="8">
        <v>275.56375932539999</v>
      </c>
      <c r="E7" s="7">
        <f t="shared" si="0"/>
        <v>1073.1892353021999</v>
      </c>
    </row>
    <row r="8" spans="1:5">
      <c r="A8">
        <v>57</v>
      </c>
      <c r="B8" t="s">
        <v>41</v>
      </c>
      <c r="C8" s="2">
        <v>421.2</v>
      </c>
      <c r="D8" s="8">
        <v>39.517800000000001</v>
      </c>
      <c r="E8" s="7">
        <f t="shared" si="0"/>
        <v>1112.7070353022</v>
      </c>
    </row>
    <row r="9" spans="1:5">
      <c r="A9">
        <v>152</v>
      </c>
      <c r="B9" t="s">
        <v>40</v>
      </c>
      <c r="C9" s="2">
        <v>429.5</v>
      </c>
      <c r="D9" s="8">
        <v>48.909770000000002</v>
      </c>
      <c r="E9" s="7">
        <f t="shared" si="0"/>
        <v>1161.6168053022</v>
      </c>
    </row>
    <row r="10" spans="1:5">
      <c r="A10">
        <v>67</v>
      </c>
      <c r="B10" t="s">
        <v>39</v>
      </c>
      <c r="C10" s="2">
        <v>432.25</v>
      </c>
      <c r="D10" s="8">
        <v>157.43827499999998</v>
      </c>
      <c r="E10" s="7">
        <f t="shared" si="0"/>
        <v>1319.0550803021999</v>
      </c>
    </row>
    <row r="11" spans="1:5">
      <c r="A11">
        <v>69</v>
      </c>
      <c r="B11" t="s">
        <v>38</v>
      </c>
      <c r="C11" s="2">
        <v>432.25</v>
      </c>
      <c r="D11" s="8">
        <v>157.43827499999998</v>
      </c>
      <c r="E11" s="7">
        <f t="shared" si="0"/>
        <v>1476.4933553021999</v>
      </c>
    </row>
    <row r="12" spans="1:5">
      <c r="A12">
        <v>53</v>
      </c>
      <c r="B12" t="s">
        <v>37</v>
      </c>
      <c r="C12" s="2">
        <v>432.42</v>
      </c>
      <c r="D12" s="8">
        <v>147.10368000000003</v>
      </c>
      <c r="E12" s="7">
        <f t="shared" si="0"/>
        <v>1623.5970353021999</v>
      </c>
    </row>
    <row r="13" spans="1:5">
      <c r="A13">
        <v>55</v>
      </c>
      <c r="B13" t="s">
        <v>36</v>
      </c>
      <c r="C13" s="2">
        <v>432.42</v>
      </c>
      <c r="D13" s="8">
        <v>144.76752000000002</v>
      </c>
      <c r="E13" s="7">
        <f t="shared" si="0"/>
        <v>1768.3645553022</v>
      </c>
    </row>
    <row r="14" spans="1:5">
      <c r="A14">
        <v>52</v>
      </c>
      <c r="B14" t="s">
        <v>32</v>
      </c>
      <c r="C14" s="2">
        <v>434.77</v>
      </c>
      <c r="D14" s="8">
        <v>166.88196000000002</v>
      </c>
      <c r="E14" s="7">
        <f t="shared" si="0"/>
        <v>1935.2465153021999</v>
      </c>
    </row>
    <row r="15" spans="1:5">
      <c r="A15">
        <v>112</v>
      </c>
      <c r="B15" t="s">
        <v>31</v>
      </c>
      <c r="C15" s="2">
        <v>457.41</v>
      </c>
      <c r="D15" s="8">
        <v>28.030809599999994</v>
      </c>
      <c r="E15" s="7">
        <f t="shared" si="0"/>
        <v>1963.2773249021998</v>
      </c>
    </row>
    <row r="16" spans="1:5">
      <c r="A16">
        <v>177</v>
      </c>
      <c r="B16" t="s">
        <v>29</v>
      </c>
      <c r="C16" s="2">
        <v>492.29</v>
      </c>
      <c r="D16" s="8">
        <v>63.231185600000003</v>
      </c>
      <c r="E16" s="7">
        <f t="shared" si="0"/>
        <v>2026.5085105021999</v>
      </c>
    </row>
    <row r="17" spans="1:5">
      <c r="A17">
        <v>164</v>
      </c>
      <c r="B17" t="s">
        <v>28</v>
      </c>
      <c r="C17" s="2">
        <v>512.34</v>
      </c>
      <c r="D17" s="8">
        <v>142.15257846</v>
      </c>
      <c r="E17" s="7">
        <f t="shared" si="0"/>
        <v>2168.6610889621998</v>
      </c>
    </row>
    <row r="18" spans="1:5">
      <c r="A18">
        <v>166</v>
      </c>
      <c r="B18" t="s">
        <v>27</v>
      </c>
      <c r="C18" s="2">
        <v>512.34</v>
      </c>
      <c r="D18" s="8">
        <v>142.60499999999999</v>
      </c>
      <c r="E18" s="7">
        <f t="shared" si="0"/>
        <v>2311.2660889621998</v>
      </c>
    </row>
    <row r="19" spans="1:5">
      <c r="A19">
        <v>109</v>
      </c>
      <c r="B19" t="s">
        <v>25</v>
      </c>
      <c r="C19" s="2">
        <v>534.87</v>
      </c>
      <c r="D19" s="8">
        <v>12.8576</v>
      </c>
      <c r="E19" s="7">
        <f t="shared" si="0"/>
        <v>2324.1236889621996</v>
      </c>
    </row>
    <row r="20" spans="1:5">
      <c r="A20">
        <v>111</v>
      </c>
      <c r="B20" t="s">
        <v>24</v>
      </c>
      <c r="C20" s="2">
        <v>534.87</v>
      </c>
      <c r="D20" s="8">
        <v>11.250400000000001</v>
      </c>
      <c r="E20" s="7">
        <f t="shared" si="0"/>
        <v>2335.3740889621995</v>
      </c>
    </row>
    <row r="21" spans="1:5">
      <c r="A21">
        <v>113</v>
      </c>
      <c r="B21" t="s">
        <v>23</v>
      </c>
      <c r="C21" s="2">
        <v>534.87</v>
      </c>
      <c r="D21" s="8">
        <v>11.250400000000001</v>
      </c>
      <c r="E21" s="7">
        <f t="shared" si="0"/>
        <v>2346.6244889621994</v>
      </c>
    </row>
    <row r="22" spans="1:5">
      <c r="A22">
        <v>117</v>
      </c>
      <c r="B22" t="s">
        <v>22</v>
      </c>
      <c r="C22" s="2">
        <v>534.87</v>
      </c>
      <c r="D22" s="8">
        <v>12.8576</v>
      </c>
      <c r="E22" s="7">
        <f t="shared" si="0"/>
        <v>2359.4820889621992</v>
      </c>
    </row>
    <row r="23" spans="1:5">
      <c r="A23">
        <v>119</v>
      </c>
      <c r="B23" t="s">
        <v>21</v>
      </c>
      <c r="C23" s="2">
        <v>534.87</v>
      </c>
      <c r="D23" s="8">
        <v>14.4648</v>
      </c>
      <c r="E23" s="7">
        <f t="shared" si="0"/>
        <v>2373.9468889621994</v>
      </c>
    </row>
    <row r="24" spans="1:5">
      <c r="A24">
        <v>121</v>
      </c>
      <c r="B24" t="s">
        <v>20</v>
      </c>
      <c r="C24" s="2">
        <v>534.87</v>
      </c>
      <c r="D24" s="8">
        <v>12.8576</v>
      </c>
      <c r="E24" s="7">
        <f t="shared" si="0"/>
        <v>2386.8044889621992</v>
      </c>
    </row>
    <row r="25" spans="1:5">
      <c r="A25">
        <v>125</v>
      </c>
      <c r="B25" t="s">
        <v>19</v>
      </c>
      <c r="C25" s="2">
        <v>534.87</v>
      </c>
      <c r="D25" s="8">
        <v>14.4648</v>
      </c>
      <c r="E25" s="7">
        <f t="shared" si="0"/>
        <v>2401.2692889621994</v>
      </c>
    </row>
    <row r="26" spans="1:5">
      <c r="A26">
        <v>127</v>
      </c>
      <c r="B26" t="s">
        <v>18</v>
      </c>
      <c r="C26" s="2">
        <v>534.87</v>
      </c>
      <c r="D26" s="8">
        <v>14.4648</v>
      </c>
      <c r="E26" s="7">
        <f t="shared" si="0"/>
        <v>2415.7340889621996</v>
      </c>
    </row>
    <row r="27" spans="1:5">
      <c r="A27">
        <v>133</v>
      </c>
      <c r="B27" t="s">
        <v>17</v>
      </c>
      <c r="C27" s="2">
        <v>534.87</v>
      </c>
      <c r="D27" s="8">
        <v>14.4648</v>
      </c>
      <c r="E27" s="7">
        <f t="shared" si="0"/>
        <v>2430.1988889621998</v>
      </c>
    </row>
    <row r="28" spans="1:5">
      <c r="A28">
        <v>135</v>
      </c>
      <c r="B28" t="s">
        <v>16</v>
      </c>
      <c r="C28" s="2">
        <v>534.87</v>
      </c>
      <c r="D28" s="8">
        <v>12.8576</v>
      </c>
      <c r="E28" s="7">
        <f t="shared" si="0"/>
        <v>2443.0564889621996</v>
      </c>
    </row>
    <row r="29" spans="1:5">
      <c r="A29">
        <v>138</v>
      </c>
      <c r="B29" t="s">
        <v>15</v>
      </c>
      <c r="C29" s="2">
        <v>534.87</v>
      </c>
      <c r="D29" s="8">
        <v>12.8576</v>
      </c>
      <c r="E29" s="7">
        <f t="shared" si="0"/>
        <v>2455.9140889621995</v>
      </c>
    </row>
    <row r="30" spans="1:5">
      <c r="A30">
        <v>144</v>
      </c>
      <c r="B30" t="s">
        <v>13</v>
      </c>
      <c r="C30" s="2">
        <v>562.11</v>
      </c>
      <c r="D30" s="8">
        <v>121.4696976</v>
      </c>
      <c r="E30" s="7">
        <f t="shared" si="0"/>
        <v>2577.3837865621995</v>
      </c>
    </row>
    <row r="31" spans="1:5">
      <c r="A31">
        <v>161</v>
      </c>
      <c r="B31" t="s">
        <v>9</v>
      </c>
      <c r="C31" s="2">
        <v>613.4</v>
      </c>
      <c r="D31" s="8">
        <v>54.418451999999995</v>
      </c>
      <c r="E31" s="7">
        <f t="shared" si="0"/>
        <v>2631.8022385621994</v>
      </c>
    </row>
    <row r="32" spans="1:5">
      <c r="A32">
        <v>151</v>
      </c>
      <c r="B32" t="s">
        <v>8</v>
      </c>
      <c r="C32" s="2">
        <v>613.41</v>
      </c>
      <c r="D32" s="8">
        <v>52.695039999999999</v>
      </c>
      <c r="E32" s="7">
        <f t="shared" si="0"/>
        <v>2684.4972785621994</v>
      </c>
    </row>
    <row r="33" spans="1:5">
      <c r="A33">
        <v>159</v>
      </c>
      <c r="B33" t="s">
        <v>6</v>
      </c>
      <c r="C33" s="2">
        <v>680.06</v>
      </c>
      <c r="D33" s="8">
        <v>142.64302499999999</v>
      </c>
      <c r="E33" s="7">
        <f t="shared" si="0"/>
        <v>2827.1403035621993</v>
      </c>
    </row>
    <row r="34" spans="1:5">
      <c r="A34">
        <v>160</v>
      </c>
      <c r="B34" t="s">
        <v>5</v>
      </c>
      <c r="C34" s="2">
        <v>680.06</v>
      </c>
      <c r="D34" s="8">
        <v>94.053420000000003</v>
      </c>
      <c r="E34" s="7">
        <f t="shared" si="0"/>
        <v>2921.1937235621995</v>
      </c>
    </row>
    <row r="35" spans="1:5">
      <c r="A35">
        <v>93</v>
      </c>
      <c r="B35" t="s">
        <v>2</v>
      </c>
      <c r="C35" s="2">
        <v>834.35</v>
      </c>
      <c r="D35" s="8">
        <v>309.47792000000004</v>
      </c>
      <c r="E35" s="7">
        <f t="shared" si="0"/>
        <v>3230.6716435621993</v>
      </c>
    </row>
    <row r="37" spans="1:5">
      <c r="A37">
        <v>1301</v>
      </c>
      <c r="B37" s="9">
        <v>0.05</v>
      </c>
      <c r="C37" s="2">
        <v>1142.8</v>
      </c>
      <c r="D37" s="7">
        <v>443.25</v>
      </c>
      <c r="E37" s="7">
        <f>D37</f>
        <v>443.25</v>
      </c>
    </row>
    <row r="38" spans="1:5">
      <c r="A38">
        <v>1302</v>
      </c>
      <c r="B38" s="9">
        <v>0.1</v>
      </c>
      <c r="C38" s="2">
        <v>2465.4</v>
      </c>
      <c r="D38" s="7">
        <v>443.25</v>
      </c>
      <c r="E38" s="7">
        <f>D38+E37</f>
        <v>886.5</v>
      </c>
    </row>
    <row r="39" spans="1:5">
      <c r="A39">
        <v>1303</v>
      </c>
      <c r="B39" s="9">
        <v>0.2</v>
      </c>
      <c r="C39" s="2">
        <v>5152.46</v>
      </c>
      <c r="D39" s="7">
        <v>886.5</v>
      </c>
      <c r="E39" s="7">
        <f t="shared" ref="E39:E40" si="1">D39+E38</f>
        <v>1773</v>
      </c>
    </row>
    <row r="40" spans="1:5">
      <c r="A40">
        <v>1304</v>
      </c>
      <c r="B40" s="9">
        <v>0.8</v>
      </c>
      <c r="C40" s="2">
        <v>5845.54</v>
      </c>
      <c r="D40" s="7">
        <v>7092</v>
      </c>
      <c r="E40" s="7">
        <f t="shared" si="1"/>
        <v>8865</v>
      </c>
    </row>
    <row r="56" spans="6:10">
      <c r="G56" s="20">
        <v>15.2</v>
      </c>
      <c r="H56" s="20"/>
      <c r="I56" s="21">
        <f>G56/2</f>
        <v>7.6</v>
      </c>
      <c r="J56" s="21">
        <v>198.93</v>
      </c>
    </row>
    <row r="57" spans="6:10">
      <c r="F57" t="s">
        <v>112</v>
      </c>
      <c r="G57">
        <v>30.827999999999999</v>
      </c>
      <c r="I57" s="10">
        <f>G57/2</f>
        <v>15.414</v>
      </c>
      <c r="J57" s="10">
        <v>50.658999999999999</v>
      </c>
    </row>
    <row r="58" spans="6:10">
      <c r="G58">
        <v>6.7069000000000001</v>
      </c>
      <c r="I58" s="10">
        <f t="shared" ref="I58:I59" si="2">G58/2</f>
        <v>3.35345</v>
      </c>
      <c r="J58" s="10">
        <v>417.59</v>
      </c>
    </row>
    <row r="59" spans="6:10">
      <c r="G59">
        <v>46.509</v>
      </c>
      <c r="I59" s="10">
        <f t="shared" si="2"/>
        <v>23.2545</v>
      </c>
      <c r="J59" s="10">
        <v>501.12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7" sqref="B17"/>
    </sheetView>
  </sheetViews>
  <sheetFormatPr baseColWidth="10" defaultRowHeight="15" x14ac:dyDescent="0"/>
  <cols>
    <col min="2" max="2" width="13.1640625" customWidth="1"/>
    <col min="7" max="7" width="12.83203125" bestFit="1" customWidth="1"/>
  </cols>
  <sheetData>
    <row r="1" spans="1:5">
      <c r="A1" t="s">
        <v>96</v>
      </c>
      <c r="B1" t="s">
        <v>95</v>
      </c>
      <c r="C1" t="s">
        <v>99</v>
      </c>
      <c r="D1" t="s">
        <v>98</v>
      </c>
      <c r="E1" t="s">
        <v>97</v>
      </c>
    </row>
    <row r="2" spans="1:5">
      <c r="A2">
        <v>70</v>
      </c>
      <c r="B2" t="s">
        <v>35</v>
      </c>
      <c r="C2" s="2">
        <v>434.75</v>
      </c>
      <c r="D2" s="7">
        <v>158.40717695999999</v>
      </c>
      <c r="E2" s="7">
        <f>D2</f>
        <v>158.40717695999999</v>
      </c>
    </row>
    <row r="3" spans="1:5">
      <c r="A3">
        <v>73</v>
      </c>
      <c r="B3" t="s">
        <v>34</v>
      </c>
      <c r="C3" s="2">
        <v>434.75</v>
      </c>
      <c r="D3" s="7">
        <v>158.40717695999999</v>
      </c>
      <c r="E3" s="7">
        <f>D3+E2</f>
        <v>316.81435391999997</v>
      </c>
    </row>
    <row r="5" spans="1:5">
      <c r="A5">
        <v>1401</v>
      </c>
      <c r="B5" s="9">
        <v>0.05</v>
      </c>
      <c r="C5" s="2">
        <v>1142.8</v>
      </c>
      <c r="D5" s="7">
        <v>207</v>
      </c>
      <c r="E5" s="7">
        <f>D5</f>
        <v>207</v>
      </c>
    </row>
    <row r="6" spans="1:5">
      <c r="A6">
        <v>1402</v>
      </c>
      <c r="B6" s="9">
        <v>0.1</v>
      </c>
      <c r="C6" s="2">
        <v>2465.4</v>
      </c>
      <c r="D6" s="7">
        <v>207</v>
      </c>
      <c r="E6" s="7">
        <f>D6+E5</f>
        <v>414</v>
      </c>
    </row>
    <row r="7" spans="1:5">
      <c r="A7">
        <v>1403</v>
      </c>
      <c r="B7" s="9">
        <v>0.2</v>
      </c>
      <c r="C7" s="2">
        <v>5152.46</v>
      </c>
      <c r="D7" s="7">
        <v>414</v>
      </c>
      <c r="E7" s="7">
        <f t="shared" ref="E7:E8" si="0">D7+E6</f>
        <v>828</v>
      </c>
    </row>
    <row r="8" spans="1:5">
      <c r="A8">
        <v>1404</v>
      </c>
      <c r="B8" s="9">
        <v>0.8</v>
      </c>
      <c r="C8" s="2">
        <v>5845.54</v>
      </c>
      <c r="D8" s="7">
        <v>3312</v>
      </c>
      <c r="E8" s="7">
        <f t="shared" si="0"/>
        <v>4140</v>
      </c>
    </row>
    <row r="30" spans="6:7">
      <c r="F30" t="s">
        <v>112</v>
      </c>
      <c r="G30" s="10">
        <v>434.75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D2" sqref="D2:D73"/>
    </sheetView>
  </sheetViews>
  <sheetFormatPr baseColWidth="10" defaultRowHeight="15" x14ac:dyDescent="0"/>
  <sheetData>
    <row r="1" spans="2:4">
      <c r="B1" t="s">
        <v>89</v>
      </c>
      <c r="C1" t="s">
        <v>120</v>
      </c>
    </row>
    <row r="2" spans="2:4">
      <c r="B2">
        <v>11900</v>
      </c>
      <c r="C2">
        <v>1288</v>
      </c>
      <c r="D2">
        <f>B2-C2</f>
        <v>10612</v>
      </c>
    </row>
    <row r="3" spans="2:4">
      <c r="B3">
        <v>11900</v>
      </c>
      <c r="C3">
        <v>951</v>
      </c>
      <c r="D3">
        <f t="shared" ref="D3:D66" si="0">B3-C3</f>
        <v>10949</v>
      </c>
    </row>
    <row r="4" spans="2:4">
      <c r="B4">
        <v>11900</v>
      </c>
      <c r="C4">
        <v>785</v>
      </c>
      <c r="D4">
        <f t="shared" si="0"/>
        <v>11115</v>
      </c>
    </row>
    <row r="5" spans="2:4">
      <c r="B5">
        <v>11900</v>
      </c>
      <c r="C5">
        <v>1288</v>
      </c>
      <c r="D5">
        <f t="shared" si="0"/>
        <v>10612</v>
      </c>
    </row>
    <row r="6" spans="2:4">
      <c r="B6">
        <v>11900</v>
      </c>
      <c r="C6">
        <v>951</v>
      </c>
      <c r="D6">
        <f t="shared" si="0"/>
        <v>10949</v>
      </c>
    </row>
    <row r="7" spans="2:4">
      <c r="B7">
        <v>11900</v>
      </c>
      <c r="C7">
        <v>785</v>
      </c>
      <c r="D7">
        <f t="shared" si="0"/>
        <v>11115</v>
      </c>
    </row>
    <row r="8" spans="2:4">
      <c r="B8">
        <v>12600</v>
      </c>
      <c r="C8">
        <v>1288</v>
      </c>
      <c r="D8">
        <f t="shared" si="0"/>
        <v>11312</v>
      </c>
    </row>
    <row r="9" spans="2:4">
      <c r="B9">
        <v>12391</v>
      </c>
      <c r="C9">
        <v>951</v>
      </c>
      <c r="D9">
        <f t="shared" si="0"/>
        <v>11440</v>
      </c>
    </row>
    <row r="10" spans="2:4">
      <c r="B10">
        <v>12225</v>
      </c>
      <c r="C10">
        <v>785</v>
      </c>
      <c r="D10">
        <f t="shared" si="0"/>
        <v>11440</v>
      </c>
    </row>
    <row r="11" spans="2:4">
      <c r="B11">
        <v>12600</v>
      </c>
      <c r="C11">
        <v>1288</v>
      </c>
      <c r="D11">
        <f t="shared" si="0"/>
        <v>11312</v>
      </c>
    </row>
    <row r="12" spans="2:4">
      <c r="B12">
        <v>12391</v>
      </c>
      <c r="C12">
        <v>951</v>
      </c>
      <c r="D12">
        <f t="shared" si="0"/>
        <v>11440</v>
      </c>
    </row>
    <row r="13" spans="2:4">
      <c r="B13">
        <v>12225</v>
      </c>
      <c r="C13">
        <v>785</v>
      </c>
      <c r="D13">
        <f t="shared" si="0"/>
        <v>11440</v>
      </c>
    </row>
    <row r="14" spans="2:4">
      <c r="B14">
        <v>12600</v>
      </c>
      <c r="C14">
        <v>1288</v>
      </c>
      <c r="D14">
        <f t="shared" si="0"/>
        <v>11312</v>
      </c>
    </row>
    <row r="15" spans="2:4">
      <c r="B15">
        <v>12391</v>
      </c>
      <c r="C15">
        <v>951</v>
      </c>
      <c r="D15">
        <f t="shared" si="0"/>
        <v>11440</v>
      </c>
    </row>
    <row r="16" spans="2:4">
      <c r="B16">
        <v>12225</v>
      </c>
      <c r="C16">
        <v>785</v>
      </c>
      <c r="D16">
        <f t="shared" si="0"/>
        <v>11440</v>
      </c>
    </row>
    <row r="17" spans="2:4">
      <c r="B17">
        <v>12600</v>
      </c>
      <c r="C17">
        <v>1298</v>
      </c>
      <c r="D17">
        <f t="shared" si="0"/>
        <v>11302</v>
      </c>
    </row>
    <row r="18" spans="2:4">
      <c r="B18">
        <v>12600</v>
      </c>
      <c r="C18">
        <v>956</v>
      </c>
      <c r="D18">
        <f t="shared" si="0"/>
        <v>11644</v>
      </c>
    </row>
    <row r="19" spans="2:4">
      <c r="B19">
        <v>12600</v>
      </c>
      <c r="C19">
        <v>795</v>
      </c>
      <c r="D19">
        <f t="shared" si="0"/>
        <v>11805</v>
      </c>
    </row>
    <row r="20" spans="2:4">
      <c r="B20">
        <v>14000</v>
      </c>
      <c r="C20">
        <v>629</v>
      </c>
      <c r="D20">
        <f t="shared" si="0"/>
        <v>13371</v>
      </c>
    </row>
    <row r="21" spans="2:4">
      <c r="B21">
        <v>14000</v>
      </c>
      <c r="C21">
        <v>581</v>
      </c>
      <c r="D21">
        <f t="shared" si="0"/>
        <v>13419</v>
      </c>
    </row>
    <row r="22" spans="2:4">
      <c r="B22">
        <v>14000</v>
      </c>
      <c r="C22">
        <v>456</v>
      </c>
      <c r="D22">
        <f t="shared" si="0"/>
        <v>13544</v>
      </c>
    </row>
    <row r="23" spans="2:4">
      <c r="B23">
        <v>14000</v>
      </c>
      <c r="C23">
        <v>618</v>
      </c>
      <c r="D23">
        <f t="shared" si="0"/>
        <v>13382</v>
      </c>
    </row>
    <row r="24" spans="2:4">
      <c r="B24">
        <v>14000</v>
      </c>
      <c r="C24">
        <v>565</v>
      </c>
      <c r="D24">
        <f t="shared" si="0"/>
        <v>13435</v>
      </c>
    </row>
    <row r="25" spans="2:4">
      <c r="B25">
        <v>14000</v>
      </c>
      <c r="C25">
        <v>451</v>
      </c>
      <c r="D25">
        <f t="shared" si="0"/>
        <v>13549</v>
      </c>
    </row>
    <row r="26" spans="2:4">
      <c r="B26">
        <v>14000</v>
      </c>
      <c r="C26">
        <v>656</v>
      </c>
      <c r="D26">
        <f t="shared" si="0"/>
        <v>13344</v>
      </c>
    </row>
    <row r="27" spans="2:4">
      <c r="B27">
        <v>14000</v>
      </c>
      <c r="C27">
        <v>626</v>
      </c>
      <c r="D27">
        <f t="shared" si="0"/>
        <v>13374</v>
      </c>
    </row>
    <row r="28" spans="2:4">
      <c r="B28">
        <v>14000</v>
      </c>
      <c r="C28">
        <v>501</v>
      </c>
      <c r="D28">
        <f t="shared" si="0"/>
        <v>13499</v>
      </c>
    </row>
    <row r="29" spans="2:4">
      <c r="B29">
        <v>14000</v>
      </c>
      <c r="C29">
        <v>679</v>
      </c>
      <c r="D29">
        <f t="shared" si="0"/>
        <v>13321</v>
      </c>
    </row>
    <row r="30" spans="2:4">
      <c r="B30">
        <v>14000</v>
      </c>
      <c r="C30">
        <v>633</v>
      </c>
      <c r="D30">
        <f t="shared" si="0"/>
        <v>13367</v>
      </c>
    </row>
    <row r="31" spans="2:4">
      <c r="B31">
        <v>14000</v>
      </c>
      <c r="C31">
        <v>509</v>
      </c>
      <c r="D31">
        <f t="shared" si="0"/>
        <v>13491</v>
      </c>
    </row>
    <row r="32" spans="2:4">
      <c r="B32">
        <v>14000</v>
      </c>
      <c r="C32">
        <v>686</v>
      </c>
      <c r="D32">
        <f t="shared" si="0"/>
        <v>13314</v>
      </c>
    </row>
    <row r="33" spans="2:4">
      <c r="B33">
        <v>14000</v>
      </c>
      <c r="C33">
        <v>624</v>
      </c>
      <c r="D33">
        <f t="shared" si="0"/>
        <v>13376</v>
      </c>
    </row>
    <row r="34" spans="2:4">
      <c r="B34">
        <v>14000</v>
      </c>
      <c r="C34">
        <v>489</v>
      </c>
      <c r="D34">
        <f t="shared" si="0"/>
        <v>13511</v>
      </c>
    </row>
    <row r="35" spans="2:4">
      <c r="B35">
        <v>14000</v>
      </c>
      <c r="C35">
        <v>693</v>
      </c>
      <c r="D35">
        <f t="shared" si="0"/>
        <v>13307</v>
      </c>
    </row>
    <row r="36" spans="2:4">
      <c r="B36">
        <v>14000</v>
      </c>
      <c r="C36">
        <v>617</v>
      </c>
      <c r="D36">
        <f t="shared" si="0"/>
        <v>13383</v>
      </c>
    </row>
    <row r="37" spans="2:4">
      <c r="B37">
        <v>14000</v>
      </c>
      <c r="C37">
        <v>482</v>
      </c>
      <c r="D37">
        <f t="shared" si="0"/>
        <v>13518</v>
      </c>
    </row>
    <row r="38" spans="2:4">
      <c r="B38">
        <v>14000</v>
      </c>
      <c r="C38">
        <v>693</v>
      </c>
      <c r="D38">
        <f t="shared" si="0"/>
        <v>13307</v>
      </c>
    </row>
    <row r="39" spans="2:4">
      <c r="B39">
        <v>14000</v>
      </c>
      <c r="C39">
        <v>605</v>
      </c>
      <c r="D39">
        <f t="shared" si="0"/>
        <v>13395</v>
      </c>
    </row>
    <row r="40" spans="2:4">
      <c r="B40">
        <v>14000</v>
      </c>
      <c r="C40">
        <v>464</v>
      </c>
      <c r="D40">
        <f t="shared" si="0"/>
        <v>13536</v>
      </c>
    </row>
    <row r="41" spans="2:4">
      <c r="B41">
        <v>14000</v>
      </c>
      <c r="C41">
        <v>663</v>
      </c>
      <c r="D41">
        <f t="shared" si="0"/>
        <v>13337</v>
      </c>
    </row>
    <row r="42" spans="2:4">
      <c r="B42">
        <v>14000</v>
      </c>
      <c r="C42">
        <v>573</v>
      </c>
      <c r="D42">
        <f t="shared" si="0"/>
        <v>13427</v>
      </c>
    </row>
    <row r="43" spans="2:4">
      <c r="B43">
        <v>14000</v>
      </c>
      <c r="C43">
        <v>444</v>
      </c>
      <c r="D43">
        <f t="shared" si="0"/>
        <v>13556</v>
      </c>
    </row>
    <row r="44" spans="2:4">
      <c r="B44">
        <v>14000</v>
      </c>
      <c r="C44">
        <v>666</v>
      </c>
      <c r="D44">
        <f t="shared" si="0"/>
        <v>13334</v>
      </c>
    </row>
    <row r="45" spans="2:4">
      <c r="B45">
        <v>14000</v>
      </c>
      <c r="C45">
        <v>573</v>
      </c>
      <c r="D45">
        <f t="shared" si="0"/>
        <v>13427</v>
      </c>
    </row>
    <row r="46" spans="2:4">
      <c r="B46">
        <v>14000</v>
      </c>
      <c r="C46">
        <v>442</v>
      </c>
      <c r="D46">
        <f t="shared" si="0"/>
        <v>13558</v>
      </c>
    </row>
    <row r="47" spans="2:4">
      <c r="B47">
        <v>14000</v>
      </c>
      <c r="C47">
        <v>665</v>
      </c>
      <c r="D47">
        <f t="shared" si="0"/>
        <v>13335</v>
      </c>
    </row>
    <row r="48" spans="2:4">
      <c r="B48">
        <v>14000</v>
      </c>
      <c r="C48">
        <v>579</v>
      </c>
      <c r="D48">
        <f t="shared" si="0"/>
        <v>13421</v>
      </c>
    </row>
    <row r="49" spans="2:4">
      <c r="B49">
        <v>14000</v>
      </c>
      <c r="C49">
        <v>447</v>
      </c>
      <c r="D49">
        <f t="shared" si="0"/>
        <v>13553</v>
      </c>
    </row>
    <row r="50" spans="2:4">
      <c r="B50">
        <v>14000</v>
      </c>
      <c r="C50">
        <v>663</v>
      </c>
      <c r="D50">
        <f t="shared" si="0"/>
        <v>13337</v>
      </c>
    </row>
    <row r="51" spans="2:4">
      <c r="B51">
        <v>14000</v>
      </c>
      <c r="C51">
        <v>584</v>
      </c>
      <c r="D51">
        <f t="shared" si="0"/>
        <v>13416</v>
      </c>
    </row>
    <row r="52" spans="2:4">
      <c r="B52">
        <v>14000</v>
      </c>
      <c r="C52">
        <v>454</v>
      </c>
      <c r="D52">
        <f t="shared" si="0"/>
        <v>13546</v>
      </c>
    </row>
    <row r="53" spans="2:4">
      <c r="B53">
        <v>14000</v>
      </c>
      <c r="C53">
        <v>687</v>
      </c>
      <c r="D53">
        <f t="shared" si="0"/>
        <v>13313</v>
      </c>
    </row>
    <row r="54" spans="2:4">
      <c r="B54">
        <v>14000</v>
      </c>
      <c r="C54">
        <v>620</v>
      </c>
      <c r="D54">
        <f t="shared" si="0"/>
        <v>13380</v>
      </c>
    </row>
    <row r="55" spans="2:4">
      <c r="B55">
        <v>14000</v>
      </c>
      <c r="C55">
        <v>483</v>
      </c>
      <c r="D55">
        <f t="shared" si="0"/>
        <v>13517</v>
      </c>
    </row>
    <row r="56" spans="2:4">
      <c r="B56">
        <v>14000</v>
      </c>
      <c r="C56">
        <v>667</v>
      </c>
      <c r="D56">
        <f t="shared" si="0"/>
        <v>13333</v>
      </c>
    </row>
    <row r="57" spans="2:4">
      <c r="B57">
        <v>14000</v>
      </c>
      <c r="C57">
        <v>616</v>
      </c>
      <c r="D57">
        <f t="shared" si="0"/>
        <v>13384</v>
      </c>
    </row>
    <row r="58" spans="2:4">
      <c r="B58">
        <v>14000</v>
      </c>
      <c r="C58">
        <v>484</v>
      </c>
      <c r="D58">
        <f t="shared" si="0"/>
        <v>13516</v>
      </c>
    </row>
    <row r="59" spans="2:4">
      <c r="B59">
        <v>14000</v>
      </c>
      <c r="C59">
        <v>661</v>
      </c>
      <c r="D59">
        <f t="shared" si="0"/>
        <v>13339</v>
      </c>
    </row>
    <row r="60" spans="2:4">
      <c r="B60">
        <v>14000</v>
      </c>
      <c r="C60">
        <v>603</v>
      </c>
      <c r="D60">
        <f t="shared" si="0"/>
        <v>13397</v>
      </c>
    </row>
    <row r="61" spans="2:4">
      <c r="B61">
        <v>14000</v>
      </c>
      <c r="C61">
        <v>482</v>
      </c>
      <c r="D61">
        <f t="shared" si="0"/>
        <v>13518</v>
      </c>
    </row>
    <row r="62" spans="2:4">
      <c r="B62">
        <v>14000</v>
      </c>
      <c r="C62">
        <v>692</v>
      </c>
      <c r="D62">
        <f t="shared" si="0"/>
        <v>13308</v>
      </c>
    </row>
    <row r="63" spans="2:4">
      <c r="B63">
        <v>14000</v>
      </c>
      <c r="C63">
        <v>661</v>
      </c>
      <c r="D63">
        <f t="shared" si="0"/>
        <v>13339</v>
      </c>
    </row>
    <row r="64" spans="2:4">
      <c r="B64">
        <v>14000</v>
      </c>
      <c r="C64">
        <v>529</v>
      </c>
      <c r="D64">
        <f t="shared" si="0"/>
        <v>13471</v>
      </c>
    </row>
    <row r="65" spans="2:4">
      <c r="B65">
        <v>14000</v>
      </c>
      <c r="C65">
        <v>715</v>
      </c>
      <c r="D65">
        <f t="shared" si="0"/>
        <v>13285</v>
      </c>
    </row>
    <row r="66" spans="2:4">
      <c r="B66">
        <v>14000</v>
      </c>
      <c r="C66">
        <v>667</v>
      </c>
      <c r="D66">
        <f t="shared" si="0"/>
        <v>13333</v>
      </c>
    </row>
    <row r="67" spans="2:4">
      <c r="B67">
        <v>14000</v>
      </c>
      <c r="C67">
        <v>536</v>
      </c>
      <c r="D67">
        <f t="shared" ref="D67:D73" si="1">B67-C67</f>
        <v>13464</v>
      </c>
    </row>
    <row r="68" spans="2:4">
      <c r="B68">
        <v>14000</v>
      </c>
      <c r="C68">
        <v>730</v>
      </c>
      <c r="D68">
        <f t="shared" si="1"/>
        <v>13270</v>
      </c>
    </row>
    <row r="69" spans="2:4">
      <c r="B69">
        <v>14000</v>
      </c>
      <c r="C69">
        <v>664</v>
      </c>
      <c r="D69">
        <f t="shared" si="1"/>
        <v>13336</v>
      </c>
    </row>
    <row r="70" spans="2:4">
      <c r="B70">
        <v>14000</v>
      </c>
      <c r="C70">
        <v>521</v>
      </c>
      <c r="D70">
        <f t="shared" si="1"/>
        <v>13479</v>
      </c>
    </row>
    <row r="71" spans="2:4">
      <c r="B71">
        <v>14000</v>
      </c>
      <c r="C71">
        <v>723</v>
      </c>
      <c r="D71">
        <f t="shared" si="1"/>
        <v>13277</v>
      </c>
    </row>
    <row r="72" spans="2:4">
      <c r="B72">
        <v>14000</v>
      </c>
      <c r="C72">
        <v>643</v>
      </c>
      <c r="D72">
        <f t="shared" si="1"/>
        <v>13357</v>
      </c>
    </row>
    <row r="73" spans="2:4">
      <c r="B73">
        <v>14000</v>
      </c>
      <c r="C73">
        <v>502</v>
      </c>
      <c r="D73">
        <f t="shared" si="1"/>
        <v>13498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UTE</vt:lpstr>
      <vt:lpstr>Mercado</vt:lpstr>
      <vt:lpstr>DEFICIT</vt:lpstr>
      <vt:lpstr>SECO</vt:lpstr>
      <vt:lpstr>SUL</vt:lpstr>
      <vt:lpstr>NE</vt:lpstr>
      <vt:lpstr>NORTE</vt:lpstr>
      <vt:lpstr>RE Itaipu</vt:lpstr>
    </vt:vector>
  </TitlesOfParts>
  <Company>Venidera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dcterms:created xsi:type="dcterms:W3CDTF">2011-11-17T18:07:40Z</dcterms:created>
  <dcterms:modified xsi:type="dcterms:W3CDTF">2012-01-11T13:53:10Z</dcterms:modified>
</cp:coreProperties>
</file>