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lederman/score_vsp/myproject/myapp/data/"/>
    </mc:Choice>
  </mc:AlternateContent>
  <xr:revisionPtr revIDLastSave="0" documentId="13_ncr:1_{86497190-7C00-7E4F-8C20-561C05564853}" xr6:coauthVersionLast="47" xr6:coauthVersionMax="47" xr10:uidLastSave="{00000000-0000-0000-0000-000000000000}"/>
  <bookViews>
    <workbookView xWindow="0" yWindow="500" windowWidth="22840" windowHeight="19520" xr2:uid="{ACEF85A5-64DD-0D42-A33B-3FA4013DF34B}"/>
  </bookViews>
  <sheets>
    <sheet name="supuestos_capital" sheetId="11" r:id="rId1"/>
    <sheet name="segmento_rwa" sheetId="9" r:id="rId2"/>
    <sheet name="rwa" sheetId="5" r:id="rId3"/>
    <sheet name="rwa_soberano" sheetId="1" r:id="rId4"/>
    <sheet name="rwa_cuasi_soberano" sheetId="10" r:id="rId5"/>
    <sheet name="rwa_patrimoniales" sheetId="2" r:id="rId6"/>
    <sheet name="rwa_financieras" sheetId="3" r:id="rId7"/>
    <sheet name="rwa_otros" sheetId="4" r:id="rId8"/>
    <sheet name="basilea_rating_externo" sheetId="8" r:id="rId9"/>
    <sheet name="basilea_rating_interno" sheetId="7" r:id="rId10"/>
    <sheet name="perdida_no_esperada" sheetId="12" r:id="rId11"/>
    <sheet name="pd_techo_pais" sheetId="13" r:id="rId12"/>
    <sheet name="pd_cliente" sheetId="14" r:id="rId13"/>
    <sheet name="pd_perdida_esperada" sheetId="15" r:id="rId14"/>
    <sheet name="lgd" sheetId="16" r:id="rId15"/>
    <sheet name="costo_fondeo" sheetId="18" r:id="rId16"/>
    <sheet name="costo_operativo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8" l="1"/>
  <c r="B5" i="18" s="1"/>
  <c r="B7" i="18"/>
  <c r="B8" i="18" s="1"/>
  <c r="B9" i="18" s="1"/>
  <c r="B10" i="18" s="1"/>
  <c r="B3" i="18"/>
  <c r="A3" i="4" l="1"/>
  <c r="A4" i="4" s="1"/>
  <c r="A5" i="4" s="1"/>
  <c r="A6" i="4" s="1"/>
  <c r="A7" i="4" s="1"/>
  <c r="A8" i="4" s="1"/>
  <c r="A9" i="4" s="1"/>
  <c r="A10" i="4" s="1"/>
  <c r="A11" i="4" s="1"/>
  <c r="A3" i="3"/>
  <c r="A4" i="3" s="1"/>
  <c r="A5" i="3" s="1"/>
  <c r="A6" i="3" s="1"/>
  <c r="A7" i="3" s="1"/>
  <c r="A8" i="3" s="1"/>
  <c r="A9" i="3" s="1"/>
  <c r="A10" i="3" s="1"/>
  <c r="A11" i="3" s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<sst xmlns="http://schemas.openxmlformats.org/spreadsheetml/2006/main" count="217" uniqueCount="86">
  <si>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</si>
  <si>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</si>
  <si>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</si>
  <si>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</si>
  <si>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</si>
  <si>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</si>
  <si>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</si>
  <si>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</si>
  <si>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</si>
  <si>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</si>
  <si>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</si>
  <si>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</si>
  <si>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</si>
  <si>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</si>
  <si>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</si>
  <si>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</si>
  <si>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</si>
  <si>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</si>
  <si>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CCC-</t>
  </si>
  <si>
    <t>CC</t>
  </si>
  <si>
    <t>SD</t>
  </si>
  <si>
    <t>rating</t>
  </si>
  <si>
    <t>bicra</t>
  </si>
  <si>
    <t>rwa</t>
  </si>
  <si>
    <t>rwa_cuasi_soberano</t>
  </si>
  <si>
    <t>emg</t>
  </si>
  <si>
    <t>erg</t>
  </si>
  <si>
    <t>Ecuador</t>
  </si>
  <si>
    <t>Barbados</t>
  </si>
  <si>
    <t>República Dominicana</t>
  </si>
  <si>
    <t>pais</t>
  </si>
  <si>
    <t>Argentina</t>
  </si>
  <si>
    <t>Bolivia</t>
  </si>
  <si>
    <t>Brasil</t>
  </si>
  <si>
    <t>Chile</t>
  </si>
  <si>
    <t>Colombia</t>
  </si>
  <si>
    <t>Costa Rica</t>
  </si>
  <si>
    <t>España</t>
  </si>
  <si>
    <t>Jamaica</t>
  </si>
  <si>
    <t>México</t>
  </si>
  <si>
    <t>Panamá</t>
  </si>
  <si>
    <t>Paraguay</t>
  </si>
  <si>
    <t>Perú</t>
  </si>
  <si>
    <t>Portugal</t>
  </si>
  <si>
    <t>Trinidad y Tobago</t>
  </si>
  <si>
    <t>Uruguay</t>
  </si>
  <si>
    <t>Venezuela</t>
  </si>
  <si>
    <t>Multinacional (al menos 2 países CAF)</t>
  </si>
  <si>
    <t>1 - SAT S o A</t>
  </si>
  <si>
    <t>2 - SAT MB o A</t>
  </si>
  <si>
    <t>3 - SAT A o B</t>
  </si>
  <si>
    <t>4 - WCH o C</t>
  </si>
  <si>
    <t>5 - MEN</t>
  </si>
  <si>
    <t>6 - SUB</t>
  </si>
  <si>
    <t>7 - DUD</t>
  </si>
  <si>
    <t>8 - PER</t>
  </si>
  <si>
    <t>Banco de Desarrollo Soberano</t>
  </si>
  <si>
    <t>Banco de Desarrollo cuasi soberano</t>
  </si>
  <si>
    <t>Banco Comercial Sector Financiero</t>
  </si>
  <si>
    <t>Inversiones Patrimoniales</t>
  </si>
  <si>
    <t>PF Cuasi Soberano</t>
  </si>
  <si>
    <t>PF, Fondos de deuda, Corporativos y Otros No Soberano</t>
  </si>
  <si>
    <t>segmento</t>
  </si>
  <si>
    <t>Avales y Garantias</t>
  </si>
  <si>
    <t>rwa_patrimoniales</t>
  </si>
  <si>
    <t>rwa_otros</t>
  </si>
  <si>
    <t>rwa_soberano</t>
  </si>
  <si>
    <t>rwa_financieras</t>
  </si>
  <si>
    <t>tipo_rwa</t>
  </si>
  <si>
    <t>rwa_cat_1</t>
  </si>
  <si>
    <t>rwa_cat_3</t>
  </si>
  <si>
    <t>puntuacion</t>
  </si>
  <si>
    <t>supuestos</t>
  </si>
  <si>
    <t>valor</t>
  </si>
  <si>
    <t>requerimientos_capital</t>
  </si>
  <si>
    <t>perdida_no_esperada</t>
  </si>
  <si>
    <t>requerimientos_perdidas_no_esperada</t>
  </si>
  <si>
    <t>techo_pais</t>
  </si>
  <si>
    <t>pd_cliente</t>
  </si>
  <si>
    <t>pd</t>
  </si>
  <si>
    <t>lgd</t>
  </si>
  <si>
    <t>costo</t>
  </si>
  <si>
    <t>año</t>
  </si>
  <si>
    <t>Costos Operativos (% s/Exposción)</t>
  </si>
  <si>
    <t>Costo</t>
  </si>
  <si>
    <t>4 - WCH A 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</si>
</sst>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.8000000000000007"/>
      <color rgb="FF6AAB73"/>
      <name val="JetBrains Mono"/>
      <family val="3"/>
    </font>
    <font>
      <sz val="12"/>
      <color rgb="FF0432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2" borderId="1" xfId="0" applyFont="1" applyFill="1" applyBorder="1"/>
    <xf numFmtId="0" fontId="5" fillId="0" borderId="0" xfId="0" applyFont="1"/>
    <xf numFmtId="1" fontId="4" fillId="0" borderId="1" xfId="1" applyNumberFormat="1" applyFont="1" applyBorder="1"/>
    <xf numFmtId="1" fontId="0" fillId="0" borderId="1" xfId="0" applyNumberFormat="1" applyBorder="1"/>
    <xf numFmtId="2" fontId="0" fillId="0" borderId="1" xfId="0" applyNumberFormat="1" applyBorder="1"/>
    <xf numFmtId="1" fontId="6" fillId="0" borderId="1" xfId="0" applyNumberFormat="1" applyFont="1" applyBorder="1"/>
    <xf numFmtId="49" fontId="1" fillId="2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3" xfId="1" xr:uid="{831E3382-E5DC-0A41-9C7F-093B6EE06E47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59DB-80D6-0448-97A9-F18A2183DC7D}">
  <dimension ref="A1:B2"/>
  <sheetViews>
    <sheetView tabSelected="1" workbookViewId="0">
      <selection activeCell="C5" sqref="C5"/>
    </sheetView>
  </sheetViews>
  <sheetFormatPr baseColWidth="10" defaultRowHeight="16"/>
  <cols>
    <col min="1" max="1" width="23" bestFit="1" customWidth="1"/>
  </cols>
  <sheetData>
    <row r="1" spans="1:2">
      <c r="A1" s="1" t="s">
        <v>72</v>
      </c>
      <c r="B1" s="1" t="s">
        <v>73</v>
      </c>
    </row>
    <row r="2" spans="1:2">
      <c r="A2" s="1" t="s">
        <v>74</v>
      </c>
      <c r="B2" s="3">
        <v>0.3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FBF8-CC37-4A43-A478-47CEC0D4C452}">
  <dimension ref="A1:I7"/>
  <sheetViews>
    <sheetView workbookViewId="0">
      <selection activeCell="G12" sqref="G12"/>
    </sheetView>
  </sheetViews>
  <sheetFormatPr baseColWidth="10" defaultRowHeight="16"/>
  <cols>
    <col min="1" max="1" width="47.33203125" bestFit="1" customWidth="1"/>
    <col min="3" max="3" width="12.33203125" bestFit="1" customWidth="1"/>
    <col min="5" max="5" width="12.33203125" bestFit="1" customWidth="1"/>
  </cols>
  <sheetData>
    <row r="1" spans="1:9">
      <c r="A1" s="1" t="s">
        <v>62</v>
      </c>
      <c r="B1" s="1" t="s">
        <v>48</v>
      </c>
      <c r="C1" s="1" t="s">
        <v>49</v>
      </c>
      <c r="D1" s="1" t="s">
        <v>50</v>
      </c>
      <c r="E1" s="1" t="s">
        <v>85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>
      <c r="A2" s="1" t="s">
        <v>57</v>
      </c>
      <c r="B2" s="3">
        <v>0.2</v>
      </c>
      <c r="C2" s="3">
        <v>0.5</v>
      </c>
      <c r="D2" s="3">
        <v>1</v>
      </c>
      <c r="E2" s="3">
        <v>1</v>
      </c>
      <c r="F2" s="3">
        <v>1</v>
      </c>
      <c r="G2" s="3">
        <v>1.5</v>
      </c>
      <c r="H2" s="3">
        <v>1.5</v>
      </c>
      <c r="I2" s="3">
        <v>1.5</v>
      </c>
    </row>
    <row r="3" spans="1:9">
      <c r="A3" s="1" t="s">
        <v>58</v>
      </c>
      <c r="B3" s="3">
        <v>0.2</v>
      </c>
      <c r="C3" s="3">
        <v>0.5</v>
      </c>
      <c r="D3" s="3">
        <v>1</v>
      </c>
      <c r="E3" s="3">
        <v>1</v>
      </c>
      <c r="F3" s="3">
        <v>1</v>
      </c>
      <c r="G3" s="3">
        <v>1.5</v>
      </c>
      <c r="H3" s="3">
        <v>1.5</v>
      </c>
      <c r="I3" s="3">
        <v>1.5</v>
      </c>
    </row>
    <row r="4" spans="1:9">
      <c r="A4" s="1" t="s">
        <v>56</v>
      </c>
      <c r="B4" s="3">
        <v>0</v>
      </c>
      <c r="C4" s="3">
        <v>0.5</v>
      </c>
      <c r="D4" s="3">
        <v>1</v>
      </c>
      <c r="E4" s="3">
        <v>1</v>
      </c>
      <c r="F4" s="3">
        <v>1</v>
      </c>
      <c r="G4" s="3">
        <v>1.5</v>
      </c>
      <c r="H4" s="3">
        <v>1.5</v>
      </c>
      <c r="I4" s="3">
        <v>1.5</v>
      </c>
    </row>
    <row r="5" spans="1:9">
      <c r="A5" s="1" t="s">
        <v>59</v>
      </c>
      <c r="B5" s="3">
        <v>2.5</v>
      </c>
      <c r="C5" s="3">
        <v>2.5</v>
      </c>
      <c r="D5" s="3">
        <v>2.5</v>
      </c>
      <c r="E5" s="3">
        <v>2.5</v>
      </c>
      <c r="F5" s="3">
        <v>2.5</v>
      </c>
      <c r="G5" s="3">
        <v>2.5</v>
      </c>
      <c r="H5" s="3">
        <v>2.5</v>
      </c>
      <c r="I5" s="3">
        <v>2.5</v>
      </c>
    </row>
    <row r="6" spans="1:9">
      <c r="A6" s="1" t="s">
        <v>60</v>
      </c>
      <c r="B6" s="3">
        <v>0.2</v>
      </c>
      <c r="C6" s="3">
        <v>0.5</v>
      </c>
      <c r="D6" s="3">
        <v>1</v>
      </c>
      <c r="E6" s="3">
        <v>1</v>
      </c>
      <c r="F6" s="3">
        <v>1</v>
      </c>
      <c r="G6" s="3">
        <v>1.5</v>
      </c>
      <c r="H6" s="3">
        <v>1.5</v>
      </c>
      <c r="I6" s="3">
        <v>1.5</v>
      </c>
    </row>
    <row r="7" spans="1:9">
      <c r="A7" s="1" t="s">
        <v>61</v>
      </c>
      <c r="B7" s="3">
        <v>0.2</v>
      </c>
      <c r="C7" s="3">
        <v>1</v>
      </c>
      <c r="D7" s="3">
        <v>1</v>
      </c>
      <c r="E7" s="3">
        <v>1</v>
      </c>
      <c r="F7" s="3">
        <v>1.5</v>
      </c>
      <c r="G7" s="3">
        <v>1.5</v>
      </c>
      <c r="H7" s="3">
        <v>1.5</v>
      </c>
      <c r="I7" s="3">
        <v>1.5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8B1B-780E-4B4D-BA49-57D40502E5D7}">
  <dimension ref="A1:B2"/>
  <sheetViews>
    <sheetView workbookViewId="0">
      <selection activeCell="B2" sqref="B2"/>
    </sheetView>
  </sheetViews>
  <sheetFormatPr baseColWidth="10" defaultRowHeight="16"/>
  <cols>
    <col min="1" max="1" width="33.83203125" bestFit="1" customWidth="1"/>
  </cols>
  <sheetData>
    <row r="1" spans="1:2">
      <c r="A1" s="1" t="s">
        <v>75</v>
      </c>
      <c r="B1" s="1" t="s">
        <v>73</v>
      </c>
    </row>
    <row r="2" spans="1:2">
      <c r="A2" s="1" t="s">
        <v>76</v>
      </c>
      <c r="B2" s="3">
        <v>0.15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83EB-B55E-024D-8187-1DB30F93571B}">
  <dimension ref="A1:F21"/>
  <sheetViews>
    <sheetView workbookViewId="0"/>
  </sheetViews>
  <sheetFormatPr baseColWidth="10" defaultRowHeight="16"/>
  <cols>
    <col min="1" max="1" width="33.1640625" bestFit="1" customWidth="1"/>
  </cols>
  <sheetData>
    <row r="1" spans="1:6">
      <c r="A1" s="1" t="s">
        <v>77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s="1" t="s">
        <v>31</v>
      </c>
      <c r="B2" s="8">
        <v>0.27680353534774227</v>
      </c>
      <c r="C2" s="8">
        <v>0.3755622125632902</v>
      </c>
      <c r="D2" s="8">
        <v>0.43087912220152397</v>
      </c>
      <c r="E2" s="8">
        <v>0.46975763292520306</v>
      </c>
      <c r="F2" s="8">
        <v>0.49146434352891727</v>
      </c>
    </row>
    <row r="3" spans="1:6">
      <c r="A3" s="1" t="s">
        <v>28</v>
      </c>
      <c r="B3" s="8">
        <v>5.1262419179924058E-2</v>
      </c>
      <c r="C3" s="8">
        <v>0.10810165232029582</v>
      </c>
      <c r="D3" s="8">
        <v>0.15678605184937158</v>
      </c>
      <c r="E3" s="8">
        <v>0.19354132210827901</v>
      </c>
      <c r="F3" s="8">
        <v>0.2235752883193233</v>
      </c>
    </row>
    <row r="4" spans="1:6">
      <c r="A4" s="1" t="s">
        <v>32</v>
      </c>
      <c r="B4" s="8">
        <v>2.3133844145516665E-2</v>
      </c>
      <c r="C4" s="8">
        <v>6.0392878665383322E-2</v>
      </c>
      <c r="D4" s="8">
        <v>9.7351281563205008E-2</v>
      </c>
      <c r="E4" s="8">
        <v>0.12720144819845777</v>
      </c>
      <c r="F4" s="8">
        <v>0.15150466361871814</v>
      </c>
    </row>
    <row r="5" spans="1:6">
      <c r="A5" s="1" t="s">
        <v>33</v>
      </c>
      <c r="B5" s="8">
        <v>8.9596506291200334E-3</v>
      </c>
      <c r="C5" s="8">
        <v>2.3328796460293691E-2</v>
      </c>
      <c r="D5" s="8">
        <v>3.8583446095684926E-2</v>
      </c>
      <c r="E5" s="8">
        <v>5.2783824017645718E-2</v>
      </c>
      <c r="F5" s="8">
        <v>6.5651296546125837E-2</v>
      </c>
    </row>
    <row r="6" spans="1:6">
      <c r="A6" s="1" t="s">
        <v>34</v>
      </c>
      <c r="B6" s="8">
        <v>4.9702752359102257E-4</v>
      </c>
      <c r="C6" s="8">
        <v>1.2138480715173313E-3</v>
      </c>
      <c r="D6" s="8">
        <v>2.3424943119044433E-3</v>
      </c>
      <c r="E6" s="8">
        <v>3.4939658605443471E-3</v>
      </c>
      <c r="F6" s="8">
        <v>4.7155346091797522E-3</v>
      </c>
    </row>
    <row r="7" spans="1:6">
      <c r="A7" s="1" t="s">
        <v>35</v>
      </c>
      <c r="B7" s="8">
        <v>2.096311510710065E-3</v>
      </c>
      <c r="C7" s="8">
        <v>7.5902721546842094E-3</v>
      </c>
      <c r="D7" s="8">
        <v>1.3938587991738123E-2</v>
      </c>
      <c r="E7" s="8">
        <v>1.9885878831970173E-2</v>
      </c>
      <c r="F7" s="8">
        <v>2.5466623977544969E-2</v>
      </c>
    </row>
    <row r="8" spans="1:6">
      <c r="A8" s="1" t="s">
        <v>36</v>
      </c>
      <c r="B8" s="8">
        <v>2.6633844145516661E-2</v>
      </c>
      <c r="C8" s="8">
        <v>6.5992878665383323E-2</v>
      </c>
      <c r="D8" s="8">
        <v>0.10385128156320501</v>
      </c>
      <c r="E8" s="8">
        <v>0.1340681148651244</v>
      </c>
      <c r="F8" s="8">
        <v>0.15877133028538479</v>
      </c>
    </row>
    <row r="9" spans="1:6">
      <c r="A9" s="1" t="s">
        <v>27</v>
      </c>
      <c r="B9" s="8">
        <v>5.1262419179924058E-2</v>
      </c>
      <c r="C9" s="8">
        <v>0.10810165232029582</v>
      </c>
      <c r="D9" s="8">
        <v>0.15678605184937158</v>
      </c>
      <c r="E9" s="8">
        <v>0.19354132210827901</v>
      </c>
      <c r="F9" s="8">
        <v>0.2235752883193233</v>
      </c>
    </row>
    <row r="10" spans="1:6">
      <c r="A10" s="1" t="s">
        <v>37</v>
      </c>
      <c r="B10" s="8">
        <v>6.9072606374951599E-4</v>
      </c>
      <c r="C10" s="8">
        <v>1.8292427684246876E-3</v>
      </c>
      <c r="D10" s="8">
        <v>3.0293732172301225E-3</v>
      </c>
      <c r="E10" s="8">
        <v>4.2321320936010579E-3</v>
      </c>
      <c r="F10" s="8">
        <v>5.5153898235605183E-3</v>
      </c>
    </row>
    <row r="11" spans="1:6">
      <c r="A11" s="1" t="s">
        <v>38</v>
      </c>
      <c r="B11" s="8">
        <v>2.1138669683749774E-2</v>
      </c>
      <c r="C11" s="8">
        <v>5.5034794206527016E-2</v>
      </c>
      <c r="D11" s="8">
        <v>8.9310835455749846E-2</v>
      </c>
      <c r="E11" s="8">
        <v>0.11906047759533538</v>
      </c>
      <c r="F11" s="8">
        <v>0.14176491362619445</v>
      </c>
    </row>
    <row r="12" spans="1:6">
      <c r="A12" s="1" t="s">
        <v>39</v>
      </c>
      <c r="B12" s="8">
        <v>1.5201260742170712E-3</v>
      </c>
      <c r="C12" s="8">
        <v>3.9722470998456074E-3</v>
      </c>
      <c r="D12" s="8">
        <v>6.9173406715533244E-3</v>
      </c>
      <c r="E12" s="8">
        <v>9.8524094624558942E-3</v>
      </c>
      <c r="F12" s="8">
        <v>1.3101887177747787E-2</v>
      </c>
    </row>
    <row r="13" spans="1:6">
      <c r="A13" s="1" t="s">
        <v>40</v>
      </c>
      <c r="B13" s="8">
        <v>1.5685560860321454E-3</v>
      </c>
      <c r="C13" s="8">
        <v>4.0956878641130864E-3</v>
      </c>
      <c r="D13" s="8">
        <v>6.9018937173089476E-3</v>
      </c>
      <c r="E13" s="8">
        <v>9.9806663399595666E-3</v>
      </c>
      <c r="F13" s="8">
        <v>1.3278449140780019E-2</v>
      </c>
    </row>
    <row r="14" spans="1:6">
      <c r="A14" s="1" t="s">
        <v>41</v>
      </c>
      <c r="B14" s="8">
        <v>3.77727874806208E-3</v>
      </c>
      <c r="C14" s="8">
        <v>1.3535891092435788E-2</v>
      </c>
      <c r="D14" s="8">
        <v>2.540418496242661E-2</v>
      </c>
      <c r="E14" s="8">
        <v>3.6059331162260809E-2</v>
      </c>
      <c r="F14" s="8">
        <v>4.6450205001836185E-2</v>
      </c>
    </row>
    <row r="15" spans="1:6">
      <c r="A15" s="1" t="s">
        <v>42</v>
      </c>
      <c r="B15" s="8">
        <v>8.4004495405402054E-4</v>
      </c>
      <c r="C15" s="8">
        <v>2.6884541197798478E-3</v>
      </c>
      <c r="D15" s="8">
        <v>4.8539943603735239E-3</v>
      </c>
      <c r="E15" s="8">
        <v>7.1584397594316096E-3</v>
      </c>
      <c r="F15" s="8">
        <v>9.8236595930473319E-3</v>
      </c>
    </row>
    <row r="16" spans="1:6">
      <c r="A16" s="1" t="s">
        <v>43</v>
      </c>
      <c r="B16" s="8">
        <v>1.0159243597730003E-3</v>
      </c>
      <c r="C16" s="8">
        <v>2.4404685957158099E-3</v>
      </c>
      <c r="D16" s="8">
        <v>4.3177572239142901E-3</v>
      </c>
      <c r="E16" s="8">
        <v>6.6840420676767343E-3</v>
      </c>
      <c r="F16" s="8">
        <v>8.9228647534252137E-3</v>
      </c>
    </row>
    <row r="17" spans="1:6">
      <c r="A17" s="1" t="s">
        <v>29</v>
      </c>
      <c r="B17" s="8">
        <v>1.0948693512102661E-2</v>
      </c>
      <c r="C17" s="8">
        <v>2.9160938361969643E-2</v>
      </c>
      <c r="D17" s="8">
        <v>4.9125301819058186E-2</v>
      </c>
      <c r="E17" s="8">
        <v>6.8820620722117601E-2</v>
      </c>
      <c r="F17" s="8">
        <v>8.565710562831591E-2</v>
      </c>
    </row>
    <row r="18" spans="1:6">
      <c r="A18" s="1" t="s">
        <v>44</v>
      </c>
      <c r="B18" s="8">
        <v>2.096311510710065E-3</v>
      </c>
      <c r="C18" s="8">
        <v>7.5902721546842094E-3</v>
      </c>
      <c r="D18" s="8">
        <v>1.3938587991738123E-2</v>
      </c>
      <c r="E18" s="8">
        <v>1.9885878831970173E-2</v>
      </c>
      <c r="F18" s="8">
        <v>2.5466623977544969E-2</v>
      </c>
    </row>
    <row r="19" spans="1:6">
      <c r="A19" s="1" t="s">
        <v>45</v>
      </c>
      <c r="B19" s="8">
        <v>1.6867927408837381E-3</v>
      </c>
      <c r="C19" s="8">
        <v>4.3389137665122736E-3</v>
      </c>
      <c r="D19" s="8">
        <v>7.2840073382199914E-3</v>
      </c>
      <c r="E19" s="8">
        <v>1.0685742795789226E-2</v>
      </c>
      <c r="F19" s="8">
        <v>1.4301887177747788E-2</v>
      </c>
    </row>
    <row r="20" spans="1:6">
      <c r="A20" s="1" t="s">
        <v>46</v>
      </c>
      <c r="B20" s="8">
        <v>0.2985238478308414</v>
      </c>
      <c r="C20" s="8">
        <v>0.41024254365113688</v>
      </c>
      <c r="D20" s="8">
        <v>0.47789207295381708</v>
      </c>
      <c r="E20" s="8">
        <v>0.52582850236793699</v>
      </c>
      <c r="F20" s="8">
        <v>0.55224902404483434</v>
      </c>
    </row>
    <row r="21" spans="1:6">
      <c r="A21" s="1" t="s">
        <v>47</v>
      </c>
      <c r="B21" s="8">
        <v>3.77727874806208E-3</v>
      </c>
      <c r="C21" s="8">
        <v>1.3535891092435788E-2</v>
      </c>
      <c r="D21" s="8">
        <v>2.540418496242661E-2</v>
      </c>
      <c r="E21" s="8">
        <v>3.6059331162260809E-2</v>
      </c>
      <c r="F21" s="8">
        <v>4.6450205001836185E-2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8446-8A3B-B148-84BD-BA42A606AAD6}">
  <dimension ref="A1:F9"/>
  <sheetViews>
    <sheetView workbookViewId="0">
      <selection sqref="A1:F2"/>
    </sheetView>
  </sheetViews>
  <sheetFormatPr baseColWidth="10" defaultRowHeight="16"/>
  <cols>
    <col min="1" max="1" width="13.83203125" bestFit="1" customWidth="1"/>
  </cols>
  <sheetData>
    <row r="1" spans="1:6">
      <c r="A1" s="1" t="s">
        <v>78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s="1" t="s">
        <v>48</v>
      </c>
      <c r="B2" s="8">
        <v>3.682213590849302E-4</v>
      </c>
      <c r="C2" s="8">
        <v>1.0635593412832369E-3</v>
      </c>
      <c r="D2" s="8">
        <v>2.175811568419111E-3</v>
      </c>
      <c r="E2" s="8">
        <v>3.3500285808128988E-3</v>
      </c>
      <c r="F2" s="8">
        <v>4.4551831072667109E-3</v>
      </c>
    </row>
    <row r="3" spans="1:6">
      <c r="A3" s="1" t="s">
        <v>49</v>
      </c>
      <c r="B3" s="8">
        <v>8.9768770492140769E-4</v>
      </c>
      <c r="C3" s="8">
        <v>2.1972426933166227E-3</v>
      </c>
      <c r="D3" s="8">
        <v>3.9356436030032462E-3</v>
      </c>
      <c r="E3" s="8">
        <v>5.9789656118470749E-3</v>
      </c>
      <c r="F3" s="8">
        <v>7.8994267164574448E-3</v>
      </c>
    </row>
    <row r="4" spans="1:6">
      <c r="A4" s="1" t="s">
        <v>50</v>
      </c>
      <c r="B4" s="8">
        <v>3.2772787480620804E-3</v>
      </c>
      <c r="C4" s="8">
        <v>1.1835891092435788E-2</v>
      </c>
      <c r="D4" s="8">
        <v>2.1637518295759942E-2</v>
      </c>
      <c r="E4" s="8">
        <v>3.0459331162260805E-2</v>
      </c>
      <c r="F4" s="8">
        <v>3.8850205001836183E-2</v>
      </c>
    </row>
    <row r="5" spans="1:6">
      <c r="A5" s="1" t="s">
        <v>51</v>
      </c>
      <c r="B5" s="8">
        <v>1.0948693512102661E-2</v>
      </c>
      <c r="C5" s="8">
        <v>2.9160938361969643E-2</v>
      </c>
      <c r="D5" s="8">
        <v>4.9125301819058186E-2</v>
      </c>
      <c r="E5" s="8">
        <v>6.8820620722117601E-2</v>
      </c>
      <c r="F5" s="8">
        <v>8.565710562831591E-2</v>
      </c>
    </row>
    <row r="6" spans="1:6">
      <c r="A6" s="1" t="s">
        <v>52</v>
      </c>
      <c r="B6" s="8">
        <v>4.4890126069126401E-2</v>
      </c>
      <c r="C6" s="8">
        <v>9.8869458941289734E-2</v>
      </c>
      <c r="D6" s="8">
        <v>0.14181987294085985</v>
      </c>
      <c r="E6" s="8">
        <v>0.17451918109695294</v>
      </c>
      <c r="F6" s="8">
        <v>0.20200178040020911</v>
      </c>
    </row>
    <row r="7" spans="1:6">
      <c r="A7" s="1" t="s">
        <v>53</v>
      </c>
      <c r="B7" s="8">
        <v>0.19097227819599424</v>
      </c>
      <c r="C7" s="8">
        <v>0.27282585402232057</v>
      </c>
      <c r="D7" s="8">
        <v>0.3205479114161649</v>
      </c>
      <c r="E7" s="8">
        <v>0.35551423196777487</v>
      </c>
      <c r="F7" s="8">
        <v>0.38339717114795607</v>
      </c>
    </row>
    <row r="8" spans="1:6">
      <c r="A8" s="1" t="s">
        <v>54</v>
      </c>
      <c r="B8" s="8">
        <v>0.27680353534774221</v>
      </c>
      <c r="C8" s="8">
        <v>0.3755622125632902</v>
      </c>
      <c r="D8" s="8">
        <v>0.43087912220152397</v>
      </c>
      <c r="E8" s="8">
        <v>0.46975763292520306</v>
      </c>
      <c r="F8" s="8">
        <v>0.49146434352891721</v>
      </c>
    </row>
    <row r="9" spans="1:6">
      <c r="A9" s="1" t="s">
        <v>55</v>
      </c>
      <c r="B9" s="8">
        <v>0.27680353534774221</v>
      </c>
      <c r="C9" s="8">
        <v>0.3755622125632902</v>
      </c>
      <c r="D9" s="8">
        <v>0.43087912220152397</v>
      </c>
      <c r="E9" s="8">
        <v>0.46975763292520306</v>
      </c>
      <c r="F9" s="8">
        <v>0.49146434352891721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5FBA-A184-2D48-93F0-71965822F3A8}">
  <dimension ref="A1:B6"/>
  <sheetViews>
    <sheetView workbookViewId="0">
      <selection activeCell="K18" sqref="K18"/>
    </sheetView>
  </sheetViews>
  <sheetFormatPr baseColWidth="10" defaultRowHeight="16"/>
  <sheetData>
    <row r="1" spans="1:2">
      <c r="A1" s="1" t="s">
        <v>82</v>
      </c>
      <c r="B1" s="1" t="s">
        <v>79</v>
      </c>
    </row>
    <row r="2" spans="1:2">
      <c r="A2" s="10">
        <v>1</v>
      </c>
      <c r="B2" s="8">
        <v>0.01</v>
      </c>
    </row>
    <row r="3" spans="1:2">
      <c r="A3" s="10">
        <v>2</v>
      </c>
      <c r="B3" s="3">
        <v>0.02</v>
      </c>
    </row>
    <row r="4" spans="1:2">
      <c r="A4" s="10">
        <v>3</v>
      </c>
      <c r="B4" s="8">
        <v>0.03</v>
      </c>
    </row>
    <row r="5" spans="1:2">
      <c r="A5" s="10">
        <v>4</v>
      </c>
      <c r="B5" s="3">
        <v>0.04</v>
      </c>
    </row>
    <row r="6" spans="1:2">
      <c r="A6" s="10">
        <v>5</v>
      </c>
      <c r="B6" s="8"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1FC7-4429-D543-AB39-252335E67C56}">
  <dimension ref="A1:B8"/>
  <sheetViews>
    <sheetView workbookViewId="0">
      <selection activeCell="A2" sqref="A2"/>
    </sheetView>
  </sheetViews>
  <sheetFormatPr baseColWidth="10" defaultRowHeight="16"/>
  <cols>
    <col min="1" max="1" width="47.33203125" bestFit="1" customWidth="1"/>
    <col min="2" max="2" width="17.83203125" bestFit="1" customWidth="1"/>
  </cols>
  <sheetData>
    <row r="1" spans="1:2">
      <c r="A1" s="1" t="s">
        <v>62</v>
      </c>
      <c r="B1" s="1" t="s">
        <v>80</v>
      </c>
    </row>
    <row r="2" spans="1:2">
      <c r="A2" s="1" t="s">
        <v>63</v>
      </c>
      <c r="B2" s="3">
        <v>0.6</v>
      </c>
    </row>
    <row r="3" spans="1:2">
      <c r="A3" s="1" t="s">
        <v>57</v>
      </c>
      <c r="B3" s="3">
        <v>0.45</v>
      </c>
    </row>
    <row r="4" spans="1:2">
      <c r="A4" s="1" t="s">
        <v>58</v>
      </c>
      <c r="B4" s="3">
        <v>0.6</v>
      </c>
    </row>
    <row r="5" spans="1:2">
      <c r="A5" s="1" t="s">
        <v>56</v>
      </c>
      <c r="B5" s="3">
        <v>0</v>
      </c>
    </row>
    <row r="6" spans="1:2">
      <c r="A6" s="1" t="s">
        <v>59</v>
      </c>
      <c r="B6" s="3">
        <v>0</v>
      </c>
    </row>
    <row r="7" spans="1:2">
      <c r="A7" s="1" t="s">
        <v>60</v>
      </c>
      <c r="B7" s="3">
        <v>0.45</v>
      </c>
    </row>
    <row r="8" spans="1:2">
      <c r="A8" s="1" t="s">
        <v>61</v>
      </c>
      <c r="B8" s="3">
        <v>0.6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A771-8E10-0E4E-9596-8E561FF9831E}">
  <dimension ref="A1:B11"/>
  <sheetViews>
    <sheetView workbookViewId="0"/>
  </sheetViews>
  <sheetFormatPr baseColWidth="10" defaultRowHeight="16"/>
  <cols>
    <col min="1" max="1" width="12.33203125" bestFit="1" customWidth="1"/>
  </cols>
  <sheetData>
    <row r="1" spans="1:2">
      <c r="A1" s="1" t="s">
        <v>82</v>
      </c>
      <c r="B1" s="1" t="s">
        <v>81</v>
      </c>
    </row>
    <row r="2" spans="1:2">
      <c r="A2" s="10">
        <v>1</v>
      </c>
      <c r="B2" s="9">
        <v>440</v>
      </c>
    </row>
    <row r="3" spans="1:2">
      <c r="A3" s="10">
        <v>2</v>
      </c>
      <c r="B3" s="3">
        <f>($B$6-$B$2)/4+B2</f>
        <v>464</v>
      </c>
    </row>
    <row r="4" spans="1:2">
      <c r="A4" s="10">
        <v>3</v>
      </c>
      <c r="B4" s="3">
        <f t="shared" ref="B4:B5" si="0">($B$6-$B$2)/4+B3</f>
        <v>488</v>
      </c>
    </row>
    <row r="5" spans="1:2">
      <c r="A5" s="10">
        <v>4</v>
      </c>
      <c r="B5" s="3">
        <f t="shared" si="0"/>
        <v>512</v>
      </c>
    </row>
    <row r="6" spans="1:2">
      <c r="A6" s="10">
        <v>5</v>
      </c>
      <c r="B6" s="9">
        <v>536</v>
      </c>
    </row>
    <row r="7" spans="1:2">
      <c r="A7" s="10">
        <v>6</v>
      </c>
      <c r="B7" s="3">
        <f>($B$11-$B$6)/5+B6</f>
        <v>548.20000000000005</v>
      </c>
    </row>
    <row r="8" spans="1:2">
      <c r="A8" s="10">
        <v>7</v>
      </c>
      <c r="B8" s="3">
        <f t="shared" ref="B8:B10" si="1">($B$11-$B$6)/5+B7</f>
        <v>560.40000000000009</v>
      </c>
    </row>
    <row r="9" spans="1:2">
      <c r="A9" s="10">
        <v>8</v>
      </c>
      <c r="B9" s="3">
        <f t="shared" si="1"/>
        <v>572.60000000000014</v>
      </c>
    </row>
    <row r="10" spans="1:2">
      <c r="A10" s="10">
        <v>9</v>
      </c>
      <c r="B10" s="3">
        <f t="shared" si="1"/>
        <v>584.80000000000018</v>
      </c>
    </row>
    <row r="11" spans="1:2">
      <c r="A11" s="10">
        <v>10</v>
      </c>
      <c r="B11" s="9">
        <v>597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928D-4BC5-5641-910B-5DEF183668EC}">
  <dimension ref="A1:B2"/>
  <sheetViews>
    <sheetView workbookViewId="0"/>
  </sheetViews>
  <sheetFormatPr baseColWidth="10" defaultRowHeight="16"/>
  <cols>
    <col min="1" max="1" width="30.5" bestFit="1" customWidth="1"/>
    <col min="2" max="2" width="15.1640625" customWidth="1"/>
  </cols>
  <sheetData>
    <row r="1" spans="1:2">
      <c r="A1" s="1" t="s">
        <v>83</v>
      </c>
      <c r="B1" s="1" t="s">
        <v>84</v>
      </c>
    </row>
    <row r="2" spans="1:2">
      <c r="A2" s="10" t="s">
        <v>81</v>
      </c>
      <c r="B2" s="3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400F-D45A-3443-B51F-FE0A6F1AC57D}">
  <dimension ref="A1:C8"/>
  <sheetViews>
    <sheetView workbookViewId="0">
      <selection activeCell="C6" sqref="C6"/>
    </sheetView>
  </sheetViews>
  <sheetFormatPr baseColWidth="10" defaultRowHeight="16"/>
  <cols>
    <col min="1" max="1" width="47.33203125" bestFit="1" customWidth="1"/>
    <col min="2" max="2" width="17.83203125" bestFit="1" customWidth="1"/>
  </cols>
  <sheetData>
    <row r="1" spans="1:3">
      <c r="A1" s="1" t="s">
        <v>62</v>
      </c>
      <c r="B1" s="1" t="s">
        <v>68</v>
      </c>
      <c r="C1" s="1" t="s">
        <v>71</v>
      </c>
    </row>
    <row r="2" spans="1:3">
      <c r="A2" s="1" t="s">
        <v>63</v>
      </c>
      <c r="B2" s="3" t="s">
        <v>65</v>
      </c>
      <c r="C2" s="3" t="s">
        <v>26</v>
      </c>
    </row>
    <row r="3" spans="1:3">
      <c r="A3" s="1" t="s">
        <v>57</v>
      </c>
      <c r="B3" s="3" t="s">
        <v>24</v>
      </c>
      <c r="C3" s="3" t="s">
        <v>21</v>
      </c>
    </row>
    <row r="4" spans="1:3">
      <c r="A4" s="1" t="s">
        <v>58</v>
      </c>
      <c r="B4" s="3" t="s">
        <v>67</v>
      </c>
      <c r="C4" s="3" t="s">
        <v>22</v>
      </c>
    </row>
    <row r="5" spans="1:3">
      <c r="A5" s="1" t="s">
        <v>56</v>
      </c>
      <c r="B5" s="3" t="s">
        <v>66</v>
      </c>
      <c r="C5" s="3" t="s">
        <v>21</v>
      </c>
    </row>
    <row r="6" spans="1:3">
      <c r="A6" s="1" t="s">
        <v>59</v>
      </c>
      <c r="B6" s="3" t="s">
        <v>64</v>
      </c>
      <c r="C6" s="3" t="s">
        <v>25</v>
      </c>
    </row>
    <row r="7" spans="1:3">
      <c r="A7" s="1" t="s">
        <v>60</v>
      </c>
      <c r="B7" s="3" t="s">
        <v>65</v>
      </c>
      <c r="C7" s="3" t="s">
        <v>26</v>
      </c>
    </row>
    <row r="8" spans="1:3">
      <c r="A8" s="1" t="s">
        <v>61</v>
      </c>
      <c r="B8" s="3" t="s">
        <v>65</v>
      </c>
      <c r="C8" s="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CD44-6303-AF4E-9A80-8520AA193C09}">
  <dimension ref="A1:E21"/>
  <sheetViews>
    <sheetView workbookViewId="0">
      <selection sqref="A1:A21"/>
    </sheetView>
  </sheetViews>
  <sheetFormatPr baseColWidth="10" defaultRowHeight="16"/>
  <cols>
    <col min="1" max="1" width="40.33203125" bestFit="1" customWidth="1"/>
  </cols>
  <sheetData>
    <row r="1" spans="1:5">
      <c r="A1" s="1" t="s">
        <v>30</v>
      </c>
      <c r="B1" s="1" t="s">
        <v>21</v>
      </c>
      <c r="C1" s="1" t="s">
        <v>22</v>
      </c>
      <c r="D1" s="1" t="s">
        <v>26</v>
      </c>
      <c r="E1" s="1" t="s">
        <v>25</v>
      </c>
    </row>
    <row r="2" spans="1:5">
      <c r="A2" s="1" t="s">
        <v>31</v>
      </c>
      <c r="B2" s="3" t="s">
        <v>19</v>
      </c>
      <c r="C2" s="6">
        <v>8</v>
      </c>
      <c r="D2" s="6">
        <v>8</v>
      </c>
      <c r="E2" s="7">
        <v>4</v>
      </c>
    </row>
    <row r="3" spans="1:5">
      <c r="A3" s="1" t="s">
        <v>28</v>
      </c>
      <c r="B3" s="3" t="s">
        <v>16</v>
      </c>
      <c r="C3" s="7">
        <v>8</v>
      </c>
      <c r="D3" s="7">
        <v>8</v>
      </c>
      <c r="E3" s="7">
        <v>4</v>
      </c>
    </row>
    <row r="4" spans="1:5">
      <c r="A4" s="1" t="s">
        <v>32</v>
      </c>
      <c r="B4" s="3" t="s">
        <v>14</v>
      </c>
      <c r="C4" s="7">
        <v>8</v>
      </c>
      <c r="D4" s="7">
        <v>8</v>
      </c>
      <c r="E4" s="7">
        <v>3</v>
      </c>
    </row>
    <row r="5" spans="1:5">
      <c r="A5" s="1" t="s">
        <v>33</v>
      </c>
      <c r="B5" s="3" t="s">
        <v>12</v>
      </c>
      <c r="C5" s="7">
        <v>4</v>
      </c>
      <c r="D5" s="7">
        <v>5</v>
      </c>
      <c r="E5" s="7">
        <v>2</v>
      </c>
    </row>
    <row r="6" spans="1:5">
      <c r="A6" s="1" t="s">
        <v>34</v>
      </c>
      <c r="B6" s="3" t="s">
        <v>6</v>
      </c>
      <c r="C6" s="7">
        <v>3</v>
      </c>
      <c r="D6" s="7">
        <v>4</v>
      </c>
      <c r="E6" s="7">
        <v>1</v>
      </c>
    </row>
    <row r="7" spans="1:5">
      <c r="A7" s="1" t="s">
        <v>35</v>
      </c>
      <c r="B7" s="3" t="s">
        <v>10</v>
      </c>
      <c r="C7" s="7">
        <v>5</v>
      </c>
      <c r="D7" s="7">
        <v>6</v>
      </c>
      <c r="E7" s="7">
        <v>1</v>
      </c>
    </row>
    <row r="8" spans="1:5">
      <c r="A8" s="1" t="s">
        <v>36</v>
      </c>
      <c r="B8" s="3" t="s">
        <v>14</v>
      </c>
      <c r="C8" s="7">
        <v>7</v>
      </c>
      <c r="D8" s="7">
        <v>6</v>
      </c>
      <c r="E8" s="7">
        <v>3</v>
      </c>
    </row>
    <row r="9" spans="1:5">
      <c r="A9" s="1" t="s">
        <v>27</v>
      </c>
      <c r="B9" s="3" t="s">
        <v>18</v>
      </c>
      <c r="C9" s="7">
        <v>8</v>
      </c>
      <c r="D9" s="7">
        <v>8</v>
      </c>
      <c r="E9" s="7">
        <v>3</v>
      </c>
    </row>
    <row r="10" spans="1:5">
      <c r="A10" s="1" t="s">
        <v>37</v>
      </c>
      <c r="B10" s="3" t="s">
        <v>7</v>
      </c>
      <c r="C10" s="7">
        <v>4</v>
      </c>
      <c r="D10" s="7">
        <v>5</v>
      </c>
      <c r="E10" s="7">
        <v>1</v>
      </c>
    </row>
    <row r="11" spans="1:5">
      <c r="A11" s="1" t="s">
        <v>38</v>
      </c>
      <c r="B11" s="3" t="s">
        <v>14</v>
      </c>
      <c r="C11" s="7">
        <v>9</v>
      </c>
      <c r="D11" s="7">
        <v>10</v>
      </c>
      <c r="E11" s="7">
        <v>3</v>
      </c>
    </row>
    <row r="12" spans="1:5">
      <c r="A12" s="1" t="s">
        <v>39</v>
      </c>
      <c r="B12" s="3" t="s">
        <v>9</v>
      </c>
      <c r="C12" s="7">
        <v>4</v>
      </c>
      <c r="D12" s="7">
        <v>5</v>
      </c>
      <c r="E12" s="7">
        <v>1</v>
      </c>
    </row>
    <row r="13" spans="1:5">
      <c r="A13" s="1" t="s">
        <v>40</v>
      </c>
      <c r="B13" s="3" t="s">
        <v>9</v>
      </c>
      <c r="C13" s="7">
        <v>5</v>
      </c>
      <c r="D13" s="7">
        <v>6</v>
      </c>
      <c r="E13" s="7">
        <v>1</v>
      </c>
    </row>
    <row r="14" spans="1:5">
      <c r="A14" s="1" t="s">
        <v>41</v>
      </c>
      <c r="B14" s="3" t="s">
        <v>11</v>
      </c>
      <c r="C14" s="7">
        <v>9</v>
      </c>
      <c r="D14" s="7">
        <v>10</v>
      </c>
      <c r="E14" s="7">
        <v>2</v>
      </c>
    </row>
    <row r="15" spans="1:5">
      <c r="A15" s="1" t="s">
        <v>42</v>
      </c>
      <c r="B15" s="3" t="s">
        <v>8</v>
      </c>
      <c r="C15" s="7">
        <v>4</v>
      </c>
      <c r="D15" s="7">
        <v>5</v>
      </c>
      <c r="E15" s="7">
        <v>1</v>
      </c>
    </row>
    <row r="16" spans="1:5">
      <c r="A16" s="1" t="s">
        <v>43</v>
      </c>
      <c r="B16" s="3" t="s">
        <v>8</v>
      </c>
      <c r="C16" s="7">
        <v>5</v>
      </c>
      <c r="D16" s="7">
        <v>6</v>
      </c>
      <c r="E16" s="7">
        <v>1</v>
      </c>
    </row>
    <row r="17" spans="1:5">
      <c r="A17" s="1" t="s">
        <v>29</v>
      </c>
      <c r="B17" s="3" t="s">
        <v>12</v>
      </c>
      <c r="C17" s="7">
        <v>5</v>
      </c>
      <c r="D17" s="7">
        <v>5</v>
      </c>
      <c r="E17" s="7">
        <v>1</v>
      </c>
    </row>
    <row r="18" spans="1:5">
      <c r="A18" s="1" t="s">
        <v>44</v>
      </c>
      <c r="B18" s="3" t="s">
        <v>11</v>
      </c>
      <c r="C18" s="7">
        <v>5</v>
      </c>
      <c r="D18" s="7">
        <v>5</v>
      </c>
      <c r="E18" s="7">
        <v>1</v>
      </c>
    </row>
    <row r="19" spans="1:5">
      <c r="A19" s="1" t="s">
        <v>45</v>
      </c>
      <c r="B19" s="3" t="s">
        <v>9</v>
      </c>
      <c r="C19" s="7">
        <v>8</v>
      </c>
      <c r="D19" s="7">
        <v>7</v>
      </c>
      <c r="E19" s="7">
        <v>1</v>
      </c>
    </row>
    <row r="20" spans="1:5">
      <c r="A20" s="1" t="s">
        <v>46</v>
      </c>
      <c r="B20" s="3" t="s">
        <v>20</v>
      </c>
      <c r="C20" s="7">
        <v>9</v>
      </c>
      <c r="D20" s="7">
        <v>9</v>
      </c>
      <c r="E20" s="7">
        <v>4</v>
      </c>
    </row>
    <row r="21" spans="1:5">
      <c r="A21" s="1" t="s">
        <v>47</v>
      </c>
      <c r="B21" s="3" t="s">
        <v>9</v>
      </c>
      <c r="C21" s="7">
        <v>5</v>
      </c>
      <c r="D21" s="7">
        <v>6</v>
      </c>
      <c r="E2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857D-DD5C-544C-B730-6904DA7D4D26}">
  <dimension ref="A1:C22"/>
  <sheetViews>
    <sheetView workbookViewId="0"/>
  </sheetViews>
  <sheetFormatPr baseColWidth="10" defaultRowHeight="16"/>
  <cols>
    <col min="1" max="1" width="7.1640625" customWidth="1"/>
    <col min="2" max="3" width="18.1640625" bestFit="1" customWidth="1"/>
  </cols>
  <sheetData>
    <row r="1" spans="1:3" ht="17">
      <c r="A1" s="1" t="s">
        <v>21</v>
      </c>
      <c r="B1" s="2" t="s">
        <v>69</v>
      </c>
      <c r="C1" s="2" t="s">
        <v>70</v>
      </c>
    </row>
    <row r="2" spans="1:3">
      <c r="A2" s="4" t="s">
        <v>0</v>
      </c>
      <c r="B2" s="7">
        <v>3</v>
      </c>
      <c r="C2" s="7">
        <v>3</v>
      </c>
    </row>
    <row r="3" spans="1:3">
      <c r="A3" s="4" t="s">
        <v>1</v>
      </c>
      <c r="B3" s="7">
        <v>3</v>
      </c>
      <c r="C3" s="7">
        <v>3</v>
      </c>
    </row>
    <row r="4" spans="1:3">
      <c r="A4" s="4" t="s">
        <v>2</v>
      </c>
      <c r="B4" s="7">
        <v>3</v>
      </c>
      <c r="C4" s="7">
        <v>3</v>
      </c>
    </row>
    <row r="5" spans="1:3">
      <c r="A5" s="4" t="s">
        <v>3</v>
      </c>
      <c r="B5" s="7">
        <v>3</v>
      </c>
      <c r="C5" s="7">
        <v>3</v>
      </c>
    </row>
    <row r="6" spans="1:3">
      <c r="A6" s="4" t="s">
        <v>4</v>
      </c>
      <c r="B6" s="7">
        <v>3</v>
      </c>
      <c r="C6" s="7">
        <v>5</v>
      </c>
    </row>
    <row r="7" spans="1:3">
      <c r="A7" s="4" t="s">
        <v>5</v>
      </c>
      <c r="B7" s="7">
        <v>3</v>
      </c>
      <c r="C7" s="7">
        <v>9</v>
      </c>
    </row>
    <row r="8" spans="1:3">
      <c r="A8" s="4" t="s">
        <v>6</v>
      </c>
      <c r="B8" s="7">
        <v>3</v>
      </c>
      <c r="C8" s="7">
        <v>15</v>
      </c>
    </row>
    <row r="9" spans="1:3">
      <c r="A9" s="4" t="s">
        <v>7</v>
      </c>
      <c r="B9" s="7">
        <v>3</v>
      </c>
      <c r="C9" s="7">
        <v>26</v>
      </c>
    </row>
    <row r="10" spans="1:3">
      <c r="A10" s="4" t="s">
        <v>8</v>
      </c>
      <c r="B10" s="7">
        <f>+C6</f>
        <v>5</v>
      </c>
      <c r="C10" s="7">
        <v>40</v>
      </c>
    </row>
    <row r="11" spans="1:3">
      <c r="A11" s="4" t="s">
        <v>9</v>
      </c>
      <c r="B11" s="7">
        <f t="shared" ref="B11:B22" si="0">+C7</f>
        <v>9</v>
      </c>
      <c r="C11" s="7">
        <v>57</v>
      </c>
    </row>
    <row r="12" spans="1:3">
      <c r="A12" s="4" t="s">
        <v>10</v>
      </c>
      <c r="B12" s="7">
        <f t="shared" si="0"/>
        <v>15</v>
      </c>
      <c r="C12" s="7">
        <v>76</v>
      </c>
    </row>
    <row r="13" spans="1:3">
      <c r="A13" s="4" t="s">
        <v>11</v>
      </c>
      <c r="B13" s="7">
        <f t="shared" si="0"/>
        <v>26</v>
      </c>
      <c r="C13" s="7">
        <v>99</v>
      </c>
    </row>
    <row r="14" spans="1:3">
      <c r="A14" s="4" t="s">
        <v>12</v>
      </c>
      <c r="B14" s="7">
        <f t="shared" si="0"/>
        <v>40</v>
      </c>
      <c r="C14" s="7">
        <v>125</v>
      </c>
    </row>
    <row r="15" spans="1:3">
      <c r="A15" s="4" t="s">
        <v>13</v>
      </c>
      <c r="B15" s="7">
        <f t="shared" si="0"/>
        <v>57</v>
      </c>
      <c r="C15" s="7">
        <v>153</v>
      </c>
    </row>
    <row r="16" spans="1:3">
      <c r="A16" s="4" t="s">
        <v>14</v>
      </c>
      <c r="B16" s="7">
        <f t="shared" si="0"/>
        <v>76</v>
      </c>
      <c r="C16" s="7">
        <v>185</v>
      </c>
    </row>
    <row r="17" spans="1:3">
      <c r="A17" s="4" t="s">
        <v>15</v>
      </c>
      <c r="B17" s="7">
        <f t="shared" si="0"/>
        <v>99</v>
      </c>
      <c r="C17" s="7">
        <v>219</v>
      </c>
    </row>
    <row r="18" spans="1:3">
      <c r="A18" s="4" t="s">
        <v>16</v>
      </c>
      <c r="B18" s="7">
        <f t="shared" si="0"/>
        <v>125</v>
      </c>
      <c r="C18" s="7">
        <v>257</v>
      </c>
    </row>
    <row r="19" spans="1:3">
      <c r="A19" s="4" t="s">
        <v>17</v>
      </c>
      <c r="B19" s="7">
        <f t="shared" si="0"/>
        <v>153</v>
      </c>
      <c r="C19" s="7">
        <v>297</v>
      </c>
    </row>
    <row r="20" spans="1:3">
      <c r="A20" s="4" t="s">
        <v>18</v>
      </c>
      <c r="B20" s="7">
        <f t="shared" si="0"/>
        <v>185</v>
      </c>
      <c r="C20" s="7">
        <v>340</v>
      </c>
    </row>
    <row r="21" spans="1:3">
      <c r="A21" s="4" t="s">
        <v>19</v>
      </c>
      <c r="B21" s="7">
        <f t="shared" si="0"/>
        <v>219</v>
      </c>
      <c r="C21" s="7">
        <v>386</v>
      </c>
    </row>
    <row r="22" spans="1:3">
      <c r="A22" s="4" t="s">
        <v>20</v>
      </c>
      <c r="B22" s="7">
        <f t="shared" si="0"/>
        <v>257</v>
      </c>
      <c r="C22" s="7">
        <v>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7352-5F0F-3544-BE7C-16535ACC538A}">
  <dimension ref="A1:B22"/>
  <sheetViews>
    <sheetView workbookViewId="0"/>
  </sheetViews>
  <sheetFormatPr baseColWidth="10" defaultRowHeight="16"/>
  <cols>
    <col min="1" max="1" width="10.6640625" customWidth="1"/>
    <col min="2" max="2" width="13.33203125" customWidth="1"/>
    <col min="3" max="3" width="15.83203125" customWidth="1"/>
  </cols>
  <sheetData>
    <row r="1" spans="1:2" ht="17">
      <c r="A1" s="1" t="s">
        <v>21</v>
      </c>
      <c r="B1" s="2" t="s">
        <v>23</v>
      </c>
    </row>
    <row r="2" spans="1:2">
      <c r="A2" s="4" t="s">
        <v>0</v>
      </c>
      <c r="B2" s="7">
        <v>4</v>
      </c>
    </row>
    <row r="3" spans="1:2">
      <c r="A3" s="4" t="s">
        <v>1</v>
      </c>
      <c r="B3" s="7">
        <v>4</v>
      </c>
    </row>
    <row r="4" spans="1:2">
      <c r="A4" s="4" t="s">
        <v>2</v>
      </c>
      <c r="B4" s="7">
        <v>4</v>
      </c>
    </row>
    <row r="5" spans="1:2">
      <c r="A5" s="4" t="s">
        <v>3</v>
      </c>
      <c r="B5" s="7">
        <v>4</v>
      </c>
    </row>
    <row r="6" spans="1:2">
      <c r="A6" s="4" t="s">
        <v>4</v>
      </c>
      <c r="B6" s="7">
        <v>6</v>
      </c>
    </row>
    <row r="7" spans="1:2">
      <c r="A7" s="4" t="s">
        <v>5</v>
      </c>
      <c r="B7" s="7">
        <v>11</v>
      </c>
    </row>
    <row r="8" spans="1:2">
      <c r="A8" s="4" t="s">
        <v>6</v>
      </c>
      <c r="B8" s="7">
        <v>18</v>
      </c>
    </row>
    <row r="9" spans="1:2">
      <c r="A9" s="4" t="s">
        <v>7</v>
      </c>
      <c r="B9" s="7">
        <v>31</v>
      </c>
    </row>
    <row r="10" spans="1:2">
      <c r="A10" s="4" t="s">
        <v>8</v>
      </c>
      <c r="B10" s="7">
        <v>48</v>
      </c>
    </row>
    <row r="11" spans="1:2">
      <c r="A11" s="4" t="s">
        <v>9</v>
      </c>
      <c r="B11" s="7">
        <v>68</v>
      </c>
    </row>
    <row r="12" spans="1:2">
      <c r="A12" s="4" t="s">
        <v>10</v>
      </c>
      <c r="B12" s="7">
        <v>92</v>
      </c>
    </row>
    <row r="13" spans="1:2">
      <c r="A13" s="4" t="s">
        <v>11</v>
      </c>
      <c r="B13" s="7">
        <v>119</v>
      </c>
    </row>
    <row r="14" spans="1:2">
      <c r="A14" s="4" t="s">
        <v>12</v>
      </c>
      <c r="B14" s="7">
        <v>150</v>
      </c>
    </row>
    <row r="15" spans="1:2">
      <c r="A15" s="4" t="s">
        <v>13</v>
      </c>
      <c r="B15" s="7">
        <v>184</v>
      </c>
    </row>
    <row r="16" spans="1:2">
      <c r="A16" s="4" t="s">
        <v>14</v>
      </c>
      <c r="B16" s="7">
        <v>222</v>
      </c>
    </row>
    <row r="17" spans="1:2">
      <c r="A17" s="4" t="s">
        <v>15</v>
      </c>
      <c r="B17" s="7">
        <v>263</v>
      </c>
    </row>
    <row r="18" spans="1:2">
      <c r="A18" s="4" t="s">
        <v>16</v>
      </c>
      <c r="B18" s="7">
        <v>308</v>
      </c>
    </row>
    <row r="19" spans="1:2">
      <c r="A19" s="4" t="s">
        <v>17</v>
      </c>
      <c r="B19" s="7">
        <v>356</v>
      </c>
    </row>
    <row r="20" spans="1:2">
      <c r="A20" s="4" t="s">
        <v>18</v>
      </c>
      <c r="B20" s="7">
        <v>408</v>
      </c>
    </row>
    <row r="21" spans="1:2">
      <c r="A21" s="4" t="s">
        <v>19</v>
      </c>
      <c r="B21" s="7">
        <v>428</v>
      </c>
    </row>
    <row r="22" spans="1:2">
      <c r="A22" s="4" t="s">
        <v>20</v>
      </c>
      <c r="B22" s="7">
        <v>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AE99-0AB0-2F43-93A0-F0DF5009FF16}">
  <dimension ref="A1:B5"/>
  <sheetViews>
    <sheetView workbookViewId="0"/>
  </sheetViews>
  <sheetFormatPr baseColWidth="10" defaultRowHeight="16"/>
  <cols>
    <col min="1" max="1" width="17.83203125" bestFit="1" customWidth="1"/>
  </cols>
  <sheetData>
    <row r="1" spans="1:2">
      <c r="A1" s="1" t="s">
        <v>25</v>
      </c>
      <c r="B1" s="1" t="s">
        <v>23</v>
      </c>
    </row>
    <row r="2" spans="1:2">
      <c r="A2" s="1">
        <v>1</v>
      </c>
      <c r="B2" s="7">
        <v>625</v>
      </c>
    </row>
    <row r="3" spans="1:2">
      <c r="A3" s="1">
        <v>2</v>
      </c>
      <c r="B3" s="7">
        <v>750</v>
      </c>
    </row>
    <row r="4" spans="1:2">
      <c r="A4" s="1">
        <v>3</v>
      </c>
      <c r="B4" s="7">
        <v>875</v>
      </c>
    </row>
    <row r="5" spans="1:2">
      <c r="A5" s="1">
        <v>4</v>
      </c>
      <c r="B5" s="7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2492-C1AB-2D47-A942-AC213BB707FC}">
  <dimension ref="A1:B11"/>
  <sheetViews>
    <sheetView workbookViewId="0"/>
  </sheetViews>
  <sheetFormatPr baseColWidth="10" defaultRowHeight="16"/>
  <cols>
    <col min="1" max="1" width="11.83203125" bestFit="1" customWidth="1"/>
  </cols>
  <sheetData>
    <row r="1" spans="1:2">
      <c r="A1" s="1" t="s">
        <v>22</v>
      </c>
      <c r="B1" s="1" t="s">
        <v>23</v>
      </c>
    </row>
    <row r="2" spans="1:2">
      <c r="A2" s="1">
        <v>1</v>
      </c>
      <c r="B2" s="7">
        <v>15</v>
      </c>
    </row>
    <row r="3" spans="1:2">
      <c r="A3" s="1">
        <f>+A2+1</f>
        <v>2</v>
      </c>
      <c r="B3" s="7">
        <v>17</v>
      </c>
    </row>
    <row r="4" spans="1:2">
      <c r="A4" s="1">
        <f t="shared" ref="A4:A11" si="0">+A3+1</f>
        <v>3</v>
      </c>
      <c r="B4" s="7">
        <v>23</v>
      </c>
    </row>
    <row r="5" spans="1:2">
      <c r="A5" s="1">
        <f t="shared" si="0"/>
        <v>4</v>
      </c>
      <c r="B5" s="7">
        <v>33</v>
      </c>
    </row>
    <row r="6" spans="1:2">
      <c r="A6" s="1">
        <f t="shared" si="0"/>
        <v>5</v>
      </c>
      <c r="B6" s="7">
        <v>48</v>
      </c>
    </row>
    <row r="7" spans="1:2">
      <c r="A7" s="1">
        <f t="shared" si="0"/>
        <v>6</v>
      </c>
      <c r="B7" s="7">
        <v>68</v>
      </c>
    </row>
    <row r="8" spans="1:2">
      <c r="A8" s="1">
        <f t="shared" si="0"/>
        <v>7</v>
      </c>
      <c r="B8" s="7">
        <v>103</v>
      </c>
    </row>
    <row r="9" spans="1:2">
      <c r="A9" s="1">
        <f t="shared" si="0"/>
        <v>8</v>
      </c>
      <c r="B9" s="7">
        <v>144</v>
      </c>
    </row>
    <row r="10" spans="1:2">
      <c r="A10" s="1">
        <f t="shared" si="0"/>
        <v>9</v>
      </c>
      <c r="B10" s="7">
        <v>192</v>
      </c>
    </row>
    <row r="11" spans="1:2">
      <c r="A11" s="1">
        <f t="shared" si="0"/>
        <v>10</v>
      </c>
      <c r="B11" s="7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2BF3-6D00-9B44-A54F-E800E07DFBC2}">
  <dimension ref="A1:B11"/>
  <sheetViews>
    <sheetView workbookViewId="0"/>
  </sheetViews>
  <sheetFormatPr baseColWidth="10" defaultRowHeight="16"/>
  <cols>
    <col min="1" max="1" width="18.83203125" bestFit="1" customWidth="1"/>
  </cols>
  <sheetData>
    <row r="1" spans="1:2">
      <c r="A1" s="1" t="s">
        <v>26</v>
      </c>
      <c r="B1" s="1" t="s">
        <v>23</v>
      </c>
    </row>
    <row r="2" spans="1:2">
      <c r="A2" s="1">
        <v>1</v>
      </c>
      <c r="B2" s="7">
        <v>60</v>
      </c>
    </row>
    <row r="3" spans="1:2">
      <c r="A3" s="1">
        <f t="shared" ref="A3:A11" si="0">+A2+1</f>
        <v>2</v>
      </c>
      <c r="B3" s="7">
        <v>66</v>
      </c>
    </row>
    <row r="4" spans="1:2">
      <c r="A4" s="1">
        <f t="shared" si="0"/>
        <v>3</v>
      </c>
      <c r="B4" s="7">
        <v>75</v>
      </c>
    </row>
    <row r="5" spans="1:2">
      <c r="A5" s="1">
        <f t="shared" si="0"/>
        <v>4</v>
      </c>
      <c r="B5" s="7">
        <v>87</v>
      </c>
    </row>
    <row r="6" spans="1:2">
      <c r="A6" s="1">
        <f t="shared" si="0"/>
        <v>5</v>
      </c>
      <c r="B6" s="7">
        <v>102</v>
      </c>
    </row>
    <row r="7" spans="1:2">
      <c r="A7" s="1">
        <f t="shared" si="0"/>
        <v>6</v>
      </c>
      <c r="B7" s="7">
        <v>121</v>
      </c>
    </row>
    <row r="8" spans="1:2">
      <c r="A8" s="1">
        <f t="shared" si="0"/>
        <v>7</v>
      </c>
      <c r="B8" s="7">
        <v>142</v>
      </c>
    </row>
    <row r="9" spans="1:2">
      <c r="A9" s="1">
        <f t="shared" si="0"/>
        <v>8</v>
      </c>
      <c r="B9" s="7">
        <v>167</v>
      </c>
    </row>
    <row r="10" spans="1:2">
      <c r="A10" s="1">
        <f t="shared" si="0"/>
        <v>9</v>
      </c>
      <c r="B10" s="7">
        <v>194</v>
      </c>
    </row>
    <row r="11" spans="1:2">
      <c r="A11" s="1">
        <f t="shared" si="0"/>
        <v>10</v>
      </c>
      <c r="B11" s="7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8141-F526-7C46-B580-83191D951945}">
  <dimension ref="A1:V8"/>
  <sheetViews>
    <sheetView workbookViewId="0">
      <selection activeCell="A2" sqref="A2"/>
    </sheetView>
  </sheetViews>
  <sheetFormatPr baseColWidth="10" defaultRowHeight="16"/>
  <cols>
    <col min="1" max="1" width="47.33203125" bestFit="1" customWidth="1"/>
  </cols>
  <sheetData>
    <row r="1" spans="1:22">
      <c r="A1" s="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57</v>
      </c>
      <c r="B2" s="3">
        <v>0.2</v>
      </c>
      <c r="C2" s="3">
        <v>0.2</v>
      </c>
      <c r="D2" s="3">
        <v>0.2</v>
      </c>
      <c r="E2" s="3">
        <v>0.2</v>
      </c>
      <c r="F2" s="3">
        <v>0.5</v>
      </c>
      <c r="G2" s="3">
        <v>0.5</v>
      </c>
      <c r="H2" s="3">
        <v>0.5</v>
      </c>
      <c r="I2" s="3">
        <v>0.5</v>
      </c>
      <c r="J2" s="3">
        <v>0.5</v>
      </c>
      <c r="K2" s="3">
        <v>0.5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1.5</v>
      </c>
      <c r="S2" s="3">
        <v>1.5</v>
      </c>
      <c r="T2" s="3">
        <v>1.5</v>
      </c>
      <c r="U2" s="3">
        <v>1.5</v>
      </c>
      <c r="V2" s="3">
        <v>1.5</v>
      </c>
    </row>
    <row r="3" spans="1:22">
      <c r="A3" s="1" t="s">
        <v>58</v>
      </c>
      <c r="B3" s="3">
        <v>0.2</v>
      </c>
      <c r="C3" s="3">
        <v>0.2</v>
      </c>
      <c r="D3" s="3">
        <v>0.2</v>
      </c>
      <c r="E3" s="3">
        <v>0.2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1.5</v>
      </c>
      <c r="S3" s="3">
        <v>1.5</v>
      </c>
      <c r="T3" s="3">
        <v>1.5</v>
      </c>
      <c r="U3" s="3">
        <v>1.5</v>
      </c>
      <c r="V3" s="3">
        <v>1.5</v>
      </c>
    </row>
    <row r="4" spans="1:22">
      <c r="A4" s="1" t="s">
        <v>56</v>
      </c>
      <c r="B4" s="3">
        <v>0</v>
      </c>
      <c r="C4" s="3">
        <v>0</v>
      </c>
      <c r="D4" s="3">
        <v>0</v>
      </c>
      <c r="E4" s="3">
        <v>0</v>
      </c>
      <c r="F4" s="3">
        <v>0.2</v>
      </c>
      <c r="G4" s="3">
        <v>0.2</v>
      </c>
      <c r="H4" s="3">
        <v>0.2</v>
      </c>
      <c r="I4" s="3">
        <v>0.5</v>
      </c>
      <c r="J4" s="3">
        <v>0.5</v>
      </c>
      <c r="K4" s="3">
        <v>0.5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1.5</v>
      </c>
      <c r="S4" s="3">
        <v>1.5</v>
      </c>
      <c r="T4" s="3">
        <v>1.5</v>
      </c>
      <c r="U4" s="3">
        <v>1.5</v>
      </c>
      <c r="V4" s="3">
        <v>1.5</v>
      </c>
    </row>
    <row r="5" spans="1:22">
      <c r="A5" s="1" t="s">
        <v>59</v>
      </c>
      <c r="B5" s="3">
        <v>2.5</v>
      </c>
      <c r="C5" s="3">
        <v>2.5</v>
      </c>
      <c r="D5" s="3">
        <v>2.5</v>
      </c>
      <c r="E5" s="3">
        <v>2.5</v>
      </c>
      <c r="F5" s="3">
        <v>2.5</v>
      </c>
      <c r="G5" s="3">
        <v>2.5</v>
      </c>
      <c r="H5" s="3">
        <v>2.5</v>
      </c>
      <c r="I5" s="3">
        <v>2.5</v>
      </c>
      <c r="J5" s="3">
        <v>2.5</v>
      </c>
      <c r="K5" s="3">
        <v>2.5</v>
      </c>
      <c r="L5" s="3">
        <v>2.5</v>
      </c>
      <c r="M5" s="3">
        <v>2.5</v>
      </c>
      <c r="N5" s="3">
        <v>2.5</v>
      </c>
      <c r="O5" s="3">
        <v>2.5</v>
      </c>
      <c r="P5" s="3">
        <v>2.5</v>
      </c>
      <c r="Q5" s="3">
        <v>2.5</v>
      </c>
      <c r="R5" s="3">
        <v>2.5</v>
      </c>
      <c r="S5" s="3">
        <v>2.5</v>
      </c>
      <c r="T5" s="3">
        <v>2.5</v>
      </c>
      <c r="U5" s="3">
        <v>2.5</v>
      </c>
      <c r="V5" s="3">
        <v>2.5</v>
      </c>
    </row>
    <row r="6" spans="1:22">
      <c r="A6" s="1" t="s">
        <v>60</v>
      </c>
      <c r="B6" s="3">
        <v>0.2</v>
      </c>
      <c r="C6" s="3">
        <v>0.2</v>
      </c>
      <c r="D6" s="3">
        <v>0.2</v>
      </c>
      <c r="E6" s="3">
        <v>0.2</v>
      </c>
      <c r="F6" s="3">
        <v>0.5</v>
      </c>
      <c r="G6" s="3">
        <v>0.5</v>
      </c>
      <c r="H6" s="3">
        <v>0.5</v>
      </c>
      <c r="I6" s="3">
        <v>0.5</v>
      </c>
      <c r="J6" s="3">
        <v>0.5</v>
      </c>
      <c r="K6" s="3">
        <v>0.5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1.5</v>
      </c>
      <c r="S6" s="3">
        <v>1.5</v>
      </c>
      <c r="T6" s="3">
        <v>1.5</v>
      </c>
      <c r="U6" s="3">
        <v>1.5</v>
      </c>
      <c r="V6" s="3">
        <v>1.5</v>
      </c>
    </row>
    <row r="7" spans="1:22">
      <c r="A7" s="1" t="s">
        <v>61</v>
      </c>
      <c r="B7" s="3">
        <v>0.2</v>
      </c>
      <c r="C7" s="3">
        <v>0.2</v>
      </c>
      <c r="D7" s="3">
        <v>0.2</v>
      </c>
      <c r="E7" s="3">
        <v>0.2</v>
      </c>
      <c r="F7" s="3">
        <v>0.5</v>
      </c>
      <c r="G7" s="3">
        <v>0.5</v>
      </c>
      <c r="H7" s="3">
        <v>0.5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1.5</v>
      </c>
      <c r="P7" s="3">
        <v>1.5</v>
      </c>
      <c r="Q7" s="3">
        <v>1.5</v>
      </c>
      <c r="R7" s="3">
        <v>1.5</v>
      </c>
      <c r="S7" s="3">
        <v>1.5</v>
      </c>
      <c r="T7" s="3">
        <v>1.5</v>
      </c>
      <c r="U7" s="3">
        <v>1.5</v>
      </c>
      <c r="V7" s="3">
        <v>1.5</v>
      </c>
    </row>
    <row r="8" spans="1:22">
      <c r="A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supuestos_capital</vt:lpstr>
      <vt:lpstr>segmento_rwa</vt:lpstr>
      <vt:lpstr>rwa</vt:lpstr>
      <vt:lpstr>rwa_soberano</vt:lpstr>
      <vt:lpstr>rwa_cuasi_soberano</vt:lpstr>
      <vt:lpstr>rwa_patrimoniales</vt:lpstr>
      <vt:lpstr>rwa_financieras</vt:lpstr>
      <vt:lpstr>rwa_otros</vt:lpstr>
      <vt:lpstr>basilea_rating_externo</vt:lpstr>
      <vt:lpstr>basilea_rating_interno</vt:lpstr>
      <vt:lpstr>perdida_no_esperada</vt:lpstr>
      <vt:lpstr>pd_techo_pais</vt:lpstr>
      <vt:lpstr>pd_cliente</vt:lpstr>
      <vt:lpstr>pd_perdida_esperada</vt:lpstr>
      <vt:lpstr>lgd</vt:lpstr>
      <vt:lpstr>costo_fondeo</vt:lpstr>
      <vt:lpstr>costo_operativo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LEDERMAN, SAMUEL</dc:creator>
  <cp:lastModifiedBy>LEDERMAN, SAMUEL</cp:lastModifiedBy>
  <dcterms:created xsi:type="dcterms:W3CDTF">2024-07-21T00:37:45Z</dcterms:created>
  <dcterms:modified xsi:type="dcterms:W3CDTF">2024-10-18T18:39:49Z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03f50a-64db-4deb-af9d-b71d9c93bcbc_Enabled">
    <vt:lpwstr>true</vt:lpwstr>
  </property>
  <property fmtid="{D5CDD505-2E9C-101B-9397-08002B2CF9AE}" pid="3" name="MSIP_Label_9c03f50a-64db-4deb-af9d-b71d9c93bcbc_SetDate">
    <vt:lpwstr>2024-10-10T21:29:32Z</vt:lpwstr>
  </property>
  <property fmtid="{D5CDD505-2E9C-101B-9397-08002B2CF9AE}" pid="4" name="MSIP_Label_9c03f50a-64db-4deb-af9d-b71d9c93bcbc_Method">
    <vt:lpwstr>Standard</vt:lpwstr>
  </property>
  <property fmtid="{D5CDD505-2E9C-101B-9397-08002B2CF9AE}" pid="5" name="MSIP_Label_9c03f50a-64db-4deb-af9d-b71d9c93bcbc_Name">
    <vt:lpwstr>IN1970NO02</vt:lpwstr>
  </property>
  <property fmtid="{D5CDD505-2E9C-101B-9397-08002B2CF9AE}" pid="6" name="MSIP_Label_9c03f50a-64db-4deb-af9d-b71d9c93bcbc_SiteId">
    <vt:lpwstr>863e38af-aa47-45c7-a525-20465c654244</vt:lpwstr>
  </property>
  <property fmtid="{D5CDD505-2E9C-101B-9397-08002B2CF9AE}" pid="7" name="MSIP_Label_9c03f50a-64db-4deb-af9d-b71d9c93bcbc_ActionId">
    <vt:lpwstr>641cddd7-03f9-4cdf-a69a-72cee932900e</vt:lpwstr>
  </property>
  <property fmtid="{D5CDD505-2E9C-101B-9397-08002B2CF9AE}" pid="8" name="MSIP_Label_9c03f50a-64db-4deb-af9d-b71d9c93bcbc_ContentBits">
    <vt:lpwstr>0</vt:lpwstr>
  </property>
</Properties>
</file>