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qiushi\Documents\"/>
    </mc:Choice>
  </mc:AlternateContent>
  <bookViews>
    <workbookView xWindow="0" yWindow="0" windowWidth="23040" windowHeight="9396" tabRatio="731" firstSheet="1" activeTab="5"/>
  </bookViews>
  <sheets>
    <sheet name="总体情况" sheetId="2" r:id="rId1"/>
    <sheet name="频繁集" sheetId="4" r:id="rId2"/>
    <sheet name="潜在频繁集" sheetId="6" r:id="rId3"/>
    <sheet name="频繁功效(0.03)" sheetId="7" r:id="rId4"/>
    <sheet name="潜在频繁功效(0.03)" sheetId="8" r:id="rId5"/>
    <sheet name="频繁功效(0.01)" sheetId="11" r:id="rId6"/>
    <sheet name="潜在频繁功效(0.01)" sheetId="12" r:id="rId7"/>
    <sheet name="平均销量较高功效" sheetId="10" r:id="rId8"/>
    <sheet name="平均销量较高功效(销量&gt;500)" sheetId="13" r:id="rId9"/>
  </sheets>
  <definedNames>
    <definedName name="_xlnm._FilterDatabase" localSheetId="5" hidden="1">'频繁功效(0.01)'!$A$13:$W$178</definedName>
    <definedName name="_xlnm._FilterDatabase" localSheetId="7" hidden="1">平均销量较高功效!$A$5:$B$57</definedName>
    <definedName name="chn_result1" localSheetId="1">频繁集!$A$9:$E$57</definedName>
    <definedName name="result4" localSheetId="2">潜在频繁集!$A$6:$G$16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60" i="11" l="1"/>
  <c r="N61" i="11" s="1"/>
  <c r="N62" i="11" s="1"/>
  <c r="N63" i="11" s="1"/>
  <c r="N64" i="11" s="1"/>
  <c r="N65" i="11" s="1"/>
  <c r="N66" i="11" s="1"/>
  <c r="N67" i="11" s="1"/>
  <c r="N68" i="11" s="1"/>
  <c r="N69" i="11" s="1"/>
  <c r="N70" i="11" s="1"/>
  <c r="N71" i="11" s="1"/>
  <c r="N72" i="11" s="1"/>
  <c r="N73" i="11" s="1"/>
  <c r="N74" i="11" s="1"/>
  <c r="N75" i="11" s="1"/>
  <c r="N76" i="11" s="1"/>
  <c r="N77" i="11" s="1"/>
  <c r="N78" i="11" s="1"/>
  <c r="N79" i="11" s="1"/>
  <c r="O16" i="11"/>
  <c r="O17" i="11"/>
  <c r="O18" i="11"/>
  <c r="O25" i="11"/>
  <c r="O41" i="11"/>
  <c r="O15" i="11"/>
  <c r="O14" i="11"/>
  <c r="O80" i="11" l="1"/>
  <c r="N81" i="11"/>
  <c r="N82" i="11" s="1"/>
  <c r="N83" i="11" s="1"/>
  <c r="N84" i="11" s="1"/>
  <c r="N85" i="11" s="1"/>
  <c r="N86" i="11" s="1"/>
  <c r="N87" i="11" s="1"/>
  <c r="N88" i="11" s="1"/>
  <c r="N89" i="11" s="1"/>
  <c r="N90" i="11" s="1"/>
  <c r="N91" i="11" s="1"/>
  <c r="N92" i="11" s="1"/>
  <c r="N93" i="11" s="1"/>
  <c r="N94" i="11" s="1"/>
  <c r="N95" i="11" s="1"/>
  <c r="N96" i="11" s="1"/>
  <c r="N97" i="11" s="1"/>
  <c r="N98" i="11" s="1"/>
  <c r="N99" i="11" s="1"/>
  <c r="N19" i="11"/>
  <c r="O100" i="11" l="1"/>
  <c r="N101" i="11"/>
  <c r="N102" i="11" s="1"/>
  <c r="N103" i="11" s="1"/>
  <c r="N104" i="11" s="1"/>
  <c r="N105" i="11" s="1"/>
  <c r="N106" i="11" s="1"/>
  <c r="N107" i="11" s="1"/>
  <c r="N108" i="11" s="1"/>
  <c r="N109" i="11" s="1"/>
  <c r="N110" i="11" s="1"/>
  <c r="N111" i="11" s="1"/>
  <c r="N112" i="11" s="1"/>
  <c r="N113" i="11" s="1"/>
  <c r="N114" i="11" s="1"/>
  <c r="N115" i="11" s="1"/>
  <c r="N116" i="11" s="1"/>
  <c r="N117" i="11" s="1"/>
  <c r="N118" i="11" s="1"/>
  <c r="N119" i="11" s="1"/>
  <c r="N120" i="11" s="1"/>
  <c r="N121" i="11" s="1"/>
  <c r="N122" i="11" s="1"/>
  <c r="N123" i="11" s="1"/>
  <c r="N124" i="11" s="1"/>
  <c r="N125" i="11" s="1"/>
  <c r="N126" i="11" s="1"/>
  <c r="N127" i="11" s="1"/>
  <c r="N128" i="11" s="1"/>
  <c r="N130" i="11" s="1"/>
  <c r="N131" i="11" s="1"/>
  <c r="N132" i="11" s="1"/>
  <c r="N133" i="11" s="1"/>
  <c r="N20" i="11"/>
  <c r="O19" i="11"/>
  <c r="H7" i="8"/>
  <c r="J7" i="8"/>
  <c r="H8" i="8"/>
  <c r="J8" i="8"/>
  <c r="H9" i="8"/>
  <c r="J9" i="8"/>
  <c r="H10" i="8"/>
  <c r="J10" i="8"/>
  <c r="H20" i="8"/>
  <c r="J20" i="8"/>
  <c r="H21" i="8"/>
  <c r="J21" i="8"/>
  <c r="H32" i="8"/>
  <c r="H33" i="8"/>
  <c r="N134" i="11" l="1"/>
  <c r="N135" i="11" s="1"/>
  <c r="N136" i="11" s="1"/>
  <c r="N137" i="11" s="1"/>
  <c r="N138" i="11" s="1"/>
  <c r="N139" i="11" s="1"/>
  <c r="N140" i="11" s="1"/>
  <c r="N141" i="11" s="1"/>
  <c r="N142" i="11" s="1"/>
  <c r="N143" i="11" s="1"/>
  <c r="N144" i="11" s="1"/>
  <c r="N145" i="11" s="1"/>
  <c r="N146" i="11" s="1"/>
  <c r="N147" i="11" s="1"/>
  <c r="N148" i="11" s="1"/>
  <c r="N149" i="11" s="1"/>
  <c r="N150" i="11" s="1"/>
  <c r="N151" i="11" s="1"/>
  <c r="N152" i="11" s="1"/>
  <c r="N153" i="11" s="1"/>
  <c r="N154" i="11" s="1"/>
  <c r="N155" i="11" s="1"/>
  <c r="N21" i="11"/>
  <c r="O21" i="11" s="1"/>
  <c r="O20" i="11"/>
  <c r="M9" i="2"/>
  <c r="M8" i="2"/>
  <c r="M7" i="2"/>
  <c r="I64" i="12"/>
  <c r="I42" i="12"/>
  <c r="I162" i="12"/>
  <c r="I504" i="12"/>
  <c r="I427" i="12"/>
  <c r="I195" i="12"/>
  <c r="I196" i="12"/>
  <c r="I363" i="12"/>
  <c r="I344" i="12"/>
  <c r="I314" i="12"/>
  <c r="I331" i="12"/>
  <c r="I368" i="12"/>
  <c r="I367" i="12"/>
  <c r="I394" i="12"/>
  <c r="I333" i="12"/>
  <c r="I393" i="12"/>
  <c r="I508" i="12"/>
  <c r="I451" i="12"/>
  <c r="I303" i="12"/>
  <c r="I304" i="12"/>
  <c r="I432" i="12"/>
  <c r="I290" i="12"/>
  <c r="I400" i="12"/>
  <c r="I149" i="12"/>
  <c r="I148" i="12"/>
  <c r="I324" i="12"/>
  <c r="I211" i="12"/>
  <c r="I509" i="12"/>
  <c r="I452" i="12"/>
  <c r="I338" i="12"/>
  <c r="I339" i="12"/>
  <c r="I421" i="12"/>
  <c r="I295" i="12"/>
  <c r="I158" i="12"/>
  <c r="I78" i="12"/>
  <c r="I289" i="12"/>
  <c r="I288" i="12"/>
  <c r="I326" i="12"/>
  <c r="I352" i="12"/>
  <c r="I507" i="12"/>
  <c r="I330" i="12"/>
  <c r="I197" i="12"/>
  <c r="I198" i="12"/>
  <c r="I353" i="12"/>
  <c r="I79" i="12"/>
  <c r="I322" i="12"/>
  <c r="I294" i="12"/>
  <c r="I361" i="12"/>
  <c r="I360" i="12"/>
  <c r="I336" i="12"/>
  <c r="I362" i="12"/>
  <c r="I510" i="12"/>
  <c r="I443" i="12"/>
  <c r="I252" i="12"/>
  <c r="I253" i="12"/>
  <c r="I425" i="12"/>
  <c r="I334" i="12"/>
  <c r="I323" i="12"/>
  <c r="I347" i="12"/>
  <c r="I348" i="12"/>
  <c r="I369" i="12"/>
  <c r="I370" i="12"/>
  <c r="I396" i="12"/>
  <c r="I397" i="12"/>
  <c r="I511" i="12"/>
  <c r="I453" i="12"/>
  <c r="I305" i="12"/>
  <c r="I306" i="12"/>
  <c r="I433" i="12"/>
  <c r="I105" i="12"/>
  <c r="I320" i="12"/>
  <c r="I349" i="12"/>
  <c r="I337" i="12"/>
  <c r="I371" i="12"/>
  <c r="I366" i="12"/>
  <c r="I398" i="12"/>
  <c r="I399" i="12"/>
  <c r="I512" i="12"/>
  <c r="I391" i="12"/>
  <c r="I297" i="12"/>
  <c r="I298" i="12"/>
  <c r="I426" i="12"/>
  <c r="I503" i="12"/>
  <c r="I335" i="12"/>
  <c r="I329" i="12"/>
  <c r="I346" i="12"/>
  <c r="I345" i="12"/>
  <c r="I437" i="12"/>
  <c r="I497" i="12"/>
  <c r="I522" i="12"/>
  <c r="I518" i="12"/>
  <c r="I315" i="12"/>
  <c r="I316" i="12"/>
  <c r="I435" i="12"/>
  <c r="I41" i="12"/>
  <c r="I357" i="12"/>
  <c r="I354" i="12"/>
  <c r="I286" i="12"/>
  <c r="I285" i="12"/>
  <c r="I419" i="12"/>
  <c r="I404" i="12"/>
  <c r="I420" i="12"/>
  <c r="I513" i="12"/>
  <c r="I444" i="12"/>
  <c r="I355" i="12"/>
  <c r="I356" i="12"/>
  <c r="I379" i="12"/>
  <c r="I287" i="12"/>
  <c r="I255" i="12"/>
  <c r="I254" i="12"/>
  <c r="I389" i="12"/>
  <c r="I392" i="12"/>
  <c r="I514" i="12"/>
  <c r="I390" i="12"/>
  <c r="I283" i="12"/>
  <c r="I284" i="12"/>
  <c r="I378" i="12"/>
  <c r="I17" i="12"/>
  <c r="I403" i="12"/>
  <c r="I321" i="12"/>
  <c r="I359" i="12"/>
  <c r="I358" i="12"/>
  <c r="I402" i="12"/>
  <c r="I395" i="12"/>
  <c r="I401" i="12"/>
  <c r="I515" i="12"/>
  <c r="I454" i="12"/>
  <c r="I350" i="12"/>
  <c r="I351" i="12"/>
  <c r="I380" i="12"/>
  <c r="I93" i="12"/>
  <c r="I77" i="12"/>
  <c r="I147" i="12"/>
  <c r="I146" i="12"/>
  <c r="I319" i="12"/>
  <c r="I232" i="12"/>
  <c r="I516" i="12"/>
  <c r="I455" i="12"/>
  <c r="I340" i="12"/>
  <c r="I341" i="12"/>
  <c r="I423" i="12"/>
  <c r="I151" i="12"/>
  <c r="I150" i="12"/>
  <c r="I325" i="12"/>
  <c r="I233" i="12"/>
  <c r="I517" i="12"/>
  <c r="I456" i="12"/>
  <c r="I342" i="12"/>
  <c r="I343" i="12"/>
  <c r="I424" i="12"/>
  <c r="I106" i="12"/>
  <c r="I446" i="12"/>
  <c r="I160" i="12"/>
  <c r="I439" i="12"/>
  <c r="I166" i="12"/>
  <c r="I67" i="12"/>
  <c r="I71" i="12"/>
  <c r="I447" i="12"/>
  <c r="I171" i="12"/>
  <c r="I65" i="12"/>
  <c r="I72" i="12"/>
  <c r="I457" i="12"/>
  <c r="I172" i="12"/>
  <c r="I68" i="12"/>
  <c r="I73" i="12"/>
  <c r="I458" i="12"/>
  <c r="I161" i="12"/>
  <c r="I440" i="12"/>
  <c r="I167" i="12"/>
  <c r="I69" i="12"/>
  <c r="I74" i="12"/>
  <c r="I448" i="12"/>
  <c r="I173" i="12"/>
  <c r="I66" i="12"/>
  <c r="I75" i="12"/>
  <c r="I459" i="12"/>
  <c r="I174" i="12"/>
  <c r="I70" i="12"/>
  <c r="I76" i="12"/>
  <c r="I460" i="12"/>
  <c r="I159" i="12"/>
  <c r="I438" i="12"/>
  <c r="I165" i="12"/>
  <c r="I38" i="12"/>
  <c r="I449" i="12"/>
  <c r="I164" i="12"/>
  <c r="I39" i="12"/>
  <c r="I450" i="12"/>
  <c r="I175" i="12"/>
  <c r="I40" i="12"/>
  <c r="I461" i="12"/>
  <c r="I291" i="12"/>
  <c r="I168" i="12"/>
  <c r="I462" i="12"/>
  <c r="I134" i="12"/>
  <c r="I135" i="12"/>
  <c r="I103" i="12"/>
  <c r="I365" i="12"/>
  <c r="I364" i="12"/>
  <c r="I436" i="12"/>
  <c r="I163" i="12"/>
  <c r="I523" i="12"/>
  <c r="I463" i="12"/>
  <c r="I381" i="12"/>
  <c r="I382" i="12"/>
  <c r="I428" i="12"/>
  <c r="I372" i="12"/>
  <c r="I373" i="12"/>
  <c r="I498" i="12"/>
  <c r="I212" i="12"/>
  <c r="I524" i="12"/>
  <c r="I464" i="12"/>
  <c r="I383" i="12"/>
  <c r="I384" i="12"/>
  <c r="I429" i="12"/>
  <c r="I296" i="12"/>
  <c r="I268" i="12"/>
  <c r="I465" i="12"/>
  <c r="I205" i="12"/>
  <c r="I206" i="12"/>
  <c r="I201" i="12"/>
  <c r="I406" i="12"/>
  <c r="I269" i="12"/>
  <c r="I466" i="12"/>
  <c r="I207" i="12"/>
  <c r="I208" i="12"/>
  <c r="I225" i="12"/>
  <c r="I374" i="12"/>
  <c r="I375" i="12"/>
  <c r="I499" i="12"/>
  <c r="I240" i="12"/>
  <c r="I525" i="12"/>
  <c r="I467" i="12"/>
  <c r="I385" i="12"/>
  <c r="I386" i="12"/>
  <c r="I430" i="12"/>
  <c r="I376" i="12"/>
  <c r="I377" i="12"/>
  <c r="I500" i="12"/>
  <c r="I241" i="12"/>
  <c r="I526" i="12"/>
  <c r="I468" i="12"/>
  <c r="I387" i="12"/>
  <c r="I388" i="12"/>
  <c r="I431" i="12"/>
  <c r="I407" i="12"/>
  <c r="I270" i="12"/>
  <c r="I469" i="12"/>
  <c r="I209" i="12"/>
  <c r="I210" i="12"/>
  <c r="I226" i="12"/>
  <c r="I408" i="12"/>
  <c r="I36" i="12"/>
  <c r="I242" i="12"/>
  <c r="I470" i="12"/>
  <c r="I176" i="12"/>
  <c r="I177" i="12"/>
  <c r="I203" i="12"/>
  <c r="I409" i="12"/>
  <c r="I85" i="12"/>
  <c r="I307" i="12"/>
  <c r="I471" i="12"/>
  <c r="I256" i="12"/>
  <c r="I257" i="12"/>
  <c r="I292" i="12"/>
  <c r="I410" i="12"/>
  <c r="I86" i="12"/>
  <c r="I308" i="12"/>
  <c r="I472" i="12"/>
  <c r="I258" i="12"/>
  <c r="I259" i="12"/>
  <c r="I299" i="12"/>
  <c r="I411" i="12"/>
  <c r="I87" i="12"/>
  <c r="I309" i="12"/>
  <c r="I473" i="12"/>
  <c r="I260" i="12"/>
  <c r="I261" i="12"/>
  <c r="I300" i="12"/>
  <c r="I412" i="12"/>
  <c r="I37" i="12"/>
  <c r="I243" i="12"/>
  <c r="I474" i="12"/>
  <c r="I178" i="12"/>
  <c r="I179" i="12"/>
  <c r="I204" i="12"/>
  <c r="I413" i="12"/>
  <c r="I88" i="12"/>
  <c r="I310" i="12"/>
  <c r="I475" i="12"/>
  <c r="I262" i="12"/>
  <c r="I263" i="12"/>
  <c r="I293" i="12"/>
  <c r="I414" i="12"/>
  <c r="I89" i="12"/>
  <c r="I311" i="12"/>
  <c r="I476" i="12"/>
  <c r="I264" i="12"/>
  <c r="I265" i="12"/>
  <c r="I301" i="12"/>
  <c r="I415" i="12"/>
  <c r="I90" i="12"/>
  <c r="I312" i="12"/>
  <c r="I477" i="12"/>
  <c r="I266" i="12"/>
  <c r="I267" i="12"/>
  <c r="I302" i="12"/>
  <c r="I405" i="12"/>
  <c r="I180" i="12"/>
  <c r="I478" i="12"/>
  <c r="I152" i="12"/>
  <c r="I153" i="12"/>
  <c r="I104" i="12"/>
  <c r="I416" i="12"/>
  <c r="I43" i="12"/>
  <c r="I271" i="12"/>
  <c r="I479" i="12"/>
  <c r="I234" i="12"/>
  <c r="I235" i="12"/>
  <c r="I202" i="12"/>
  <c r="I417" i="12"/>
  <c r="I44" i="12"/>
  <c r="I272" i="12"/>
  <c r="I480" i="12"/>
  <c r="I236" i="12"/>
  <c r="I237" i="12"/>
  <c r="I227" i="12"/>
  <c r="I418" i="12"/>
  <c r="I45" i="12"/>
  <c r="I273" i="12"/>
  <c r="I481" i="12"/>
  <c r="I238" i="12"/>
  <c r="I239" i="12"/>
  <c r="I228" i="12"/>
  <c r="I422" i="12"/>
  <c r="I527" i="12"/>
  <c r="I505" i="12"/>
  <c r="I199" i="12"/>
  <c r="I200" i="12"/>
  <c r="I332" i="12"/>
  <c r="I501" i="12"/>
  <c r="I528" i="12"/>
  <c r="I520" i="12"/>
  <c r="I327" i="12"/>
  <c r="I328" i="12"/>
  <c r="I506" i="12"/>
  <c r="I502" i="12"/>
  <c r="I529" i="12"/>
  <c r="I519" i="12"/>
  <c r="I317" i="12"/>
  <c r="I318" i="12"/>
  <c r="I434" i="12"/>
  <c r="I169" i="12"/>
  <c r="I482" i="12"/>
  <c r="I136" i="12"/>
  <c r="I137" i="12"/>
  <c r="I91" i="12"/>
  <c r="I274" i="12"/>
  <c r="I483" i="12"/>
  <c r="I213" i="12"/>
  <c r="I214" i="12"/>
  <c r="I183" i="12"/>
  <c r="I275" i="12"/>
  <c r="I484" i="12"/>
  <c r="I215" i="12"/>
  <c r="I216" i="12"/>
  <c r="I184" i="12"/>
  <c r="I276" i="12"/>
  <c r="I485" i="12"/>
  <c r="I217" i="12"/>
  <c r="I218" i="12"/>
  <c r="I185" i="12"/>
  <c r="I244" i="12"/>
  <c r="I486" i="12"/>
  <c r="I191" i="12"/>
  <c r="I192" i="12"/>
  <c r="I189" i="12"/>
  <c r="I245" i="12"/>
  <c r="I487" i="12"/>
  <c r="I193" i="12"/>
  <c r="I194" i="12"/>
  <c r="I190" i="12"/>
  <c r="I181" i="12"/>
  <c r="I488" i="12"/>
  <c r="I154" i="12"/>
  <c r="I155" i="12"/>
  <c r="I92" i="12"/>
  <c r="I277" i="12"/>
  <c r="I489" i="12"/>
  <c r="I246" i="12"/>
  <c r="I247" i="12"/>
  <c r="I186" i="12"/>
  <c r="I278" i="12"/>
  <c r="I490" i="12"/>
  <c r="I248" i="12"/>
  <c r="I249" i="12"/>
  <c r="I187" i="12"/>
  <c r="I279" i="12"/>
  <c r="I491" i="12"/>
  <c r="I250" i="12"/>
  <c r="I251" i="12"/>
  <c r="I188" i="12"/>
  <c r="I170" i="12"/>
  <c r="I492" i="12"/>
  <c r="I138" i="12"/>
  <c r="I139" i="12"/>
  <c r="I144" i="12"/>
  <c r="I280" i="12"/>
  <c r="I493" i="12"/>
  <c r="I219" i="12"/>
  <c r="I220" i="12"/>
  <c r="I229" i="12"/>
  <c r="I281" i="12"/>
  <c r="I494" i="12"/>
  <c r="I221" i="12"/>
  <c r="I222" i="12"/>
  <c r="I230" i="12"/>
  <c r="I282" i="12"/>
  <c r="I495" i="12"/>
  <c r="I223" i="12"/>
  <c r="I224" i="12"/>
  <c r="I231" i="12"/>
  <c r="I182" i="12"/>
  <c r="I496" i="12"/>
  <c r="I156" i="12"/>
  <c r="I157" i="12"/>
  <c r="I145" i="12"/>
  <c r="I521" i="12"/>
  <c r="I80" i="12"/>
  <c r="I530" i="12"/>
  <c r="I94" i="12"/>
  <c r="I95" i="12"/>
  <c r="I81" i="12"/>
  <c r="I531" i="12"/>
  <c r="I96" i="12"/>
  <c r="I97" i="12"/>
  <c r="I82" i="12"/>
  <c r="I532" i="12"/>
  <c r="I98" i="12"/>
  <c r="I99" i="12"/>
  <c r="I533" i="12"/>
  <c r="I534" i="12"/>
  <c r="I535" i="12"/>
  <c r="I536" i="12"/>
  <c r="I5" i="12"/>
  <c r="I6" i="12"/>
  <c r="I537" i="12"/>
  <c r="I7" i="12"/>
  <c r="I8" i="12"/>
  <c r="I140" i="12"/>
  <c r="I141" i="12"/>
  <c r="I538" i="12"/>
  <c r="I9" i="12"/>
  <c r="I10" i="12"/>
  <c r="I142" i="12"/>
  <c r="I143" i="12"/>
  <c r="I539" i="12"/>
  <c r="I11" i="12"/>
  <c r="I12" i="12"/>
  <c r="I83" i="12"/>
  <c r="I84" i="12"/>
  <c r="I441" i="12"/>
  <c r="I442" i="12"/>
  <c r="I445" i="12"/>
  <c r="I24" i="12"/>
  <c r="I18" i="12"/>
  <c r="I30" i="12"/>
  <c r="I107" i="12"/>
  <c r="I46" i="12"/>
  <c r="I108" i="12"/>
  <c r="I52" i="12"/>
  <c r="I109" i="12"/>
  <c r="I53" i="12"/>
  <c r="I110" i="12"/>
  <c r="I47" i="12"/>
  <c r="I111" i="12"/>
  <c r="I54" i="12"/>
  <c r="I112" i="12"/>
  <c r="I55" i="12"/>
  <c r="I113" i="12"/>
  <c r="I25" i="12"/>
  <c r="I114" i="12"/>
  <c r="I19" i="12"/>
  <c r="I115" i="12"/>
  <c r="I31" i="12"/>
  <c r="I26" i="12"/>
  <c r="I20" i="12"/>
  <c r="I32" i="12"/>
  <c r="I116" i="12"/>
  <c r="I48" i="12"/>
  <c r="I117" i="12"/>
  <c r="I56" i="12"/>
  <c r="I118" i="12"/>
  <c r="I57" i="12"/>
  <c r="I119" i="12"/>
  <c r="I49" i="12"/>
  <c r="I120" i="12"/>
  <c r="I58" i="12"/>
  <c r="I121" i="12"/>
  <c r="I59" i="12"/>
  <c r="I122" i="12"/>
  <c r="I27" i="12"/>
  <c r="I123" i="12"/>
  <c r="I21" i="12"/>
  <c r="I124" i="12"/>
  <c r="I33" i="12"/>
  <c r="I100" i="12"/>
  <c r="I28" i="12"/>
  <c r="I101" i="12"/>
  <c r="I22" i="12"/>
  <c r="I102" i="12"/>
  <c r="I34" i="12"/>
  <c r="I125" i="12"/>
  <c r="I50" i="12"/>
  <c r="I126" i="12"/>
  <c r="I60" i="12"/>
  <c r="I127" i="12"/>
  <c r="I61" i="12"/>
  <c r="I128" i="12"/>
  <c r="I51" i="12"/>
  <c r="I129" i="12"/>
  <c r="I62" i="12"/>
  <c r="I130" i="12"/>
  <c r="I63" i="12"/>
  <c r="I131" i="12"/>
  <c r="I29" i="12"/>
  <c r="I132" i="12"/>
  <c r="I23" i="12"/>
  <c r="I133" i="12"/>
  <c r="I35" i="12"/>
  <c r="I13" i="12"/>
  <c r="I14" i="12"/>
  <c r="I15" i="12"/>
  <c r="I16" i="12"/>
  <c r="I313" i="12"/>
  <c r="F64" i="12"/>
  <c r="F42" i="12"/>
  <c r="F162" i="12"/>
  <c r="F504" i="12"/>
  <c r="F427" i="12"/>
  <c r="F195" i="12"/>
  <c r="F196" i="12"/>
  <c r="F363" i="12"/>
  <c r="F344" i="12"/>
  <c r="F314" i="12"/>
  <c r="F331" i="12"/>
  <c r="F368" i="12"/>
  <c r="F367" i="12"/>
  <c r="F394" i="12"/>
  <c r="F333" i="12"/>
  <c r="F393" i="12"/>
  <c r="F508" i="12"/>
  <c r="F451" i="12"/>
  <c r="F303" i="12"/>
  <c r="F304" i="12"/>
  <c r="F432" i="12"/>
  <c r="F290" i="12"/>
  <c r="F400" i="12"/>
  <c r="F149" i="12"/>
  <c r="F148" i="12"/>
  <c r="F324" i="12"/>
  <c r="F211" i="12"/>
  <c r="F509" i="12"/>
  <c r="F452" i="12"/>
  <c r="F338" i="12"/>
  <c r="F339" i="12"/>
  <c r="F421" i="12"/>
  <c r="F295" i="12"/>
  <c r="F158" i="12"/>
  <c r="F78" i="12"/>
  <c r="F289" i="12"/>
  <c r="F288" i="12"/>
  <c r="F326" i="12"/>
  <c r="F352" i="12"/>
  <c r="F507" i="12"/>
  <c r="F330" i="12"/>
  <c r="F197" i="12"/>
  <c r="F198" i="12"/>
  <c r="F353" i="12"/>
  <c r="F79" i="12"/>
  <c r="F322" i="12"/>
  <c r="F294" i="12"/>
  <c r="F361" i="12"/>
  <c r="F360" i="12"/>
  <c r="F336" i="12"/>
  <c r="F362" i="12"/>
  <c r="F510" i="12"/>
  <c r="F443" i="12"/>
  <c r="F252" i="12"/>
  <c r="F253" i="12"/>
  <c r="F425" i="12"/>
  <c r="F334" i="12"/>
  <c r="F323" i="12"/>
  <c r="F347" i="12"/>
  <c r="F348" i="12"/>
  <c r="F369" i="12"/>
  <c r="F370" i="12"/>
  <c r="F396" i="12"/>
  <c r="F397" i="12"/>
  <c r="F511" i="12"/>
  <c r="F453" i="12"/>
  <c r="F305" i="12"/>
  <c r="F306" i="12"/>
  <c r="F433" i="12"/>
  <c r="F105" i="12"/>
  <c r="F320" i="12"/>
  <c r="F349" i="12"/>
  <c r="F337" i="12"/>
  <c r="F371" i="12"/>
  <c r="F366" i="12"/>
  <c r="F398" i="12"/>
  <c r="F399" i="12"/>
  <c r="F512" i="12"/>
  <c r="F391" i="12"/>
  <c r="F297" i="12"/>
  <c r="F298" i="12"/>
  <c r="F426" i="12"/>
  <c r="F503" i="12"/>
  <c r="F335" i="12"/>
  <c r="F329" i="12"/>
  <c r="F346" i="12"/>
  <c r="F345" i="12"/>
  <c r="F437" i="12"/>
  <c r="F497" i="12"/>
  <c r="F522" i="12"/>
  <c r="F518" i="12"/>
  <c r="F315" i="12"/>
  <c r="F316" i="12"/>
  <c r="F435" i="12"/>
  <c r="F41" i="12"/>
  <c r="F357" i="12"/>
  <c r="F354" i="12"/>
  <c r="F286" i="12"/>
  <c r="F285" i="12"/>
  <c r="F419" i="12"/>
  <c r="F404" i="12"/>
  <c r="F420" i="12"/>
  <c r="F513" i="12"/>
  <c r="F444" i="12"/>
  <c r="F355" i="12"/>
  <c r="F356" i="12"/>
  <c r="F379" i="12"/>
  <c r="F287" i="12"/>
  <c r="F255" i="12"/>
  <c r="F254" i="12"/>
  <c r="F389" i="12"/>
  <c r="F392" i="12"/>
  <c r="F514" i="12"/>
  <c r="F390" i="12"/>
  <c r="F283" i="12"/>
  <c r="F284" i="12"/>
  <c r="F378" i="12"/>
  <c r="F17" i="12"/>
  <c r="F403" i="12"/>
  <c r="F321" i="12"/>
  <c r="F359" i="12"/>
  <c r="F358" i="12"/>
  <c r="F402" i="12"/>
  <c r="F395" i="12"/>
  <c r="F401" i="12"/>
  <c r="F515" i="12"/>
  <c r="F454" i="12"/>
  <c r="F350" i="12"/>
  <c r="F351" i="12"/>
  <c r="F380" i="12"/>
  <c r="F93" i="12"/>
  <c r="F77" i="12"/>
  <c r="F147" i="12"/>
  <c r="F146" i="12"/>
  <c r="F319" i="12"/>
  <c r="F232" i="12"/>
  <c r="F516" i="12"/>
  <c r="F455" i="12"/>
  <c r="F340" i="12"/>
  <c r="F341" i="12"/>
  <c r="F423" i="12"/>
  <c r="F151" i="12"/>
  <c r="F150" i="12"/>
  <c r="F325" i="12"/>
  <c r="F233" i="12"/>
  <c r="F517" i="12"/>
  <c r="F456" i="12"/>
  <c r="F342" i="12"/>
  <c r="F343" i="12"/>
  <c r="F424" i="12"/>
  <c r="F106" i="12"/>
  <c r="F446" i="12"/>
  <c r="F160" i="12"/>
  <c r="F439" i="12"/>
  <c r="F166" i="12"/>
  <c r="F67" i="12"/>
  <c r="F71" i="12"/>
  <c r="F447" i="12"/>
  <c r="F171" i="12"/>
  <c r="F65" i="12"/>
  <c r="F72" i="12"/>
  <c r="F457" i="12"/>
  <c r="F172" i="12"/>
  <c r="F68" i="12"/>
  <c r="F73" i="12"/>
  <c r="F458" i="12"/>
  <c r="F161" i="12"/>
  <c r="F440" i="12"/>
  <c r="F167" i="12"/>
  <c r="F69" i="12"/>
  <c r="F74" i="12"/>
  <c r="F448" i="12"/>
  <c r="F173" i="12"/>
  <c r="F66" i="12"/>
  <c r="F75" i="12"/>
  <c r="F459" i="12"/>
  <c r="F174" i="12"/>
  <c r="F70" i="12"/>
  <c r="F76" i="12"/>
  <c r="F460" i="12"/>
  <c r="F159" i="12"/>
  <c r="F438" i="12"/>
  <c r="F165" i="12"/>
  <c r="F38" i="12"/>
  <c r="F449" i="12"/>
  <c r="F164" i="12"/>
  <c r="F39" i="12"/>
  <c r="F450" i="12"/>
  <c r="F175" i="12"/>
  <c r="F40" i="12"/>
  <c r="F461" i="12"/>
  <c r="F291" i="12"/>
  <c r="F168" i="12"/>
  <c r="F462" i="12"/>
  <c r="F134" i="12"/>
  <c r="F135" i="12"/>
  <c r="F103" i="12"/>
  <c r="F365" i="12"/>
  <c r="F364" i="12"/>
  <c r="F436" i="12"/>
  <c r="F163" i="12"/>
  <c r="F523" i="12"/>
  <c r="F463" i="12"/>
  <c r="F381" i="12"/>
  <c r="F382" i="12"/>
  <c r="F428" i="12"/>
  <c r="F372" i="12"/>
  <c r="F373" i="12"/>
  <c r="F498" i="12"/>
  <c r="F212" i="12"/>
  <c r="F524" i="12"/>
  <c r="F464" i="12"/>
  <c r="F383" i="12"/>
  <c r="F384" i="12"/>
  <c r="F429" i="12"/>
  <c r="F296" i="12"/>
  <c r="F268" i="12"/>
  <c r="F465" i="12"/>
  <c r="F205" i="12"/>
  <c r="F206" i="12"/>
  <c r="F201" i="12"/>
  <c r="F406" i="12"/>
  <c r="F269" i="12"/>
  <c r="F466" i="12"/>
  <c r="F207" i="12"/>
  <c r="F208" i="12"/>
  <c r="F225" i="12"/>
  <c r="F374" i="12"/>
  <c r="F375" i="12"/>
  <c r="F499" i="12"/>
  <c r="F240" i="12"/>
  <c r="F525" i="12"/>
  <c r="F467" i="12"/>
  <c r="F385" i="12"/>
  <c r="F386" i="12"/>
  <c r="F430" i="12"/>
  <c r="F376" i="12"/>
  <c r="F377" i="12"/>
  <c r="F500" i="12"/>
  <c r="F241" i="12"/>
  <c r="F526" i="12"/>
  <c r="F468" i="12"/>
  <c r="F387" i="12"/>
  <c r="F388" i="12"/>
  <c r="F431" i="12"/>
  <c r="F407" i="12"/>
  <c r="F270" i="12"/>
  <c r="F469" i="12"/>
  <c r="F209" i="12"/>
  <c r="F210" i="12"/>
  <c r="F226" i="12"/>
  <c r="F408" i="12"/>
  <c r="F36" i="12"/>
  <c r="F242" i="12"/>
  <c r="F470" i="12"/>
  <c r="F176" i="12"/>
  <c r="F177" i="12"/>
  <c r="F203" i="12"/>
  <c r="F409" i="12"/>
  <c r="F85" i="12"/>
  <c r="F307" i="12"/>
  <c r="F471" i="12"/>
  <c r="F256" i="12"/>
  <c r="F257" i="12"/>
  <c r="F292" i="12"/>
  <c r="F410" i="12"/>
  <c r="F86" i="12"/>
  <c r="F308" i="12"/>
  <c r="F472" i="12"/>
  <c r="F258" i="12"/>
  <c r="F259" i="12"/>
  <c r="F299" i="12"/>
  <c r="F411" i="12"/>
  <c r="F87" i="12"/>
  <c r="F309" i="12"/>
  <c r="F473" i="12"/>
  <c r="F260" i="12"/>
  <c r="F261" i="12"/>
  <c r="F300" i="12"/>
  <c r="F412" i="12"/>
  <c r="F37" i="12"/>
  <c r="F243" i="12"/>
  <c r="F474" i="12"/>
  <c r="F178" i="12"/>
  <c r="F179" i="12"/>
  <c r="F204" i="12"/>
  <c r="F413" i="12"/>
  <c r="F88" i="12"/>
  <c r="F310" i="12"/>
  <c r="F475" i="12"/>
  <c r="F262" i="12"/>
  <c r="F263" i="12"/>
  <c r="F293" i="12"/>
  <c r="F414" i="12"/>
  <c r="F89" i="12"/>
  <c r="F311" i="12"/>
  <c r="F476" i="12"/>
  <c r="F264" i="12"/>
  <c r="F265" i="12"/>
  <c r="F301" i="12"/>
  <c r="F415" i="12"/>
  <c r="F90" i="12"/>
  <c r="F312" i="12"/>
  <c r="F477" i="12"/>
  <c r="F266" i="12"/>
  <c r="F267" i="12"/>
  <c r="F302" i="12"/>
  <c r="F405" i="12"/>
  <c r="F180" i="12"/>
  <c r="F478" i="12"/>
  <c r="F152" i="12"/>
  <c r="F153" i="12"/>
  <c r="F104" i="12"/>
  <c r="F416" i="12"/>
  <c r="F43" i="12"/>
  <c r="F271" i="12"/>
  <c r="F479" i="12"/>
  <c r="F234" i="12"/>
  <c r="F235" i="12"/>
  <c r="F202" i="12"/>
  <c r="F417" i="12"/>
  <c r="F44" i="12"/>
  <c r="F272" i="12"/>
  <c r="F480" i="12"/>
  <c r="F236" i="12"/>
  <c r="F237" i="12"/>
  <c r="F227" i="12"/>
  <c r="F418" i="12"/>
  <c r="F45" i="12"/>
  <c r="F273" i="12"/>
  <c r="F481" i="12"/>
  <c r="F238" i="12"/>
  <c r="F239" i="12"/>
  <c r="F228" i="12"/>
  <c r="F422" i="12"/>
  <c r="F527" i="12"/>
  <c r="F505" i="12"/>
  <c r="F199" i="12"/>
  <c r="F200" i="12"/>
  <c r="F332" i="12"/>
  <c r="F501" i="12"/>
  <c r="F528" i="12"/>
  <c r="F520" i="12"/>
  <c r="F327" i="12"/>
  <c r="F328" i="12"/>
  <c r="F506" i="12"/>
  <c r="F502" i="12"/>
  <c r="F529" i="12"/>
  <c r="F519" i="12"/>
  <c r="F317" i="12"/>
  <c r="F318" i="12"/>
  <c r="F434" i="12"/>
  <c r="F169" i="12"/>
  <c r="F482" i="12"/>
  <c r="F136" i="12"/>
  <c r="F137" i="12"/>
  <c r="F91" i="12"/>
  <c r="F274" i="12"/>
  <c r="F483" i="12"/>
  <c r="F213" i="12"/>
  <c r="F214" i="12"/>
  <c r="F183" i="12"/>
  <c r="F275" i="12"/>
  <c r="F484" i="12"/>
  <c r="F215" i="12"/>
  <c r="F216" i="12"/>
  <c r="F184" i="12"/>
  <c r="F276" i="12"/>
  <c r="F485" i="12"/>
  <c r="F217" i="12"/>
  <c r="F218" i="12"/>
  <c r="F185" i="12"/>
  <c r="F244" i="12"/>
  <c r="F486" i="12"/>
  <c r="F191" i="12"/>
  <c r="F192" i="12"/>
  <c r="F189" i="12"/>
  <c r="F245" i="12"/>
  <c r="F487" i="12"/>
  <c r="F193" i="12"/>
  <c r="F194" i="12"/>
  <c r="F190" i="12"/>
  <c r="F181" i="12"/>
  <c r="F488" i="12"/>
  <c r="F154" i="12"/>
  <c r="F155" i="12"/>
  <c r="F92" i="12"/>
  <c r="F277" i="12"/>
  <c r="F489" i="12"/>
  <c r="F246" i="12"/>
  <c r="F247" i="12"/>
  <c r="F186" i="12"/>
  <c r="F278" i="12"/>
  <c r="F490" i="12"/>
  <c r="F248" i="12"/>
  <c r="F249" i="12"/>
  <c r="F187" i="12"/>
  <c r="F279" i="12"/>
  <c r="F491" i="12"/>
  <c r="F250" i="12"/>
  <c r="F251" i="12"/>
  <c r="F188" i="12"/>
  <c r="F170" i="12"/>
  <c r="F492" i="12"/>
  <c r="F138" i="12"/>
  <c r="F139" i="12"/>
  <c r="F144" i="12"/>
  <c r="F280" i="12"/>
  <c r="F493" i="12"/>
  <c r="F219" i="12"/>
  <c r="F220" i="12"/>
  <c r="F229" i="12"/>
  <c r="F281" i="12"/>
  <c r="F494" i="12"/>
  <c r="F221" i="12"/>
  <c r="F222" i="12"/>
  <c r="F230" i="12"/>
  <c r="F282" i="12"/>
  <c r="F495" i="12"/>
  <c r="F223" i="12"/>
  <c r="F224" i="12"/>
  <c r="F231" i="12"/>
  <c r="F182" i="12"/>
  <c r="F496" i="12"/>
  <c r="F156" i="12"/>
  <c r="F157" i="12"/>
  <c r="F145" i="12"/>
  <c r="F521" i="12"/>
  <c r="F80" i="12"/>
  <c r="F530" i="12"/>
  <c r="F94" i="12"/>
  <c r="F95" i="12"/>
  <c r="F81" i="12"/>
  <c r="F531" i="12"/>
  <c r="F96" i="12"/>
  <c r="F97" i="12"/>
  <c r="F82" i="12"/>
  <c r="F532" i="12"/>
  <c r="F98" i="12"/>
  <c r="F99" i="12"/>
  <c r="F533" i="12"/>
  <c r="F534" i="12"/>
  <c r="F535" i="12"/>
  <c r="F536" i="12"/>
  <c r="F5" i="12"/>
  <c r="F6" i="12"/>
  <c r="F537" i="12"/>
  <c r="F7" i="12"/>
  <c r="F8" i="12"/>
  <c r="F140" i="12"/>
  <c r="F141" i="12"/>
  <c r="F538" i="12"/>
  <c r="F9" i="12"/>
  <c r="F10" i="12"/>
  <c r="F142" i="12"/>
  <c r="F143" i="12"/>
  <c r="F539" i="12"/>
  <c r="F11" i="12"/>
  <c r="F12" i="12"/>
  <c r="F83" i="12"/>
  <c r="F84" i="12"/>
  <c r="F441" i="12"/>
  <c r="F442" i="12"/>
  <c r="F445" i="12"/>
  <c r="F24" i="12"/>
  <c r="F18" i="12"/>
  <c r="F30" i="12"/>
  <c r="F107" i="12"/>
  <c r="F46" i="12"/>
  <c r="F108" i="12"/>
  <c r="F52" i="12"/>
  <c r="F109" i="12"/>
  <c r="F53" i="12"/>
  <c r="F110" i="12"/>
  <c r="F47" i="12"/>
  <c r="F111" i="12"/>
  <c r="F54" i="12"/>
  <c r="F112" i="12"/>
  <c r="F55" i="12"/>
  <c r="F113" i="12"/>
  <c r="F25" i="12"/>
  <c r="F114" i="12"/>
  <c r="F19" i="12"/>
  <c r="F115" i="12"/>
  <c r="F31" i="12"/>
  <c r="F26" i="12"/>
  <c r="F20" i="12"/>
  <c r="F32" i="12"/>
  <c r="F116" i="12"/>
  <c r="F48" i="12"/>
  <c r="F117" i="12"/>
  <c r="F56" i="12"/>
  <c r="F118" i="12"/>
  <c r="F57" i="12"/>
  <c r="F119" i="12"/>
  <c r="F49" i="12"/>
  <c r="F120" i="12"/>
  <c r="F58" i="12"/>
  <c r="F121" i="12"/>
  <c r="F59" i="12"/>
  <c r="F122" i="12"/>
  <c r="F27" i="12"/>
  <c r="F123" i="12"/>
  <c r="F21" i="12"/>
  <c r="F124" i="12"/>
  <c r="F33" i="12"/>
  <c r="F100" i="12"/>
  <c r="F28" i="12"/>
  <c r="F101" i="12"/>
  <c r="F22" i="12"/>
  <c r="F102" i="12"/>
  <c r="F34" i="12"/>
  <c r="F125" i="12"/>
  <c r="F50" i="12"/>
  <c r="F126" i="12"/>
  <c r="F60" i="12"/>
  <c r="F127" i="12"/>
  <c r="F61" i="12"/>
  <c r="F128" i="12"/>
  <c r="F51" i="12"/>
  <c r="F129" i="12"/>
  <c r="F62" i="12"/>
  <c r="F130" i="12"/>
  <c r="F63" i="12"/>
  <c r="F131" i="12"/>
  <c r="F29" i="12"/>
  <c r="F132" i="12"/>
  <c r="F23" i="12"/>
  <c r="F133" i="12"/>
  <c r="F35" i="12"/>
  <c r="F13" i="12"/>
  <c r="F14" i="12"/>
  <c r="F15" i="12"/>
  <c r="F16" i="12"/>
  <c r="F313" i="12"/>
  <c r="C64" i="12"/>
  <c r="C42" i="12"/>
  <c r="C162" i="12"/>
  <c r="C504" i="12"/>
  <c r="C427" i="12"/>
  <c r="C195" i="12"/>
  <c r="C196" i="12"/>
  <c r="C363" i="12"/>
  <c r="C344" i="12"/>
  <c r="C314" i="12"/>
  <c r="C331" i="12"/>
  <c r="C368" i="12"/>
  <c r="C367" i="12"/>
  <c r="C394" i="12"/>
  <c r="C333" i="12"/>
  <c r="C393" i="12"/>
  <c r="C508" i="12"/>
  <c r="C451" i="12"/>
  <c r="C303" i="12"/>
  <c r="C304" i="12"/>
  <c r="C432" i="12"/>
  <c r="C290" i="12"/>
  <c r="C400" i="12"/>
  <c r="C149" i="12"/>
  <c r="C148" i="12"/>
  <c r="C324" i="12"/>
  <c r="C211" i="12"/>
  <c r="C509" i="12"/>
  <c r="C452" i="12"/>
  <c r="C338" i="12"/>
  <c r="C339" i="12"/>
  <c r="C421" i="12"/>
  <c r="C295" i="12"/>
  <c r="C158" i="12"/>
  <c r="C78" i="12"/>
  <c r="C289" i="12"/>
  <c r="C288" i="12"/>
  <c r="C326" i="12"/>
  <c r="C352" i="12"/>
  <c r="C507" i="12"/>
  <c r="C330" i="12"/>
  <c r="C197" i="12"/>
  <c r="C198" i="12"/>
  <c r="C353" i="12"/>
  <c r="C79" i="12"/>
  <c r="C322" i="12"/>
  <c r="C294" i="12"/>
  <c r="C361" i="12"/>
  <c r="C360" i="12"/>
  <c r="C336" i="12"/>
  <c r="C362" i="12"/>
  <c r="C510" i="12"/>
  <c r="C443" i="12"/>
  <c r="C252" i="12"/>
  <c r="C253" i="12"/>
  <c r="C425" i="12"/>
  <c r="C334" i="12"/>
  <c r="C323" i="12"/>
  <c r="C347" i="12"/>
  <c r="C348" i="12"/>
  <c r="C369" i="12"/>
  <c r="C370" i="12"/>
  <c r="C396" i="12"/>
  <c r="C397" i="12"/>
  <c r="C511" i="12"/>
  <c r="C453" i="12"/>
  <c r="C305" i="12"/>
  <c r="C306" i="12"/>
  <c r="C433" i="12"/>
  <c r="C105" i="12"/>
  <c r="C320" i="12"/>
  <c r="C349" i="12"/>
  <c r="C337" i="12"/>
  <c r="C371" i="12"/>
  <c r="C366" i="12"/>
  <c r="C398" i="12"/>
  <c r="C399" i="12"/>
  <c r="C512" i="12"/>
  <c r="C391" i="12"/>
  <c r="C297" i="12"/>
  <c r="C298" i="12"/>
  <c r="C426" i="12"/>
  <c r="C503" i="12"/>
  <c r="C335" i="12"/>
  <c r="C329" i="12"/>
  <c r="C346" i="12"/>
  <c r="C345" i="12"/>
  <c r="C437" i="12"/>
  <c r="C497" i="12"/>
  <c r="C522" i="12"/>
  <c r="C518" i="12"/>
  <c r="C315" i="12"/>
  <c r="C316" i="12"/>
  <c r="C435" i="12"/>
  <c r="C41" i="12"/>
  <c r="C357" i="12"/>
  <c r="C354" i="12"/>
  <c r="C286" i="12"/>
  <c r="C285" i="12"/>
  <c r="C419" i="12"/>
  <c r="C404" i="12"/>
  <c r="C420" i="12"/>
  <c r="C513" i="12"/>
  <c r="C444" i="12"/>
  <c r="C355" i="12"/>
  <c r="C356" i="12"/>
  <c r="C379" i="12"/>
  <c r="C287" i="12"/>
  <c r="C255" i="12"/>
  <c r="C254" i="12"/>
  <c r="C389" i="12"/>
  <c r="C392" i="12"/>
  <c r="C514" i="12"/>
  <c r="C390" i="12"/>
  <c r="C283" i="12"/>
  <c r="C284" i="12"/>
  <c r="C378" i="12"/>
  <c r="C17" i="12"/>
  <c r="C403" i="12"/>
  <c r="C321" i="12"/>
  <c r="C359" i="12"/>
  <c r="C358" i="12"/>
  <c r="C402" i="12"/>
  <c r="C395" i="12"/>
  <c r="C401" i="12"/>
  <c r="C515" i="12"/>
  <c r="C454" i="12"/>
  <c r="C350" i="12"/>
  <c r="C351" i="12"/>
  <c r="C380" i="12"/>
  <c r="C93" i="12"/>
  <c r="C77" i="12"/>
  <c r="C147" i="12"/>
  <c r="C146" i="12"/>
  <c r="C319" i="12"/>
  <c r="C232" i="12"/>
  <c r="C516" i="12"/>
  <c r="C455" i="12"/>
  <c r="C340" i="12"/>
  <c r="C341" i="12"/>
  <c r="C423" i="12"/>
  <c r="C151" i="12"/>
  <c r="C150" i="12"/>
  <c r="C325" i="12"/>
  <c r="C233" i="12"/>
  <c r="C517" i="12"/>
  <c r="C456" i="12"/>
  <c r="C342" i="12"/>
  <c r="C343" i="12"/>
  <c r="C424" i="12"/>
  <c r="C106" i="12"/>
  <c r="C446" i="12"/>
  <c r="C160" i="12"/>
  <c r="C439" i="12"/>
  <c r="C166" i="12"/>
  <c r="C67" i="12"/>
  <c r="C71" i="12"/>
  <c r="C447" i="12"/>
  <c r="C171" i="12"/>
  <c r="C65" i="12"/>
  <c r="C72" i="12"/>
  <c r="C457" i="12"/>
  <c r="C172" i="12"/>
  <c r="C68" i="12"/>
  <c r="C73" i="12"/>
  <c r="C458" i="12"/>
  <c r="C161" i="12"/>
  <c r="C440" i="12"/>
  <c r="C167" i="12"/>
  <c r="C69" i="12"/>
  <c r="C74" i="12"/>
  <c r="C448" i="12"/>
  <c r="C173" i="12"/>
  <c r="C66" i="12"/>
  <c r="C75" i="12"/>
  <c r="C459" i="12"/>
  <c r="C174" i="12"/>
  <c r="C70" i="12"/>
  <c r="C76" i="12"/>
  <c r="C460" i="12"/>
  <c r="C159" i="12"/>
  <c r="C438" i="12"/>
  <c r="C165" i="12"/>
  <c r="C38" i="12"/>
  <c r="C449" i="12"/>
  <c r="C164" i="12"/>
  <c r="C39" i="12"/>
  <c r="C450" i="12"/>
  <c r="C175" i="12"/>
  <c r="C40" i="12"/>
  <c r="C461" i="12"/>
  <c r="C291" i="12"/>
  <c r="C168" i="12"/>
  <c r="C462" i="12"/>
  <c r="C134" i="12"/>
  <c r="C135" i="12"/>
  <c r="C103" i="12"/>
  <c r="C365" i="12"/>
  <c r="C364" i="12"/>
  <c r="C436" i="12"/>
  <c r="C163" i="12"/>
  <c r="C523" i="12"/>
  <c r="C463" i="12"/>
  <c r="C381" i="12"/>
  <c r="C382" i="12"/>
  <c r="C428" i="12"/>
  <c r="C372" i="12"/>
  <c r="C373" i="12"/>
  <c r="C498" i="12"/>
  <c r="C212" i="12"/>
  <c r="C524" i="12"/>
  <c r="C464" i="12"/>
  <c r="C383" i="12"/>
  <c r="C384" i="12"/>
  <c r="C429" i="12"/>
  <c r="C296" i="12"/>
  <c r="C268" i="12"/>
  <c r="C465" i="12"/>
  <c r="C205" i="12"/>
  <c r="C206" i="12"/>
  <c r="C201" i="12"/>
  <c r="C406" i="12"/>
  <c r="C269" i="12"/>
  <c r="C466" i="12"/>
  <c r="C207" i="12"/>
  <c r="C208" i="12"/>
  <c r="C225" i="12"/>
  <c r="C374" i="12"/>
  <c r="C375" i="12"/>
  <c r="C499" i="12"/>
  <c r="C240" i="12"/>
  <c r="C525" i="12"/>
  <c r="C467" i="12"/>
  <c r="C385" i="12"/>
  <c r="C386" i="12"/>
  <c r="C430" i="12"/>
  <c r="C376" i="12"/>
  <c r="C377" i="12"/>
  <c r="C500" i="12"/>
  <c r="C241" i="12"/>
  <c r="C526" i="12"/>
  <c r="C468" i="12"/>
  <c r="C387" i="12"/>
  <c r="C388" i="12"/>
  <c r="C431" i="12"/>
  <c r="C407" i="12"/>
  <c r="C270" i="12"/>
  <c r="C469" i="12"/>
  <c r="C209" i="12"/>
  <c r="C210" i="12"/>
  <c r="C226" i="12"/>
  <c r="C408" i="12"/>
  <c r="C36" i="12"/>
  <c r="C242" i="12"/>
  <c r="C470" i="12"/>
  <c r="C176" i="12"/>
  <c r="C177" i="12"/>
  <c r="C203" i="12"/>
  <c r="C409" i="12"/>
  <c r="C85" i="12"/>
  <c r="C307" i="12"/>
  <c r="C471" i="12"/>
  <c r="C256" i="12"/>
  <c r="C257" i="12"/>
  <c r="C292" i="12"/>
  <c r="C410" i="12"/>
  <c r="C86" i="12"/>
  <c r="C308" i="12"/>
  <c r="C472" i="12"/>
  <c r="C258" i="12"/>
  <c r="C259" i="12"/>
  <c r="C299" i="12"/>
  <c r="C411" i="12"/>
  <c r="C87" i="12"/>
  <c r="C309" i="12"/>
  <c r="C473" i="12"/>
  <c r="C260" i="12"/>
  <c r="C261" i="12"/>
  <c r="C300" i="12"/>
  <c r="C412" i="12"/>
  <c r="C37" i="12"/>
  <c r="C243" i="12"/>
  <c r="C474" i="12"/>
  <c r="C178" i="12"/>
  <c r="C179" i="12"/>
  <c r="C204" i="12"/>
  <c r="C413" i="12"/>
  <c r="C88" i="12"/>
  <c r="C310" i="12"/>
  <c r="C475" i="12"/>
  <c r="C262" i="12"/>
  <c r="C263" i="12"/>
  <c r="C293" i="12"/>
  <c r="C414" i="12"/>
  <c r="C89" i="12"/>
  <c r="C311" i="12"/>
  <c r="C476" i="12"/>
  <c r="C264" i="12"/>
  <c r="C265" i="12"/>
  <c r="C301" i="12"/>
  <c r="C415" i="12"/>
  <c r="C90" i="12"/>
  <c r="C312" i="12"/>
  <c r="C477" i="12"/>
  <c r="C266" i="12"/>
  <c r="C267" i="12"/>
  <c r="C302" i="12"/>
  <c r="C405" i="12"/>
  <c r="C180" i="12"/>
  <c r="C478" i="12"/>
  <c r="C152" i="12"/>
  <c r="C153" i="12"/>
  <c r="C104" i="12"/>
  <c r="C416" i="12"/>
  <c r="C43" i="12"/>
  <c r="C271" i="12"/>
  <c r="C479" i="12"/>
  <c r="C234" i="12"/>
  <c r="C235" i="12"/>
  <c r="C202" i="12"/>
  <c r="C417" i="12"/>
  <c r="C44" i="12"/>
  <c r="C272" i="12"/>
  <c r="C480" i="12"/>
  <c r="C236" i="12"/>
  <c r="C237" i="12"/>
  <c r="C227" i="12"/>
  <c r="C418" i="12"/>
  <c r="C45" i="12"/>
  <c r="C273" i="12"/>
  <c r="C481" i="12"/>
  <c r="C238" i="12"/>
  <c r="C239" i="12"/>
  <c r="C228" i="12"/>
  <c r="C422" i="12"/>
  <c r="C527" i="12"/>
  <c r="C505" i="12"/>
  <c r="C199" i="12"/>
  <c r="C200" i="12"/>
  <c r="C332" i="12"/>
  <c r="C501" i="12"/>
  <c r="C528" i="12"/>
  <c r="C520" i="12"/>
  <c r="C327" i="12"/>
  <c r="C328" i="12"/>
  <c r="C506" i="12"/>
  <c r="C502" i="12"/>
  <c r="C529" i="12"/>
  <c r="C519" i="12"/>
  <c r="C317" i="12"/>
  <c r="C318" i="12"/>
  <c r="C434" i="12"/>
  <c r="C169" i="12"/>
  <c r="C482" i="12"/>
  <c r="C136" i="12"/>
  <c r="C137" i="12"/>
  <c r="C91" i="12"/>
  <c r="C274" i="12"/>
  <c r="C483" i="12"/>
  <c r="C213" i="12"/>
  <c r="C214" i="12"/>
  <c r="C183" i="12"/>
  <c r="C275" i="12"/>
  <c r="C484" i="12"/>
  <c r="C215" i="12"/>
  <c r="C216" i="12"/>
  <c r="C184" i="12"/>
  <c r="C276" i="12"/>
  <c r="C485" i="12"/>
  <c r="C217" i="12"/>
  <c r="C218" i="12"/>
  <c r="C185" i="12"/>
  <c r="C244" i="12"/>
  <c r="C486" i="12"/>
  <c r="C191" i="12"/>
  <c r="C192" i="12"/>
  <c r="C189" i="12"/>
  <c r="C245" i="12"/>
  <c r="C487" i="12"/>
  <c r="C193" i="12"/>
  <c r="C194" i="12"/>
  <c r="C190" i="12"/>
  <c r="C181" i="12"/>
  <c r="C488" i="12"/>
  <c r="C154" i="12"/>
  <c r="C155" i="12"/>
  <c r="C92" i="12"/>
  <c r="C277" i="12"/>
  <c r="C489" i="12"/>
  <c r="C246" i="12"/>
  <c r="C247" i="12"/>
  <c r="C186" i="12"/>
  <c r="C278" i="12"/>
  <c r="C490" i="12"/>
  <c r="C248" i="12"/>
  <c r="C249" i="12"/>
  <c r="C187" i="12"/>
  <c r="C279" i="12"/>
  <c r="C491" i="12"/>
  <c r="C250" i="12"/>
  <c r="C251" i="12"/>
  <c r="C188" i="12"/>
  <c r="C170" i="12"/>
  <c r="C492" i="12"/>
  <c r="C138" i="12"/>
  <c r="C139" i="12"/>
  <c r="C144" i="12"/>
  <c r="C280" i="12"/>
  <c r="C493" i="12"/>
  <c r="C219" i="12"/>
  <c r="C220" i="12"/>
  <c r="C229" i="12"/>
  <c r="C281" i="12"/>
  <c r="C494" i="12"/>
  <c r="C221" i="12"/>
  <c r="C222" i="12"/>
  <c r="C230" i="12"/>
  <c r="C282" i="12"/>
  <c r="C495" i="12"/>
  <c r="C223" i="12"/>
  <c r="C224" i="12"/>
  <c r="C231" i="12"/>
  <c r="C182" i="12"/>
  <c r="C496" i="12"/>
  <c r="C156" i="12"/>
  <c r="C157" i="12"/>
  <c r="C145" i="12"/>
  <c r="C521" i="12"/>
  <c r="C80" i="12"/>
  <c r="C530" i="12"/>
  <c r="C94" i="12"/>
  <c r="C95" i="12"/>
  <c r="C81" i="12"/>
  <c r="C531" i="12"/>
  <c r="C96" i="12"/>
  <c r="C97" i="12"/>
  <c r="C82" i="12"/>
  <c r="C532" i="12"/>
  <c r="C98" i="12"/>
  <c r="C99" i="12"/>
  <c r="C533" i="12"/>
  <c r="C534" i="12"/>
  <c r="C535" i="12"/>
  <c r="C536" i="12"/>
  <c r="C5" i="12"/>
  <c r="C6" i="12"/>
  <c r="C537" i="12"/>
  <c r="C7" i="12"/>
  <c r="C8" i="12"/>
  <c r="C140" i="12"/>
  <c r="C141" i="12"/>
  <c r="C538" i="12"/>
  <c r="C9" i="12"/>
  <c r="C10" i="12"/>
  <c r="C142" i="12"/>
  <c r="C143" i="12"/>
  <c r="C539" i="12"/>
  <c r="C11" i="12"/>
  <c r="C12" i="12"/>
  <c r="C83" i="12"/>
  <c r="C84" i="12"/>
  <c r="C441" i="12"/>
  <c r="C442" i="12"/>
  <c r="C445" i="12"/>
  <c r="C24" i="12"/>
  <c r="C18" i="12"/>
  <c r="C30" i="12"/>
  <c r="C107" i="12"/>
  <c r="C46" i="12"/>
  <c r="C108" i="12"/>
  <c r="C52" i="12"/>
  <c r="C109" i="12"/>
  <c r="C53" i="12"/>
  <c r="C110" i="12"/>
  <c r="C47" i="12"/>
  <c r="C111" i="12"/>
  <c r="C54" i="12"/>
  <c r="C112" i="12"/>
  <c r="C55" i="12"/>
  <c r="C113" i="12"/>
  <c r="C25" i="12"/>
  <c r="C114" i="12"/>
  <c r="C19" i="12"/>
  <c r="C115" i="12"/>
  <c r="C31" i="12"/>
  <c r="C26" i="12"/>
  <c r="C20" i="12"/>
  <c r="C32" i="12"/>
  <c r="C116" i="12"/>
  <c r="C48" i="12"/>
  <c r="C117" i="12"/>
  <c r="C56" i="12"/>
  <c r="C118" i="12"/>
  <c r="C57" i="12"/>
  <c r="C119" i="12"/>
  <c r="C49" i="12"/>
  <c r="C120" i="12"/>
  <c r="C58" i="12"/>
  <c r="C121" i="12"/>
  <c r="C59" i="12"/>
  <c r="C122" i="12"/>
  <c r="C27" i="12"/>
  <c r="C123" i="12"/>
  <c r="C21" i="12"/>
  <c r="C124" i="12"/>
  <c r="C33" i="12"/>
  <c r="C100" i="12"/>
  <c r="C28" i="12"/>
  <c r="C101" i="12"/>
  <c r="C22" i="12"/>
  <c r="C102" i="12"/>
  <c r="C34" i="12"/>
  <c r="C125" i="12"/>
  <c r="C50" i="12"/>
  <c r="C126" i="12"/>
  <c r="C60" i="12"/>
  <c r="C127" i="12"/>
  <c r="C61" i="12"/>
  <c r="C128" i="12"/>
  <c r="C51" i="12"/>
  <c r="C129" i="12"/>
  <c r="C62" i="12"/>
  <c r="C130" i="12"/>
  <c r="C63" i="12"/>
  <c r="C131" i="12"/>
  <c r="C29" i="12"/>
  <c r="C132" i="12"/>
  <c r="C23" i="12"/>
  <c r="C133" i="12"/>
  <c r="C35" i="12"/>
  <c r="C13" i="12"/>
  <c r="C14" i="12"/>
  <c r="C15" i="12"/>
  <c r="C16" i="12"/>
  <c r="C313" i="12"/>
  <c r="F61" i="11"/>
  <c r="F53" i="11"/>
  <c r="F23" i="11"/>
  <c r="F31" i="11"/>
  <c r="F168" i="11"/>
  <c r="F55" i="11"/>
  <c r="F73" i="11"/>
  <c r="F54" i="11"/>
  <c r="F15" i="11"/>
  <c r="F17" i="11"/>
  <c r="F18" i="11"/>
  <c r="F45" i="11"/>
  <c r="F62" i="11"/>
  <c r="F16" i="11"/>
  <c r="F20" i="11"/>
  <c r="F30" i="11"/>
  <c r="F38" i="11"/>
  <c r="F33" i="11"/>
  <c r="F24" i="11"/>
  <c r="F26" i="11"/>
  <c r="F39" i="11"/>
  <c r="F41" i="11"/>
  <c r="F19" i="11"/>
  <c r="F32" i="11"/>
  <c r="F36" i="11"/>
  <c r="F37" i="11"/>
  <c r="F21" i="11"/>
  <c r="F117" i="11"/>
  <c r="F72" i="11"/>
  <c r="F29" i="11"/>
  <c r="F34" i="11"/>
  <c r="F83" i="11"/>
  <c r="F84" i="11"/>
  <c r="F35" i="11"/>
  <c r="F96" i="11"/>
  <c r="F113" i="11"/>
  <c r="F77" i="11"/>
  <c r="F78" i="11"/>
  <c r="F97" i="11"/>
  <c r="F114" i="11"/>
  <c r="F79" i="11"/>
  <c r="F116" i="11"/>
  <c r="F81" i="11"/>
  <c r="F99" i="11"/>
  <c r="F70" i="11"/>
  <c r="F71" i="11"/>
  <c r="F22" i="11"/>
  <c r="F170" i="11"/>
  <c r="F165" i="11"/>
  <c r="F25" i="11"/>
  <c r="F42" i="11"/>
  <c r="F46" i="11"/>
  <c r="F43" i="11"/>
  <c r="F171" i="11"/>
  <c r="F172" i="11"/>
  <c r="F131" i="11"/>
  <c r="F177" i="11"/>
  <c r="F173" i="11"/>
  <c r="F178" i="11"/>
  <c r="F28" i="11"/>
  <c r="F40" i="11"/>
  <c r="F48" i="11"/>
  <c r="F49" i="11"/>
  <c r="F169" i="11"/>
  <c r="F27" i="11"/>
  <c r="F174" i="11"/>
  <c r="F175" i="11"/>
  <c r="F176" i="11"/>
  <c r="F123" i="11"/>
  <c r="F124" i="11"/>
  <c r="F118" i="11"/>
  <c r="F135" i="11"/>
  <c r="F166" i="11"/>
  <c r="F167" i="11"/>
  <c r="F136" i="11"/>
  <c r="F82" i="11"/>
  <c r="F50" i="11"/>
  <c r="F85" i="11"/>
  <c r="F69" i="11"/>
  <c r="F120" i="11"/>
  <c r="F110" i="11"/>
  <c r="F105" i="11"/>
  <c r="F141" i="11"/>
  <c r="F159" i="11"/>
  <c r="F59" i="11"/>
  <c r="F106" i="11"/>
  <c r="F142" i="11"/>
  <c r="F160" i="11"/>
  <c r="F87" i="11"/>
  <c r="F140" i="11"/>
  <c r="F137" i="11"/>
  <c r="F127" i="11"/>
  <c r="F132" i="11"/>
  <c r="F89" i="11"/>
  <c r="F90" i="11"/>
  <c r="F91" i="11"/>
  <c r="F115" i="11"/>
  <c r="F101" i="11"/>
  <c r="F148" i="11"/>
  <c r="F154" i="11"/>
  <c r="F51" i="11"/>
  <c r="F86" i="11"/>
  <c r="F111" i="11"/>
  <c r="F121" i="11"/>
  <c r="F60" i="11"/>
  <c r="F107" i="11"/>
  <c r="F143" i="11"/>
  <c r="F161" i="11"/>
  <c r="F63" i="11"/>
  <c r="F156" i="11"/>
  <c r="F144" i="11"/>
  <c r="F162" i="11"/>
  <c r="F88" i="11"/>
  <c r="F125" i="11"/>
  <c r="F138" i="11"/>
  <c r="F129" i="11"/>
  <c r="F133" i="11"/>
  <c r="F92" i="11"/>
  <c r="F93" i="11"/>
  <c r="F94" i="11"/>
  <c r="F52" i="11"/>
  <c r="F119" i="11"/>
  <c r="F112" i="11"/>
  <c r="F122" i="11"/>
  <c r="F64" i="11"/>
  <c r="F157" i="11"/>
  <c r="F145" i="11"/>
  <c r="F163" i="11"/>
  <c r="F65" i="11"/>
  <c r="F158" i="11"/>
  <c r="F146" i="11"/>
  <c r="F164" i="11"/>
  <c r="F95" i="11"/>
  <c r="F126" i="11"/>
  <c r="F139" i="11"/>
  <c r="F130" i="11"/>
  <c r="F134" i="11"/>
  <c r="F102" i="11"/>
  <c r="F103" i="11"/>
  <c r="F104" i="11"/>
  <c r="F155" i="11"/>
  <c r="F147" i="11"/>
  <c r="F100" i="11"/>
  <c r="F74" i="11"/>
  <c r="F75" i="11"/>
  <c r="F150" i="11"/>
  <c r="F68" i="11"/>
  <c r="F76" i="11"/>
  <c r="F44" i="11"/>
  <c r="F67" i="11"/>
  <c r="F57" i="11"/>
  <c r="F108" i="11"/>
  <c r="F56" i="11"/>
  <c r="F98" i="11"/>
  <c r="F149" i="11"/>
  <c r="F151" i="11"/>
  <c r="F66" i="11"/>
  <c r="F128" i="11"/>
  <c r="F152" i="11"/>
  <c r="F153" i="11"/>
  <c r="F47" i="11"/>
  <c r="F80" i="11"/>
  <c r="F58" i="11"/>
  <c r="F109" i="11"/>
  <c r="F14" i="11"/>
  <c r="C61" i="11"/>
  <c r="C53" i="11"/>
  <c r="C23" i="11"/>
  <c r="C31" i="11"/>
  <c r="C168" i="11"/>
  <c r="C55" i="11"/>
  <c r="C73" i="11"/>
  <c r="C54" i="11"/>
  <c r="C15" i="11"/>
  <c r="C17" i="11"/>
  <c r="C18" i="11"/>
  <c r="C45" i="11"/>
  <c r="C62" i="11"/>
  <c r="C16" i="11"/>
  <c r="C20" i="11"/>
  <c r="C30" i="11"/>
  <c r="C38" i="11"/>
  <c r="C33" i="11"/>
  <c r="C24" i="11"/>
  <c r="C26" i="11"/>
  <c r="C39" i="11"/>
  <c r="C41" i="11"/>
  <c r="C19" i="11"/>
  <c r="C32" i="11"/>
  <c r="C36" i="11"/>
  <c r="C37" i="11"/>
  <c r="C21" i="11"/>
  <c r="C117" i="11"/>
  <c r="C72" i="11"/>
  <c r="C29" i="11"/>
  <c r="C34" i="11"/>
  <c r="C83" i="11"/>
  <c r="C84" i="11"/>
  <c r="C35" i="11"/>
  <c r="C96" i="11"/>
  <c r="C113" i="11"/>
  <c r="C77" i="11"/>
  <c r="C78" i="11"/>
  <c r="C97" i="11"/>
  <c r="C114" i="11"/>
  <c r="C79" i="11"/>
  <c r="C116" i="11"/>
  <c r="C81" i="11"/>
  <c r="C99" i="11"/>
  <c r="C70" i="11"/>
  <c r="C71" i="11"/>
  <c r="C22" i="11"/>
  <c r="C170" i="11"/>
  <c r="C165" i="11"/>
  <c r="C25" i="11"/>
  <c r="C42" i="11"/>
  <c r="C46" i="11"/>
  <c r="C43" i="11"/>
  <c r="C171" i="11"/>
  <c r="C172" i="11"/>
  <c r="C131" i="11"/>
  <c r="C177" i="11"/>
  <c r="C173" i="11"/>
  <c r="C178" i="11"/>
  <c r="C28" i="11"/>
  <c r="C40" i="11"/>
  <c r="C48" i="11"/>
  <c r="C49" i="11"/>
  <c r="C169" i="11"/>
  <c r="C27" i="11"/>
  <c r="C174" i="11"/>
  <c r="C175" i="11"/>
  <c r="C176" i="11"/>
  <c r="C123" i="11"/>
  <c r="C124" i="11"/>
  <c r="C118" i="11"/>
  <c r="C135" i="11"/>
  <c r="C166" i="11"/>
  <c r="C167" i="11"/>
  <c r="C136" i="11"/>
  <c r="C82" i="11"/>
  <c r="C50" i="11"/>
  <c r="C85" i="11"/>
  <c r="C69" i="11"/>
  <c r="C120" i="11"/>
  <c r="C110" i="11"/>
  <c r="C105" i="11"/>
  <c r="C141" i="11"/>
  <c r="C159" i="11"/>
  <c r="C59" i="11"/>
  <c r="C106" i="11"/>
  <c r="C142" i="11"/>
  <c r="C160" i="11"/>
  <c r="C87" i="11"/>
  <c r="C140" i="11"/>
  <c r="C137" i="11"/>
  <c r="C127" i="11"/>
  <c r="C132" i="11"/>
  <c r="C89" i="11"/>
  <c r="C90" i="11"/>
  <c r="C91" i="11"/>
  <c r="C115" i="11"/>
  <c r="C101" i="11"/>
  <c r="C148" i="11"/>
  <c r="C154" i="11"/>
  <c r="C51" i="11"/>
  <c r="C86" i="11"/>
  <c r="C111" i="11"/>
  <c r="C121" i="11"/>
  <c r="C60" i="11"/>
  <c r="C107" i="11"/>
  <c r="C143" i="11"/>
  <c r="C161" i="11"/>
  <c r="C63" i="11"/>
  <c r="C156" i="11"/>
  <c r="C144" i="11"/>
  <c r="C162" i="11"/>
  <c r="C88" i="11"/>
  <c r="C125" i="11"/>
  <c r="C138" i="11"/>
  <c r="C129" i="11"/>
  <c r="C133" i="11"/>
  <c r="C92" i="11"/>
  <c r="C93" i="11"/>
  <c r="C94" i="11"/>
  <c r="C52" i="11"/>
  <c r="C119" i="11"/>
  <c r="C112" i="11"/>
  <c r="C122" i="11"/>
  <c r="C64" i="11"/>
  <c r="C157" i="11"/>
  <c r="C145" i="11"/>
  <c r="C163" i="11"/>
  <c r="C65" i="11"/>
  <c r="C158" i="11"/>
  <c r="C146" i="11"/>
  <c r="C164" i="11"/>
  <c r="C95" i="11"/>
  <c r="C126" i="11"/>
  <c r="C139" i="11"/>
  <c r="C130" i="11"/>
  <c r="C134" i="11"/>
  <c r="C102" i="11"/>
  <c r="C103" i="11"/>
  <c r="C104" i="11"/>
  <c r="C155" i="11"/>
  <c r="C147" i="11"/>
  <c r="C100" i="11"/>
  <c r="C74" i="11"/>
  <c r="C75" i="11"/>
  <c r="C150" i="11"/>
  <c r="C68" i="11"/>
  <c r="C76" i="11"/>
  <c r="C44" i="11"/>
  <c r="C67" i="11"/>
  <c r="C57" i="11"/>
  <c r="C108" i="11"/>
  <c r="C56" i="11"/>
  <c r="C98" i="11"/>
  <c r="C149" i="11"/>
  <c r="C151" i="11"/>
  <c r="C66" i="11"/>
  <c r="C128" i="11"/>
  <c r="C152" i="11"/>
  <c r="C153" i="11"/>
  <c r="C47" i="11"/>
  <c r="C80" i="11"/>
  <c r="C58" i="11"/>
  <c r="C109" i="11"/>
  <c r="C14" i="11"/>
  <c r="I61" i="11"/>
  <c r="I53" i="11"/>
  <c r="I23" i="11"/>
  <c r="I31" i="11"/>
  <c r="I168" i="11"/>
  <c r="I55" i="11"/>
  <c r="I73" i="11"/>
  <c r="I54" i="11"/>
  <c r="I15" i="11"/>
  <c r="I17" i="11"/>
  <c r="I18" i="11"/>
  <c r="I45" i="11"/>
  <c r="I62" i="11"/>
  <c r="I16" i="11"/>
  <c r="I20" i="11"/>
  <c r="I30" i="11"/>
  <c r="I38" i="11"/>
  <c r="I33" i="11"/>
  <c r="I24" i="11"/>
  <c r="I26" i="11"/>
  <c r="I39" i="11"/>
  <c r="I41" i="11"/>
  <c r="I19" i="11"/>
  <c r="I32" i="11"/>
  <c r="I36" i="11"/>
  <c r="I37" i="11"/>
  <c r="I21" i="11"/>
  <c r="I117" i="11"/>
  <c r="I72" i="11"/>
  <c r="I29" i="11"/>
  <c r="I34" i="11"/>
  <c r="I83" i="11"/>
  <c r="I84" i="11"/>
  <c r="I35" i="11"/>
  <c r="I96" i="11"/>
  <c r="I113" i="11"/>
  <c r="I77" i="11"/>
  <c r="I78" i="11"/>
  <c r="I97" i="11"/>
  <c r="I114" i="11"/>
  <c r="I79" i="11"/>
  <c r="I116" i="11"/>
  <c r="I81" i="11"/>
  <c r="I99" i="11"/>
  <c r="I70" i="11"/>
  <c r="I71" i="11"/>
  <c r="I22" i="11"/>
  <c r="I170" i="11"/>
  <c r="I165" i="11"/>
  <c r="I25" i="11"/>
  <c r="I42" i="11"/>
  <c r="I46" i="11"/>
  <c r="I43" i="11"/>
  <c r="I171" i="11"/>
  <c r="I172" i="11"/>
  <c r="I131" i="11"/>
  <c r="I177" i="11"/>
  <c r="I173" i="11"/>
  <c r="I178" i="11"/>
  <c r="I28" i="11"/>
  <c r="I40" i="11"/>
  <c r="I48" i="11"/>
  <c r="I49" i="11"/>
  <c r="I169" i="11"/>
  <c r="I27" i="11"/>
  <c r="I174" i="11"/>
  <c r="I175" i="11"/>
  <c r="I176" i="11"/>
  <c r="I123" i="11"/>
  <c r="I124" i="11"/>
  <c r="I118" i="11"/>
  <c r="I135" i="11"/>
  <c r="I166" i="11"/>
  <c r="I167" i="11"/>
  <c r="I136" i="11"/>
  <c r="I82" i="11"/>
  <c r="I50" i="11"/>
  <c r="I85" i="11"/>
  <c r="I69" i="11"/>
  <c r="I120" i="11"/>
  <c r="I110" i="11"/>
  <c r="I105" i="11"/>
  <c r="I141" i="11"/>
  <c r="I159" i="11"/>
  <c r="I59" i="11"/>
  <c r="I106" i="11"/>
  <c r="I142" i="11"/>
  <c r="I160" i="11"/>
  <c r="I87" i="11"/>
  <c r="I140" i="11"/>
  <c r="I137" i="11"/>
  <c r="I127" i="11"/>
  <c r="I132" i="11"/>
  <c r="I89" i="11"/>
  <c r="I90" i="11"/>
  <c r="I91" i="11"/>
  <c r="I115" i="11"/>
  <c r="I101" i="11"/>
  <c r="I148" i="11"/>
  <c r="I154" i="11"/>
  <c r="I51" i="11"/>
  <c r="I86" i="11"/>
  <c r="I111" i="11"/>
  <c r="I121" i="11"/>
  <c r="I60" i="11"/>
  <c r="I107" i="11"/>
  <c r="I143" i="11"/>
  <c r="I161" i="11"/>
  <c r="I63" i="11"/>
  <c r="I156" i="11"/>
  <c r="I144" i="11"/>
  <c r="I162" i="11"/>
  <c r="I88" i="11"/>
  <c r="I125" i="11"/>
  <c r="I138" i="11"/>
  <c r="I129" i="11"/>
  <c r="I133" i="11"/>
  <c r="I92" i="11"/>
  <c r="I93" i="11"/>
  <c r="I94" i="11"/>
  <c r="I52" i="11"/>
  <c r="I119" i="11"/>
  <c r="I112" i="11"/>
  <c r="I122" i="11"/>
  <c r="I64" i="11"/>
  <c r="I157" i="11"/>
  <c r="I145" i="11"/>
  <c r="I163" i="11"/>
  <c r="I65" i="11"/>
  <c r="I158" i="11"/>
  <c r="I146" i="11"/>
  <c r="I164" i="11"/>
  <c r="I95" i="11"/>
  <c r="I126" i="11"/>
  <c r="I139" i="11"/>
  <c r="I130" i="11"/>
  <c r="I134" i="11"/>
  <c r="I102" i="11"/>
  <c r="I103" i="11"/>
  <c r="I104" i="11"/>
  <c r="I155" i="11"/>
  <c r="I147" i="11"/>
  <c r="I100" i="11"/>
  <c r="I74" i="11"/>
  <c r="I75" i="11"/>
  <c r="I150" i="11"/>
  <c r="I68" i="11"/>
  <c r="I76" i="11"/>
  <c r="I44" i="11"/>
  <c r="I67" i="11"/>
  <c r="I57" i="11"/>
  <c r="I108" i="11"/>
  <c r="I56" i="11"/>
  <c r="I98" i="11"/>
  <c r="I149" i="11"/>
  <c r="I151" i="11"/>
  <c r="I66" i="11"/>
  <c r="I128" i="11"/>
  <c r="I152" i="11"/>
  <c r="I153" i="11"/>
  <c r="I47" i="11"/>
  <c r="I80" i="11"/>
  <c r="I58" i="11"/>
  <c r="I109" i="11"/>
  <c r="I14" i="11"/>
  <c r="E7" i="8" l="1"/>
  <c r="E58" i="8"/>
  <c r="E119" i="8"/>
  <c r="E118" i="8"/>
  <c r="E62" i="8"/>
  <c r="E80" i="8"/>
  <c r="E121" i="8"/>
  <c r="E130" i="8"/>
  <c r="E131" i="8"/>
  <c r="E51" i="8"/>
  <c r="E122" i="8"/>
  <c r="E113" i="8"/>
  <c r="E128" i="8"/>
  <c r="E136" i="8"/>
  <c r="E135" i="8"/>
  <c r="E57" i="8"/>
  <c r="E139" i="8"/>
  <c r="E151" i="8"/>
  <c r="E125" i="8"/>
  <c r="E83" i="8"/>
  <c r="E126" i="8"/>
  <c r="E129" i="8"/>
  <c r="E147" i="8"/>
  <c r="E148" i="8"/>
  <c r="E132" i="8"/>
  <c r="E50" i="8"/>
  <c r="E138" i="8"/>
  <c r="E143" i="8"/>
  <c r="E133" i="8"/>
  <c r="E84" i="8"/>
  <c r="E140" i="8"/>
  <c r="E106" i="8"/>
  <c r="E117" i="8"/>
  <c r="E150" i="8"/>
  <c r="E75" i="8"/>
  <c r="E149" i="8"/>
  <c r="E144" i="8"/>
  <c r="E127" i="8"/>
  <c r="E100" i="8"/>
  <c r="E20" i="8"/>
  <c r="E39" i="8"/>
  <c r="E120" i="8"/>
  <c r="E21" i="8"/>
  <c r="E47" i="8"/>
  <c r="E55" i="8"/>
  <c r="E115" i="8"/>
  <c r="E116" i="8"/>
  <c r="E52" i="8"/>
  <c r="E114" i="8"/>
  <c r="E123" i="8"/>
  <c r="E145" i="8"/>
  <c r="E137" i="8"/>
  <c r="E109" i="8"/>
  <c r="E22" i="8"/>
  <c r="E41" i="8"/>
  <c r="E60" i="8"/>
  <c r="E111" i="8"/>
  <c r="E94" i="8"/>
  <c r="E37" i="8"/>
  <c r="E81" i="8"/>
  <c r="E92" i="8"/>
  <c r="E101" i="8"/>
  <c r="E11" i="8"/>
  <c r="E35" i="8"/>
  <c r="E76" i="8"/>
  <c r="E85" i="8"/>
  <c r="E107" i="8"/>
  <c r="E12" i="8"/>
  <c r="E42" i="8"/>
  <c r="E77" i="8"/>
  <c r="E86" i="8"/>
  <c r="E102" i="8"/>
  <c r="E13" i="8"/>
  <c r="E43" i="8"/>
  <c r="E61" i="8"/>
  <c r="E112" i="8"/>
  <c r="E95" i="8"/>
  <c r="E8" i="8"/>
  <c r="E38" i="8"/>
  <c r="E82" i="8"/>
  <c r="E93" i="8"/>
  <c r="E103" i="8"/>
  <c r="E14" i="8"/>
  <c r="E36" i="8"/>
  <c r="E78" i="8"/>
  <c r="E87" i="8"/>
  <c r="E108" i="8"/>
  <c r="E15" i="8"/>
  <c r="E44" i="8"/>
  <c r="E79" i="8"/>
  <c r="E88" i="8"/>
  <c r="E104" i="8"/>
  <c r="E16" i="8"/>
  <c r="E45" i="8"/>
  <c r="E59" i="8"/>
  <c r="E124" i="8"/>
  <c r="E90" i="8"/>
  <c r="E9" i="8"/>
  <c r="E68" i="8"/>
  <c r="E99" i="8"/>
  <c r="E96" i="8"/>
  <c r="E17" i="8"/>
  <c r="E40" i="8"/>
  <c r="E66" i="8"/>
  <c r="E105" i="8"/>
  <c r="E98" i="8"/>
  <c r="E18" i="8"/>
  <c r="E48" i="8"/>
  <c r="E67" i="8"/>
  <c r="E89" i="8"/>
  <c r="E97" i="8"/>
  <c r="E19" i="8"/>
  <c r="E46" i="8"/>
  <c r="E110" i="8"/>
  <c r="E32" i="8"/>
  <c r="E56" i="8"/>
  <c r="E91" i="8"/>
  <c r="E23" i="8"/>
  <c r="E69" i="8"/>
  <c r="E141" i="8"/>
  <c r="E24" i="8"/>
  <c r="E70" i="8"/>
  <c r="E142" i="8"/>
  <c r="E25" i="8"/>
  <c r="E71" i="8"/>
  <c r="E146" i="8"/>
  <c r="E152" i="8"/>
  <c r="E134" i="8"/>
  <c r="E33" i="8"/>
  <c r="E53" i="8"/>
  <c r="E26" i="8"/>
  <c r="E63" i="8"/>
  <c r="E27" i="8"/>
  <c r="E64" i="8"/>
  <c r="E28" i="8"/>
  <c r="E65" i="8"/>
  <c r="E34" i="8"/>
  <c r="E54" i="8"/>
  <c r="E29" i="8"/>
  <c r="E72" i="8"/>
  <c r="E30" i="8"/>
  <c r="E73" i="8"/>
  <c r="E31" i="8"/>
  <c r="E74" i="8"/>
  <c r="E10" i="8"/>
  <c r="E49" i="8"/>
  <c r="F17" i="7"/>
  <c r="F16" i="7"/>
  <c r="F14" i="7"/>
  <c r="F20" i="7"/>
  <c r="F24" i="7"/>
  <c r="F18" i="7"/>
  <c r="F28" i="7"/>
  <c r="F34" i="7"/>
  <c r="F31" i="7"/>
  <c r="F40" i="7"/>
  <c r="F38" i="7"/>
  <c r="F35" i="7"/>
  <c r="F32" i="7"/>
  <c r="F41" i="7"/>
  <c r="F39" i="7"/>
  <c r="F37" i="7"/>
  <c r="F33" i="7"/>
  <c r="F42" i="7"/>
  <c r="F36" i="7"/>
  <c r="F22" i="7"/>
  <c r="F30" i="7"/>
  <c r="F27" i="7"/>
  <c r="F29" i="7"/>
  <c r="F21" i="7"/>
  <c r="F23" i="7"/>
  <c r="F49" i="7"/>
  <c r="F45" i="7"/>
  <c r="F48" i="7"/>
  <c r="F19" i="7"/>
  <c r="F47" i="7"/>
  <c r="F43" i="7"/>
  <c r="F46" i="7"/>
  <c r="F44" i="7"/>
  <c r="F25" i="7"/>
  <c r="F26" i="7"/>
  <c r="F15" i="7"/>
  <c r="C17" i="7"/>
  <c r="C16" i="7"/>
  <c r="C14" i="7"/>
  <c r="C20" i="7"/>
  <c r="C24" i="7"/>
  <c r="C18" i="7"/>
  <c r="C28" i="7"/>
  <c r="C34" i="7"/>
  <c r="C31" i="7"/>
  <c r="C40" i="7"/>
  <c r="C38" i="7"/>
  <c r="C35" i="7"/>
  <c r="C32" i="7"/>
  <c r="C41" i="7"/>
  <c r="C39" i="7"/>
  <c r="C37" i="7"/>
  <c r="C33" i="7"/>
  <c r="C42" i="7"/>
  <c r="C36" i="7"/>
  <c r="C22" i="7"/>
  <c r="C30" i="7"/>
  <c r="C27" i="7"/>
  <c r="C29" i="7"/>
  <c r="C21" i="7"/>
  <c r="C23" i="7"/>
  <c r="C49" i="7"/>
  <c r="C45" i="7"/>
  <c r="C48" i="7"/>
  <c r="C19" i="7"/>
  <c r="C47" i="7"/>
  <c r="C43" i="7"/>
  <c r="C46" i="7"/>
  <c r="C44" i="7"/>
  <c r="C25" i="7"/>
  <c r="C26" i="7"/>
  <c r="C15" i="7"/>
  <c r="I8" i="6" l="1"/>
  <c r="I9" i="6"/>
  <c r="I10" i="6"/>
  <c r="I11" i="6"/>
  <c r="I12" i="6"/>
  <c r="I13" i="6"/>
  <c r="I14" i="6"/>
  <c r="I15" i="6"/>
  <c r="I16" i="6"/>
  <c r="I7" i="6"/>
  <c r="G46" i="4"/>
  <c r="G34" i="4"/>
  <c r="G38" i="4"/>
  <c r="G54" i="4"/>
  <c r="G57" i="4"/>
  <c r="G12" i="4"/>
  <c r="G17" i="4"/>
  <c r="G18" i="4"/>
  <c r="G24" i="4"/>
  <c r="G25" i="4"/>
  <c r="G42" i="4"/>
  <c r="G51" i="4"/>
  <c r="G32" i="4"/>
  <c r="G30" i="4"/>
  <c r="G43" i="4"/>
  <c r="G41" i="4"/>
  <c r="G44" i="4"/>
  <c r="G47" i="4"/>
  <c r="G50" i="4"/>
  <c r="G29" i="4"/>
  <c r="G37" i="4"/>
  <c r="G52" i="4"/>
  <c r="G45" i="4"/>
  <c r="G31" i="4"/>
  <c r="G40" i="4"/>
  <c r="G53" i="4"/>
  <c r="G49" i="4"/>
  <c r="G10" i="4"/>
  <c r="G11" i="4"/>
  <c r="G14" i="4"/>
  <c r="G48" i="4"/>
  <c r="G55" i="4"/>
  <c r="G16" i="4"/>
  <c r="G21" i="4"/>
  <c r="G35" i="4"/>
  <c r="G28" i="4"/>
  <c r="G22" i="4"/>
  <c r="G23" i="4"/>
  <c r="G56" i="4"/>
  <c r="G13" i="4"/>
  <c r="G26" i="4"/>
  <c r="G27" i="4"/>
  <c r="G36" i="4"/>
  <c r="G39" i="4"/>
  <c r="G15" i="4"/>
  <c r="G19" i="4"/>
  <c r="G20" i="4"/>
  <c r="G33" i="4"/>
  <c r="N22" i="11"/>
  <c r="O22" i="11" s="1"/>
  <c r="N23" i="11"/>
  <c r="N24" i="11" s="1"/>
  <c r="O24" i="11" s="1"/>
  <c r="N26" i="11"/>
  <c r="O26" i="11" s="1"/>
  <c r="N27" i="11"/>
  <c r="O27" i="11" s="1"/>
  <c r="N28" i="11"/>
  <c r="O28" i="11" s="1"/>
  <c r="N42" i="11"/>
  <c r="O42" i="11" s="1"/>
  <c r="O61" i="11"/>
  <c r="O81" i="11"/>
  <c r="O83" i="11"/>
  <c r="O101" i="11"/>
  <c r="O62" i="11" l="1"/>
  <c r="N43" i="11"/>
  <c r="N44" i="11" s="1"/>
  <c r="N29" i="11"/>
  <c r="O63" i="11" l="1"/>
  <c r="O44" i="11"/>
  <c r="N45" i="11"/>
  <c r="O29" i="11"/>
  <c r="N30" i="11"/>
  <c r="O45" i="11" l="1"/>
  <c r="N46" i="11"/>
  <c r="O30" i="11"/>
  <c r="N31" i="11"/>
  <c r="O31" i="11" l="1"/>
  <c r="N32" i="11"/>
  <c r="N33" i="11" s="1"/>
  <c r="O46" i="11"/>
  <c r="N47" i="11"/>
  <c r="O87" i="11" l="1"/>
  <c r="O33" i="11"/>
  <c r="N34" i="11"/>
  <c r="O47" i="11"/>
  <c r="N48" i="11"/>
  <c r="O66" i="11"/>
  <c r="O48" i="11" l="1"/>
  <c r="N49" i="11"/>
  <c r="O34" i="11"/>
  <c r="N35" i="11"/>
  <c r="O49" i="11" l="1"/>
  <c r="N50" i="11"/>
  <c r="N51" i="11" s="1"/>
  <c r="N52" i="11" s="1"/>
  <c r="O35" i="11"/>
  <c r="N36" i="11"/>
  <c r="O68" i="11"/>
  <c r="O36" i="11" l="1"/>
  <c r="N37" i="11"/>
  <c r="N38" i="11" s="1"/>
  <c r="O52" i="11"/>
  <c r="N53" i="11"/>
  <c r="O38" i="11" l="1"/>
  <c r="N39" i="11"/>
  <c r="N40" i="11" s="1"/>
  <c r="O40" i="11" s="1"/>
  <c r="O53" i="11"/>
  <c r="N54" i="11"/>
  <c r="O70" i="11"/>
  <c r="O54" i="11" l="1"/>
  <c r="N55" i="11"/>
  <c r="O55" i="11" l="1"/>
  <c r="N56" i="11"/>
  <c r="O111" i="11"/>
  <c r="O72" i="11"/>
  <c r="O56" i="11" l="1"/>
  <c r="N57" i="11"/>
  <c r="O113" i="11" l="1"/>
  <c r="O57" i="11"/>
  <c r="N58" i="11"/>
  <c r="O59" i="11" s="1"/>
  <c r="O74" i="11"/>
  <c r="O147" i="11" l="1"/>
  <c r="O148" i="11" l="1"/>
  <c r="O149" i="11" l="1"/>
  <c r="O99" i="11"/>
  <c r="O116" i="11"/>
  <c r="O150" i="11" l="1"/>
  <c r="O151" i="11" l="1"/>
  <c r="O119" i="11" l="1"/>
  <c r="O153" i="11" l="1"/>
  <c r="O154" i="11" l="1"/>
  <c r="O122" i="11" l="1"/>
  <c r="O125" i="11" l="1"/>
  <c r="O128" i="11" l="1"/>
</calcChain>
</file>

<file path=xl/connections.xml><?xml version="1.0" encoding="utf-8"?>
<connections xmlns="http://schemas.openxmlformats.org/spreadsheetml/2006/main">
  <connection id="1" name="chn_result1" type="6" refreshedVersion="5" background="1" saveData="1">
    <textPr codePage="65001" sourceFile="C:\Users\qiushi\Documents\chn_result1.csv" comma="1">
      <textFields count="6">
        <textField/>
        <textField/>
        <textField/>
        <textField/>
        <textField/>
        <textField/>
      </textFields>
    </textPr>
  </connection>
  <connection id="2" name="result4" type="6" refreshedVersion="5" background="1" saveData="1">
    <textPr codePage="65001" sourceFile="C:\Users\qiushi\Documents\result4.csv" comma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<sst xmlns="http://schemas.openxmlformats.org/spreadsheetml/2006/main" count="1951" uniqueCount="882">
  <si>
    <t>training data summary</t>
    <phoneticPr fontId="1" type="noConversion"/>
  </si>
  <si>
    <t>cid3</t>
    <phoneticPr fontId="1" type="noConversion"/>
  </si>
  <si>
    <t>sku_count</t>
    <phoneticPr fontId="1" type="noConversion"/>
  </si>
  <si>
    <t>attr_count</t>
    <phoneticPr fontId="1" type="noConversion"/>
  </si>
  <si>
    <t>cate_attr_value_count</t>
    <phoneticPr fontId="1" type="noConversion"/>
  </si>
  <si>
    <t>value_count_per_cate_attr</t>
    <phoneticPr fontId="1" type="noConversion"/>
  </si>
  <si>
    <t>num_attr_count</t>
    <phoneticPr fontId="1" type="noConversion"/>
  </si>
  <si>
    <t>cate_attr_count</t>
    <phoneticPr fontId="1" type="noConversion"/>
  </si>
  <si>
    <t>order_period</t>
    <phoneticPr fontId="1" type="noConversion"/>
  </si>
  <si>
    <t>order_count</t>
    <phoneticPr fontId="1" type="noConversion"/>
  </si>
  <si>
    <t>sale_qtty</t>
    <phoneticPr fontId="1" type="noConversion"/>
  </si>
  <si>
    <t>sale_qtty_per_sku</t>
    <phoneticPr fontId="1" type="noConversion"/>
  </si>
  <si>
    <t>200mL以下</t>
  </si>
  <si>
    <t>*</t>
  </si>
  <si>
    <t>通用</t>
  </si>
  <si>
    <t>201-400ml</t>
  </si>
  <si>
    <t>所有人群</t>
  </si>
  <si>
    <t>401ml-750ml</t>
  </si>
  <si>
    <t>所有发质</t>
  </si>
  <si>
    <t>去屑</t>
  </si>
  <si>
    <t>男</t>
  </si>
  <si>
    <t>成人</t>
  </si>
  <si>
    <t>油性</t>
  </si>
  <si>
    <t>净含量</t>
  </si>
  <si>
    <t>适用人群</t>
  </si>
  <si>
    <t>功效</t>
  </si>
  <si>
    <t>性别</t>
  </si>
  <si>
    <t>适合发质</t>
  </si>
  <si>
    <t>in</t>
  </si>
  <si>
    <t>out</t>
  </si>
  <si>
    <t>如果属性A和属性B分别频繁但AB不频繁，我们认为AB为潜在频繁集</t>
    <phoneticPr fontId="1" type="noConversion"/>
  </si>
  <si>
    <t>标黄表示初步判定不频繁的原因是符合该属性的商品不足，其他的是因为我们已经在卖了但是卖得不好</t>
    <phoneticPr fontId="1" type="noConversion"/>
  </si>
  <si>
    <t>2017年上半年洗发(11922)类产品各sku的attributes</t>
    <phoneticPr fontId="1" type="noConversion"/>
  </si>
  <si>
    <t>洗发11922</t>
    <phoneticPr fontId="1" type="noConversion"/>
  </si>
  <si>
    <t>2017-01-01 to 2017-06-30</t>
    <phoneticPr fontId="1" type="noConversion"/>
  </si>
  <si>
    <t>rate</t>
    <phoneticPr fontId="1" type="noConversion"/>
  </si>
  <si>
    <t>清爽</t>
  </si>
  <si>
    <t>控油</t>
  </si>
  <si>
    <t>控油+清爽</t>
  </si>
  <si>
    <t>滋养</t>
  </si>
  <si>
    <t>柔顺</t>
  </si>
  <si>
    <t>柔顺+清爽</t>
  </si>
  <si>
    <t>柔顺+滋养</t>
  </si>
  <si>
    <t>深层</t>
  </si>
  <si>
    <t>深层+滋养</t>
  </si>
  <si>
    <t>深层+柔顺</t>
  </si>
  <si>
    <t>深层+柔顺+滋养</t>
  </si>
  <si>
    <t>深层+修护</t>
  </si>
  <si>
    <t>深层+修护+滋养</t>
  </si>
  <si>
    <t>深层+修护+柔顺</t>
  </si>
  <si>
    <t>深层+修护+柔顺+滋养</t>
  </si>
  <si>
    <t>修护</t>
  </si>
  <si>
    <t>修护+滋养</t>
  </si>
  <si>
    <t>修护+柔顺</t>
  </si>
  <si>
    <t>修护+柔顺+滋养</t>
  </si>
  <si>
    <t>保湿</t>
  </si>
  <si>
    <t>保湿+滋养</t>
  </si>
  <si>
    <t>保湿+柔顺</t>
  </si>
  <si>
    <t>保湿+柔顺+滋养</t>
  </si>
  <si>
    <t>无硅油</t>
  </si>
  <si>
    <t>补水</t>
  </si>
  <si>
    <t>补水+滋养</t>
  </si>
  <si>
    <t>补水+柔顺</t>
  </si>
  <si>
    <t>补水+柔顺+滋养</t>
  </si>
  <si>
    <t>补水+保湿</t>
  </si>
  <si>
    <t>补水+保湿+滋养</t>
  </si>
  <si>
    <t>补水+保湿+柔顺</t>
  </si>
  <si>
    <t>补水+保湿+柔顺+滋养</t>
  </si>
  <si>
    <t>其它</t>
  </si>
  <si>
    <t>染烫</t>
  </si>
  <si>
    <t>染烫+修护</t>
  </si>
  <si>
    <t>清爽+去屑</t>
  </si>
  <si>
    <t>清爽+滋养</t>
  </si>
  <si>
    <t>清爽+深层</t>
  </si>
  <si>
    <t>清爽+修护</t>
  </si>
  <si>
    <t>清爽+保湿</t>
  </si>
  <si>
    <t>清爽+无硅油</t>
  </si>
  <si>
    <t>清爽+补水</t>
  </si>
  <si>
    <t>清爽+其它</t>
  </si>
  <si>
    <t>清爽+染烫</t>
  </si>
  <si>
    <t>控油+去屑</t>
  </si>
  <si>
    <t>控油+滋养</t>
  </si>
  <si>
    <t>控油+柔顺</t>
  </si>
  <si>
    <t>控油+深层</t>
  </si>
  <si>
    <t>控油+修护</t>
  </si>
  <si>
    <t>保湿+控油</t>
  </si>
  <si>
    <t>控油+无硅油</t>
  </si>
  <si>
    <t>控油+补水</t>
  </si>
  <si>
    <t>控油+其它</t>
  </si>
  <si>
    <t>控油+染烫</t>
  </si>
  <si>
    <t>清爽+控油+去屑</t>
  </si>
  <si>
    <t>清爽+控油+滋养</t>
  </si>
  <si>
    <t>清爽+控油+柔顺</t>
  </si>
  <si>
    <t>清爽+控油+深层</t>
  </si>
  <si>
    <t>清爽+控油+修护</t>
  </si>
  <si>
    <t>清爽+控油+保湿</t>
  </si>
  <si>
    <t>清爽+控油+无硅油</t>
  </si>
  <si>
    <t>清爽+控油+补水</t>
  </si>
  <si>
    <t>清爽+控油+其它</t>
  </si>
  <si>
    <t>清爽+控油+染烫</t>
  </si>
  <si>
    <t>去屑+滋养</t>
  </si>
  <si>
    <t>去屑+柔顺</t>
  </si>
  <si>
    <t>去屑+深层</t>
  </si>
  <si>
    <t>去屑+修护</t>
  </si>
  <si>
    <t>保湿+去屑</t>
  </si>
  <si>
    <t>无硅油+去屑</t>
  </si>
  <si>
    <t>补水+去屑</t>
  </si>
  <si>
    <t>其它+去屑</t>
  </si>
  <si>
    <t>去屑+染烫</t>
  </si>
  <si>
    <t>无硅油+滋养</t>
  </si>
  <si>
    <t>其它+滋养</t>
  </si>
  <si>
    <t>滋养+染烫</t>
  </si>
  <si>
    <t>无硅油+柔顺</t>
  </si>
  <si>
    <t>其它+柔顺</t>
  </si>
  <si>
    <t>柔顺+染烫</t>
  </si>
  <si>
    <t>清爽+滋养+柔顺</t>
  </si>
  <si>
    <t>清爽+柔顺+深层</t>
  </si>
  <si>
    <t>清爽+柔顺+修护</t>
  </si>
  <si>
    <t>清爽+保湿+柔顺</t>
  </si>
  <si>
    <t>清爽+无硅油+柔顺</t>
  </si>
  <si>
    <t>清爽+补水+柔顺</t>
  </si>
  <si>
    <t>清爽+其它+柔顺</t>
  </si>
  <si>
    <t>清爽+柔顺+染烫</t>
  </si>
  <si>
    <t>无硅油+滋养+柔顺</t>
  </si>
  <si>
    <t>其它+滋养+柔顺</t>
  </si>
  <si>
    <t>滋养+柔顺+染烫</t>
  </si>
  <si>
    <t>保湿+深层</t>
  </si>
  <si>
    <t>无硅油+深层</t>
  </si>
  <si>
    <t>补水+深层</t>
  </si>
  <si>
    <t>其它+深层</t>
  </si>
  <si>
    <t>深层+染烫</t>
  </si>
  <si>
    <t>保湿+滋养+深层</t>
  </si>
  <si>
    <t>无硅油+滋养+深层</t>
  </si>
  <si>
    <t>补水+滋养+深层</t>
  </si>
  <si>
    <t>其它+滋养+深层</t>
  </si>
  <si>
    <t>滋养+深层+染烫</t>
  </si>
  <si>
    <t>保湿+柔顺+深层</t>
  </si>
  <si>
    <t>无硅油+柔顺+深层</t>
  </si>
  <si>
    <t>补水+柔顺+深层</t>
  </si>
  <si>
    <t>其它+柔顺+深层</t>
  </si>
  <si>
    <t>柔顺+深层+染烫</t>
  </si>
  <si>
    <t>保湿+滋养+柔顺+深层</t>
  </si>
  <si>
    <t>无硅油+滋养+柔顺+深层</t>
  </si>
  <si>
    <t>补水+滋养+柔顺+深层</t>
  </si>
  <si>
    <t>其它+滋养+柔顺+深层</t>
  </si>
  <si>
    <t>滋养+柔顺+深层+染烫</t>
  </si>
  <si>
    <t>保湿+深层+修护</t>
  </si>
  <si>
    <t>无硅油+深层+修护</t>
  </si>
  <si>
    <t>补水+深层+修护</t>
  </si>
  <si>
    <t>其它+深层+修护</t>
  </si>
  <si>
    <t>染烫+深层+修护</t>
  </si>
  <si>
    <t>保湿+滋养+深层+修护</t>
  </si>
  <si>
    <t>无硅油+滋养+深层+修护</t>
  </si>
  <si>
    <t>补水+滋养+深层+修护</t>
  </si>
  <si>
    <t>其它+滋养+深层+修护</t>
  </si>
  <si>
    <t>染烫+滋养+深层+修护</t>
  </si>
  <si>
    <t>保湿+柔顺+深层+修护</t>
  </si>
  <si>
    <t>无硅油+柔顺+深层+修护</t>
  </si>
  <si>
    <t>补水+柔顺+深层+修护</t>
  </si>
  <si>
    <t>其它+柔顺+深层+修护</t>
  </si>
  <si>
    <t>染烫+柔顺+深层+修护</t>
  </si>
  <si>
    <t>保湿+滋养+柔顺+深层+修护</t>
  </si>
  <si>
    <t>无硅油+滋养+柔顺+深层+修护</t>
  </si>
  <si>
    <t>补水+滋养+柔顺+深层+修护</t>
  </si>
  <si>
    <t>其它+滋养+柔顺+深层+修护</t>
  </si>
  <si>
    <t>染烫+滋养+柔顺+深层+修护</t>
  </si>
  <si>
    <t>保湿+修护</t>
  </si>
  <si>
    <t>无硅油+修护</t>
  </si>
  <si>
    <t>补水+修护</t>
  </si>
  <si>
    <t>其它+修护</t>
  </si>
  <si>
    <t>保湿+滋养+修护</t>
  </si>
  <si>
    <t>无硅油+滋养+修护</t>
  </si>
  <si>
    <t>补水+滋养+修护</t>
  </si>
  <si>
    <t>其它+滋养+修护</t>
  </si>
  <si>
    <t>染烫+滋养+修护</t>
  </si>
  <si>
    <t>保湿+柔顺+修护</t>
  </si>
  <si>
    <t>无硅油+柔顺+修护</t>
  </si>
  <si>
    <t>补水+柔顺+修护</t>
  </si>
  <si>
    <t>其它+柔顺+修护</t>
  </si>
  <si>
    <t>染烫+柔顺+修护</t>
  </si>
  <si>
    <t>保湿+滋养+柔顺+修护</t>
  </si>
  <si>
    <t>无硅油+滋养+柔顺+修护</t>
  </si>
  <si>
    <t>补水+滋养+柔顺+修护</t>
  </si>
  <si>
    <t>其它+滋养+柔顺+修护</t>
  </si>
  <si>
    <t>染烫+滋养+柔顺+修护</t>
  </si>
  <si>
    <t>保湿+无硅油</t>
  </si>
  <si>
    <t>保湿+其它</t>
  </si>
  <si>
    <t>保湿+染烫</t>
  </si>
  <si>
    <t>保湿+无硅油+滋养</t>
  </si>
  <si>
    <t>保湿+其它+滋养</t>
  </si>
  <si>
    <t>保湿+滋养+染烫</t>
  </si>
  <si>
    <t>保湿+无硅油+柔顺</t>
  </si>
  <si>
    <t>保湿+其它+柔顺</t>
  </si>
  <si>
    <t>保湿+柔顺+染烫</t>
  </si>
  <si>
    <t>保湿+无硅油+滋养+柔顺</t>
  </si>
  <si>
    <t>保湿+其它+滋养+柔顺</t>
  </si>
  <si>
    <t>保湿+滋养+柔顺+染烫</t>
  </si>
  <si>
    <t>无硅油+补水</t>
  </si>
  <si>
    <t>无硅油+其它</t>
  </si>
  <si>
    <t>无硅油+染烫</t>
  </si>
  <si>
    <t>补水+其它</t>
  </si>
  <si>
    <t>补水+染烫</t>
  </si>
  <si>
    <t>补水+其它+滋养</t>
  </si>
  <si>
    <t>补水+滋养+染烫</t>
  </si>
  <si>
    <t>补水+其它+柔顺</t>
  </si>
  <si>
    <t>补水+柔顺+染烫</t>
  </si>
  <si>
    <t>补水+其它+滋养+柔顺</t>
  </si>
  <si>
    <t>补水+滋养+柔顺+染烫</t>
  </si>
  <si>
    <t>保湿+补水+其它</t>
  </si>
  <si>
    <t>保湿+补水+染烫</t>
  </si>
  <si>
    <t>保湿+补水+其它+滋养</t>
  </si>
  <si>
    <t>保湿+补水+滋养+染烫</t>
  </si>
  <si>
    <t>保湿+补水+其它+柔顺</t>
  </si>
  <si>
    <t>保湿+补水+柔顺+染烫</t>
  </si>
  <si>
    <t>保湿+补水+其它+滋养+柔顺</t>
  </si>
  <si>
    <t>保湿+补水+滋养+柔顺+染烫</t>
  </si>
  <si>
    <t>其它+染烫</t>
  </si>
  <si>
    <t>频繁特征</t>
    <phoneticPr fontId="1" type="noConversion"/>
  </si>
  <si>
    <t>rate</t>
    <phoneticPr fontId="1" type="noConversion"/>
  </si>
  <si>
    <t>qtty</t>
    <phoneticPr fontId="1" type="noConversion"/>
  </si>
  <si>
    <t>sku_in</t>
    <phoneticPr fontId="1" type="noConversion"/>
  </si>
  <si>
    <t>sku_out</t>
    <phoneticPr fontId="1" type="noConversion"/>
  </si>
  <si>
    <t>qtty per sku_in</t>
    <phoneticPr fontId="1" type="noConversion"/>
  </si>
  <si>
    <t>sku_out</t>
    <phoneticPr fontId="1" type="noConversion"/>
  </si>
  <si>
    <t>qtty</t>
    <phoneticPr fontId="1" type="noConversion"/>
  </si>
  <si>
    <t>备注</t>
    <phoneticPr fontId="1" type="noConversion"/>
  </si>
  <si>
    <t>6个是沙宣品牌，正常售卖，销量占99.4%</t>
    <phoneticPr fontId="1" type="noConversion"/>
  </si>
  <si>
    <t>7个是沙宣品牌，正常售卖，销量占99.5%</t>
    <phoneticPr fontId="1" type="noConversion"/>
  </si>
  <si>
    <t>沙宣品牌个数</t>
    <phoneticPr fontId="1" type="noConversion"/>
  </si>
  <si>
    <t>沙宣品牌销量占比</t>
    <phoneticPr fontId="1" type="noConversion"/>
  </si>
  <si>
    <t>所望个数</t>
    <phoneticPr fontId="1" type="noConversion"/>
  </si>
  <si>
    <t>所望占比</t>
    <phoneticPr fontId="1" type="noConversion"/>
  </si>
  <si>
    <t>其它+蓬松+染烫</t>
  </si>
  <si>
    <t>其它+丰盈+染烫</t>
  </si>
  <si>
    <t>滋养+其它+蓬松+丰盈</t>
  </si>
  <si>
    <t>柔顺+其它+蓬松+丰盈</t>
  </si>
  <si>
    <t>其它+蓬松+丰盈+染烫</t>
  </si>
  <si>
    <t>滋养+柔顺+深层+其它+蓬松</t>
  </si>
  <si>
    <t>滋养+柔顺+深层+其它+丰盈</t>
  </si>
  <si>
    <t>滋养+柔顺+修护+其它+蓬松</t>
  </si>
  <si>
    <t>滋养+柔顺+修护+其它+丰盈</t>
  </si>
  <si>
    <t>滋养+柔顺+其它+蓬松+丰盈</t>
  </si>
  <si>
    <t>滋养+深层+修护+其它+蓬松</t>
  </si>
  <si>
    <t>滋养+深层+修护+其它+丰盈</t>
  </si>
  <si>
    <t>滋养+深层+修护+其它+染烫</t>
  </si>
  <si>
    <t>滋养+深层+其它+蓬松+丰盈</t>
  </si>
  <si>
    <t>滋养+修护+其它+蓬松+丰盈</t>
  </si>
  <si>
    <t>柔顺+深层+修护+其它+蓬松</t>
  </si>
  <si>
    <t>柔顺+深层+修护+其它+丰盈</t>
  </si>
  <si>
    <t>柔顺+深层+修护+其它+染烫</t>
  </si>
  <si>
    <t>柔顺+深层+其它+蓬松+丰盈</t>
  </si>
  <si>
    <t>柔顺+修护+其它+蓬松+丰盈</t>
  </si>
  <si>
    <t>深层+其它+蓬松+丰盈+染烫</t>
  </si>
  <si>
    <t>修护+其它+蓬松+丰盈+染烫</t>
  </si>
  <si>
    <t>滋养+柔顺+深层+修护+其它+蓬松</t>
  </si>
  <si>
    <t>滋养+柔顺+深层+修护+其它+丰盈</t>
  </si>
  <si>
    <t>滋养+柔顺+深层+其它+蓬松+丰盈</t>
  </si>
  <si>
    <t>滋养+柔顺+修护+其它+蓬松+丰盈</t>
  </si>
  <si>
    <t>滋养+深层+修护+其它+蓬松+丰盈</t>
  </si>
  <si>
    <t>柔顺+深层+修护+其它+蓬松+丰盈</t>
  </si>
  <si>
    <t>深层+修护+其它+蓬松+丰盈+染烫</t>
  </si>
  <si>
    <t>滋养+柔顺+深层+修护+其它+蓬松+丰盈</t>
  </si>
  <si>
    <t>清爽+控油</t>
  </si>
  <si>
    <t>柔顺+防脱</t>
  </si>
  <si>
    <t>蓬松+染烫</t>
  </si>
  <si>
    <t>丰盈+染烫</t>
  </si>
  <si>
    <t>滋养+蓬松+染烫</t>
  </si>
  <si>
    <t>滋养+丰盈+染烫</t>
  </si>
  <si>
    <t>柔顺+蓬松+染烫</t>
  </si>
  <si>
    <t>柔顺+丰盈+染烫</t>
  </si>
  <si>
    <t>深层+蓬松+染烫</t>
  </si>
  <si>
    <t>深层+丰盈+染烫</t>
  </si>
  <si>
    <t>修护+蓬松+染烫</t>
  </si>
  <si>
    <t>修护+丰盈+染烫</t>
  </si>
  <si>
    <t>蓬松+丰盈+染烫</t>
  </si>
  <si>
    <t>滋养+柔顺+蓬松+染烫</t>
  </si>
  <si>
    <t>滋养+柔顺+丰盈+染烫</t>
  </si>
  <si>
    <t>滋养+深层+蓬松+染烫</t>
  </si>
  <si>
    <t>滋养+深层+丰盈+染烫</t>
  </si>
  <si>
    <t>滋养+修护+蓬松+染烫</t>
  </si>
  <si>
    <t>滋养+修护+丰盈+染烫</t>
  </si>
  <si>
    <t>滋养+蓬松+丰盈+染烫</t>
  </si>
  <si>
    <t>柔顺+深层+蓬松+染烫</t>
  </si>
  <si>
    <t>柔顺+深层+丰盈+染烫</t>
  </si>
  <si>
    <t>柔顺+修护+蓬松+染烫</t>
  </si>
  <si>
    <t>柔顺+修护+丰盈+染烫</t>
  </si>
  <si>
    <t>柔顺+蓬松+丰盈+染烫</t>
  </si>
  <si>
    <t>深层+修护+蓬松+染烫</t>
  </si>
  <si>
    <t>深层+修护+丰盈+染烫</t>
  </si>
  <si>
    <t>深层+蓬松+丰盈+染烫</t>
  </si>
  <si>
    <t>修护+蓬松+丰盈+染烫</t>
  </si>
  <si>
    <t>滋养+柔顺+深层+蓬松+染烫</t>
  </si>
  <si>
    <t>滋养+柔顺+深层+丰盈+染烫</t>
  </si>
  <si>
    <t>滋养+柔顺+修护+蓬松+染烫</t>
  </si>
  <si>
    <t>滋养+柔顺+修护+丰盈+染烫</t>
  </si>
  <si>
    <t>滋养+柔顺+蓬松+丰盈+染烫</t>
  </si>
  <si>
    <t>滋养+深层+修护+蓬松+染烫</t>
  </si>
  <si>
    <t>滋养+深层+修护+丰盈+染烫</t>
  </si>
  <si>
    <t>滋养+深层+蓬松+丰盈+染烫</t>
  </si>
  <si>
    <t>滋养+修护+蓬松+丰盈+染烫</t>
  </si>
  <si>
    <t>柔顺+深层+修护+蓬松+染烫</t>
  </si>
  <si>
    <t>柔顺+深层+修护+丰盈+染烫</t>
  </si>
  <si>
    <t>柔顺+深层+蓬松+丰盈+染烫</t>
  </si>
  <si>
    <t>柔顺+修护+蓬松+丰盈+染烫</t>
  </si>
  <si>
    <t>深层+修护+蓬松+丰盈+染烫</t>
  </si>
  <si>
    <t>滋养+柔顺+深层+修护+蓬松+染烫</t>
  </si>
  <si>
    <t>滋养+柔顺+深层+修护+丰盈+染烫</t>
  </si>
  <si>
    <t>滋养+柔顺+深层+蓬松+丰盈+染烫</t>
  </si>
  <si>
    <t>滋养+柔顺+修护+蓬松+丰盈+染烫</t>
  </si>
  <si>
    <t>滋养+深层+修护+蓬松+丰盈+染烫</t>
  </si>
  <si>
    <t>柔顺+深层+修护+蓬松+丰盈+染烫</t>
  </si>
  <si>
    <t>滋养+柔顺+深层+修护+蓬松+丰盈+染烫</t>
  </si>
  <si>
    <t>控油+清爽+去屑</t>
  </si>
  <si>
    <t>止痒</t>
  </si>
  <si>
    <t>柔顺+清爽+滋养</t>
  </si>
  <si>
    <t>保湿+清爽</t>
  </si>
  <si>
    <t>保湿+清爽+滋养</t>
  </si>
  <si>
    <t>保湿+柔顺+清爽</t>
  </si>
  <si>
    <t>保湿+柔顺+清爽+滋养</t>
  </si>
  <si>
    <t>保湿+深层+滋养</t>
  </si>
  <si>
    <t>保湿+深层+柔顺</t>
  </si>
  <si>
    <t>保湿+深层+柔顺+滋养</t>
  </si>
  <si>
    <t>保湿+深层+修护+滋养</t>
  </si>
  <si>
    <t>保湿+深层+修护+柔顺</t>
  </si>
  <si>
    <t>保湿+深层+修护+柔顺+滋养</t>
  </si>
  <si>
    <t>保湿+修护+滋养</t>
  </si>
  <si>
    <t>保湿+修护+柔顺</t>
  </si>
  <si>
    <t>保湿+修护+柔顺+滋养</t>
  </si>
  <si>
    <t>无硅油+清爽</t>
  </si>
  <si>
    <t>补水+修护+滋养</t>
  </si>
  <si>
    <t>补水+修护+柔顺</t>
  </si>
  <si>
    <t>补水+修护+柔顺+滋养</t>
  </si>
  <si>
    <t>补水+保湿+修护</t>
  </si>
  <si>
    <t>其它+柔顺+滋养</t>
  </si>
  <si>
    <t>其它+染烫+深层</t>
  </si>
  <si>
    <t>其它+染烫+深层+修护</t>
  </si>
  <si>
    <t>其它+染烫+修护</t>
  </si>
  <si>
    <t>防脱</t>
  </si>
  <si>
    <t>蓬松</t>
  </si>
  <si>
    <t>蓬松+滋养</t>
  </si>
  <si>
    <t>蓬松+柔顺</t>
  </si>
  <si>
    <t>蓬松+柔顺+滋养</t>
  </si>
  <si>
    <t>蓬松+深层</t>
  </si>
  <si>
    <t>蓬松+深层+滋养</t>
  </si>
  <si>
    <t>蓬松+深层+柔顺</t>
  </si>
  <si>
    <t>蓬松+深层+柔顺+滋养</t>
  </si>
  <si>
    <t>蓬松+深层+修护</t>
  </si>
  <si>
    <t>蓬松+深层+修护+滋养</t>
  </si>
  <si>
    <t>蓬松+深层+修护+柔顺</t>
  </si>
  <si>
    <t>蓬松+深层+修护+柔顺+滋养</t>
  </si>
  <si>
    <t>蓬松+修护</t>
  </si>
  <si>
    <t>蓬松+修护+滋养</t>
  </si>
  <si>
    <t>蓬松+修护+柔顺</t>
  </si>
  <si>
    <t>蓬松+修护+柔顺+滋养</t>
  </si>
  <si>
    <t>蓬松+其它</t>
  </si>
  <si>
    <t>蓬松+其它+深层</t>
  </si>
  <si>
    <t>蓬松+其它+深层+修护</t>
  </si>
  <si>
    <t>蓬松+其它+修护</t>
  </si>
  <si>
    <t>蓬松+染烫+深层</t>
  </si>
  <si>
    <t>蓬松+染烫+深层+修护</t>
  </si>
  <si>
    <t>蓬松+染烫+修护</t>
  </si>
  <si>
    <t>丰盈</t>
  </si>
  <si>
    <t>丰盈+滋养</t>
  </si>
  <si>
    <t>丰盈+柔顺</t>
  </si>
  <si>
    <t>丰盈+柔顺+滋养</t>
  </si>
  <si>
    <t>丰盈+深层</t>
  </si>
  <si>
    <t>丰盈+深层+滋养</t>
  </si>
  <si>
    <t>丰盈+深层+柔顺</t>
  </si>
  <si>
    <t>丰盈+深层+柔顺+滋养</t>
  </si>
  <si>
    <t>丰盈+深层+修护</t>
  </si>
  <si>
    <t>丰盈+深层+修护+滋养</t>
  </si>
  <si>
    <t>丰盈+深层+修护+柔顺</t>
  </si>
  <si>
    <t>丰盈+深层+修护+柔顺+滋养</t>
  </si>
  <si>
    <t>丰盈+修护</t>
  </si>
  <si>
    <t>丰盈+修护+滋养</t>
  </si>
  <si>
    <t>丰盈+修护+柔顺</t>
  </si>
  <si>
    <t>丰盈+修护+柔顺+滋养</t>
  </si>
  <si>
    <t>丰盈+其它</t>
  </si>
  <si>
    <t>丰盈+其它+深层</t>
  </si>
  <si>
    <t>丰盈+其它+深层+修护</t>
  </si>
  <si>
    <t>丰盈+其它+修护</t>
  </si>
  <si>
    <t>丰盈+蓬松</t>
  </si>
  <si>
    <t>丰盈+蓬松+滋养</t>
  </si>
  <si>
    <t>丰盈+蓬松+柔顺</t>
  </si>
  <si>
    <t>丰盈+蓬松+柔顺+滋养</t>
  </si>
  <si>
    <t>丰盈+蓬松+深层</t>
  </si>
  <si>
    <t>丰盈+蓬松+深层+滋养</t>
  </si>
  <si>
    <t>丰盈+蓬松+深层+柔顺</t>
  </si>
  <si>
    <t>丰盈+蓬松+深层+柔顺+滋养</t>
  </si>
  <si>
    <t>丰盈+蓬松+深层+修护</t>
  </si>
  <si>
    <t>丰盈+蓬松+深层+修护+滋养</t>
  </si>
  <si>
    <t>丰盈+蓬松+深层+修护+柔顺</t>
  </si>
  <si>
    <t>丰盈+蓬松+深层+修护+柔顺+滋养</t>
  </si>
  <si>
    <t>丰盈+蓬松+修护</t>
  </si>
  <si>
    <t>丰盈+蓬松+修护+滋养</t>
  </si>
  <si>
    <t>丰盈+蓬松+修护+柔顺</t>
  </si>
  <si>
    <t>丰盈+蓬松+修护+柔顺+滋养</t>
  </si>
  <si>
    <t>丰盈+蓬松+其它</t>
  </si>
  <si>
    <t>丰盈+蓬松+其它+深层</t>
  </si>
  <si>
    <t>丰盈+蓬松+其它+深层+修护</t>
  </si>
  <si>
    <t>丰盈+蓬松+其它+修护</t>
  </si>
  <si>
    <t>丰盈+蓬松+染烫</t>
  </si>
  <si>
    <t>丰盈+蓬松+染烫+深层</t>
  </si>
  <si>
    <t>丰盈+蓬松+染烫+深层+修护</t>
  </si>
  <si>
    <t>丰盈+蓬松+染烫+修护</t>
  </si>
  <si>
    <t>丰盈+染烫+深层</t>
  </si>
  <si>
    <t>丰盈+染烫+深层+修护</t>
  </si>
  <si>
    <t>丰盈+染烫+修护</t>
  </si>
  <si>
    <t>染烫+滋养</t>
  </si>
  <si>
    <t>染烫+柔顺</t>
  </si>
  <si>
    <t>染烫+柔顺+滋养</t>
  </si>
  <si>
    <t>染烫+深层</t>
  </si>
  <si>
    <t>染烫+深层+滋养</t>
  </si>
  <si>
    <t>染烫+深层+柔顺</t>
  </si>
  <si>
    <t>染烫+深层+柔顺+滋养</t>
  </si>
  <si>
    <t>染烫+深层+修护+滋养</t>
  </si>
  <si>
    <t>染烫+深层+修护+柔顺</t>
  </si>
  <si>
    <t>染烫+深层+修护+柔顺+滋养</t>
  </si>
  <si>
    <t>染烫+修护+滋养</t>
  </si>
  <si>
    <t>染烫+修护+柔顺</t>
  </si>
  <si>
    <t>染烫+修护+柔顺+滋养</t>
  </si>
  <si>
    <t>qtty</t>
  </si>
  <si>
    <t>rate</t>
  </si>
  <si>
    <t>清爽+止痒</t>
  </si>
  <si>
    <t>清爽+防脱</t>
  </si>
  <si>
    <t>清爽+蓬松</t>
  </si>
  <si>
    <t>清爽+丰盈</t>
  </si>
  <si>
    <t>清爽+去屑+滋养</t>
  </si>
  <si>
    <t>清爽+止痒+去屑</t>
  </si>
  <si>
    <t>清爽+去屑+柔顺</t>
  </si>
  <si>
    <t>清爽+去屑+深层</t>
  </si>
  <si>
    <t>清爽+去屑+修护</t>
  </si>
  <si>
    <t>清爽+保湿+去屑</t>
  </si>
  <si>
    <t>清爽+无硅油+去屑</t>
  </si>
  <si>
    <t>清爽+补水+去屑</t>
  </si>
  <si>
    <t>清爽+其它+去屑</t>
  </si>
  <si>
    <t>清爽+去屑+防脱</t>
  </si>
  <si>
    <t>清爽+去屑+蓬松</t>
  </si>
  <si>
    <t>清爽+去屑+丰盈</t>
  </si>
  <si>
    <t>清爽+去屑+染烫</t>
  </si>
  <si>
    <t>清爽+止痒+滋养</t>
  </si>
  <si>
    <t>清爽+滋养+深层</t>
  </si>
  <si>
    <t>清爽+滋养+修护</t>
  </si>
  <si>
    <t>清爽+无硅油+滋养</t>
  </si>
  <si>
    <t>清爽+补水+滋养</t>
  </si>
  <si>
    <t>清爽+其它+滋养</t>
  </si>
  <si>
    <t>清爽+防脱+滋养</t>
  </si>
  <si>
    <t>清爽+滋养+蓬松</t>
  </si>
  <si>
    <t>清爽+滋养+丰盈</t>
  </si>
  <si>
    <t>清爽+滋养+染烫</t>
  </si>
  <si>
    <t>控油+止痒</t>
  </si>
  <si>
    <t>控油+防脱</t>
  </si>
  <si>
    <t>控油+蓬松</t>
  </si>
  <si>
    <t>控油+丰盈</t>
  </si>
  <si>
    <t>清爽+控油+止痒</t>
  </si>
  <si>
    <t>清爽+控油+防脱</t>
  </si>
  <si>
    <t>清爽+控油+蓬松</t>
  </si>
  <si>
    <t>清爽+控油+丰盈</t>
  </si>
  <si>
    <t>清爽+控油+去屑+无硅油</t>
  </si>
  <si>
    <t>清爽+控油+止痒+去屑</t>
  </si>
  <si>
    <t>清爽+控油+去屑+滋养</t>
  </si>
  <si>
    <t>清爽+控油+去屑+柔顺</t>
  </si>
  <si>
    <t>清爽+控油+去屑+深层</t>
  </si>
  <si>
    <t>清爽+控油+去屑+修护</t>
  </si>
  <si>
    <t>清爽+控油+去屑+保湿</t>
  </si>
  <si>
    <t>清爽+控油+补水+去屑</t>
  </si>
  <si>
    <t>清爽+控油+去屑+其它</t>
  </si>
  <si>
    <t>清爽+控油+去屑+防脱</t>
  </si>
  <si>
    <t>清爽+控油+去屑+蓬松</t>
  </si>
  <si>
    <t>清爽+控油+去屑+丰盈</t>
  </si>
  <si>
    <t>清爽+控油+去屑+染烫</t>
  </si>
  <si>
    <t>控油+去屑+无硅油</t>
  </si>
  <si>
    <t>控油+止痒+去屑</t>
  </si>
  <si>
    <t>控油+去屑+滋养</t>
  </si>
  <si>
    <t>控油+去屑+柔顺</t>
  </si>
  <si>
    <t>控油+去屑+深层</t>
  </si>
  <si>
    <t>控油+去屑+修护</t>
  </si>
  <si>
    <t>保湿+控油+去屑</t>
  </si>
  <si>
    <t>控油+补水+去屑</t>
  </si>
  <si>
    <t>其它+控油+去屑</t>
  </si>
  <si>
    <t>控油+去屑+防脱</t>
  </si>
  <si>
    <t>控油+去屑+蓬松</t>
  </si>
  <si>
    <t>控油+去屑+丰盈</t>
  </si>
  <si>
    <t>控油+去屑+染烫</t>
  </si>
  <si>
    <t>控油+止痒+无硅油</t>
  </si>
  <si>
    <t>控油+滋养+无硅油</t>
  </si>
  <si>
    <t>控油+柔顺+无硅油</t>
  </si>
  <si>
    <t>控油+深层+无硅油</t>
  </si>
  <si>
    <t>控油+修护+无硅油</t>
  </si>
  <si>
    <t>保湿+控油+无硅油</t>
  </si>
  <si>
    <t>控油+补水+无硅油</t>
  </si>
  <si>
    <t>控油+其它+无硅油</t>
  </si>
  <si>
    <t>控油+防脱+无硅油</t>
  </si>
  <si>
    <t>控油+蓬松+无硅油</t>
  </si>
  <si>
    <t>控油+丰盈+无硅油</t>
  </si>
  <si>
    <t>控油+染烫+无硅油</t>
  </si>
  <si>
    <t>止痒+去屑</t>
  </si>
  <si>
    <t>止痒+滋养</t>
  </si>
  <si>
    <t>止痒+柔顺</t>
  </si>
  <si>
    <t>止痒+深层</t>
  </si>
  <si>
    <t>止痒+修护</t>
  </si>
  <si>
    <t>保湿+止痒</t>
  </si>
  <si>
    <t>无硅油+止痒</t>
  </si>
  <si>
    <t>止痒+补水</t>
  </si>
  <si>
    <t>止痒+其它</t>
  </si>
  <si>
    <t>止痒+防脱</t>
  </si>
  <si>
    <t>止痒+蓬松</t>
  </si>
  <si>
    <t>止痒+丰盈</t>
  </si>
  <si>
    <t>止痒+染烫</t>
  </si>
  <si>
    <t>去屑+防脱</t>
  </si>
  <si>
    <t>去屑+蓬松</t>
  </si>
  <si>
    <t>去屑+丰盈</t>
  </si>
  <si>
    <t>防脱+滋养</t>
  </si>
  <si>
    <t>去屑+滋养+柔顺</t>
  </si>
  <si>
    <t>去屑+滋养+深层</t>
  </si>
  <si>
    <t>去屑+滋养+修护</t>
  </si>
  <si>
    <t>保湿+去屑+滋养</t>
  </si>
  <si>
    <t>无硅油+去屑+滋养</t>
  </si>
  <si>
    <t>补水+去屑+滋养</t>
  </si>
  <si>
    <t>其它+去屑+滋养</t>
  </si>
  <si>
    <t>防脱+去屑+滋养</t>
  </si>
  <si>
    <t>去屑+滋养+蓬松</t>
  </si>
  <si>
    <t>去屑+滋养+丰盈</t>
  </si>
  <si>
    <t>去屑+滋养+染烫</t>
  </si>
  <si>
    <t>防脱+柔顺</t>
  </si>
  <si>
    <t>清爽+防脱+柔顺</t>
  </si>
  <si>
    <t>清爽+柔顺+蓬松</t>
  </si>
  <si>
    <t>清爽+柔顺+丰盈</t>
  </si>
  <si>
    <t>清爽+滋养+柔顺+深层</t>
  </si>
  <si>
    <t>清爽+滋养+柔顺+修护</t>
  </si>
  <si>
    <t>清爽+无硅油+滋养+柔顺</t>
  </si>
  <si>
    <t>清爽+补水+滋养+柔顺</t>
  </si>
  <si>
    <t>清爽+其它+滋养+柔顺</t>
  </si>
  <si>
    <t>清爽+防脱+滋养+柔顺</t>
  </si>
  <si>
    <t>清爽+滋养+柔顺+蓬松</t>
  </si>
  <si>
    <t>清爽+滋养+柔顺+丰盈</t>
  </si>
  <si>
    <t>清爽+滋养+柔顺+染烫</t>
  </si>
  <si>
    <t>防脱+滋养+柔顺</t>
  </si>
  <si>
    <t>防脱+深层</t>
  </si>
  <si>
    <t>防脱+滋养+深层</t>
  </si>
  <si>
    <t>防脱+柔顺+深层</t>
  </si>
  <si>
    <t>防脱+滋养+柔顺+深层</t>
  </si>
  <si>
    <t>防脱+深层+修护</t>
  </si>
  <si>
    <t>防脱+滋养+深层+修护</t>
  </si>
  <si>
    <t>防脱+柔顺+深层+修护</t>
  </si>
  <si>
    <t>防脱+滋养+柔顺+深层+修护</t>
  </si>
  <si>
    <t>防脱+修护</t>
  </si>
  <si>
    <t>防脱+滋养+修护</t>
  </si>
  <si>
    <t>防脱+柔顺+修护</t>
  </si>
  <si>
    <t>防脱+滋养+柔顺+修护</t>
  </si>
  <si>
    <t>保湿+防脱</t>
  </si>
  <si>
    <t>保湿+蓬松</t>
  </si>
  <si>
    <t>保湿+丰盈</t>
  </si>
  <si>
    <t>保湿+清爽+深层</t>
  </si>
  <si>
    <t>保湿+清爽+修护</t>
  </si>
  <si>
    <t>保湿+清爽+无硅油</t>
  </si>
  <si>
    <t>保湿+清爽+补水</t>
  </si>
  <si>
    <t>保湿+清爽+其它</t>
  </si>
  <si>
    <t>保湿+清爽+防脱</t>
  </si>
  <si>
    <t>保湿+清爽+蓬松</t>
  </si>
  <si>
    <t>保湿+清爽+丰盈</t>
  </si>
  <si>
    <t>保湿+清爽+染烫</t>
  </si>
  <si>
    <t>保湿+清爽+滋养+深层</t>
  </si>
  <si>
    <t>保湿+清爽+滋养+修护</t>
  </si>
  <si>
    <t>保湿+清爽+滋养+无硅油</t>
  </si>
  <si>
    <t>保湿+清爽+补水+滋养</t>
  </si>
  <si>
    <t>保湿+清爽+其它+滋养</t>
  </si>
  <si>
    <t>保湿+清爽+滋养+防脱</t>
  </si>
  <si>
    <t>保湿+清爽+滋养+蓬松</t>
  </si>
  <si>
    <t>保湿+清爽+滋养+丰盈</t>
  </si>
  <si>
    <t>保湿+清爽+滋养+染烫</t>
  </si>
  <si>
    <t>保湿+防脱+滋养</t>
  </si>
  <si>
    <t>保湿+滋养+蓬松</t>
  </si>
  <si>
    <t>保湿+滋养+丰盈</t>
  </si>
  <si>
    <t>保湿+防脱+柔顺</t>
  </si>
  <si>
    <t>保湿+柔顺+蓬松</t>
  </si>
  <si>
    <t>保湿+柔顺+丰盈</t>
  </si>
  <si>
    <t>保湿+清爽+柔顺+深层</t>
  </si>
  <si>
    <t>保湿+清爽+柔顺+修护</t>
  </si>
  <si>
    <t>保湿+清爽+柔顺+无硅油</t>
  </si>
  <si>
    <t>保湿+清爽+补水+柔顺</t>
  </si>
  <si>
    <t>保湿+清爽+其它+柔顺</t>
  </si>
  <si>
    <t>保湿+清爽+防脱+柔顺</t>
  </si>
  <si>
    <t>保湿+清爽+柔顺+蓬松</t>
  </si>
  <si>
    <t>保湿+清爽+柔顺+丰盈</t>
  </si>
  <si>
    <t>保湿+清爽+柔顺+染烫</t>
  </si>
  <si>
    <t>清爽+滋养+柔顺+深层+保湿</t>
  </si>
  <si>
    <t>清爽+滋养+柔顺+修护+保湿</t>
  </si>
  <si>
    <t>保湿+清爽+滋养+柔顺+无硅油</t>
  </si>
  <si>
    <t>保湿+清爽+补水+滋养+柔顺</t>
  </si>
  <si>
    <t>保湿+清爽+其它+滋养+柔顺</t>
  </si>
  <si>
    <t>保湿+清爽+滋养+柔顺+防脱</t>
  </si>
  <si>
    <t>保湿+清爽+滋养+柔顺+蓬松</t>
  </si>
  <si>
    <t>保湿+清爽+滋养+柔顺+丰盈</t>
  </si>
  <si>
    <t>保湿+清爽+滋养+柔顺+染烫</t>
  </si>
  <si>
    <t>保湿+防脱+滋养+柔顺</t>
  </si>
  <si>
    <t>保湿+滋养+柔顺+蓬松</t>
  </si>
  <si>
    <t>保湿+滋养+柔顺+丰盈</t>
  </si>
  <si>
    <t>保湿+无硅油+深层</t>
  </si>
  <si>
    <t>保湿+补水+深层</t>
  </si>
  <si>
    <t>保湿+其它+深层</t>
  </si>
  <si>
    <t>保湿+防脱+深层</t>
  </si>
  <si>
    <t>保湿+蓬松+深层</t>
  </si>
  <si>
    <t>保湿+丰盈+深层</t>
  </si>
  <si>
    <t>保湿+深层+染烫</t>
  </si>
  <si>
    <t>保湿+无硅油+滋养+深层</t>
  </si>
  <si>
    <t>保湿+补水+滋养+深层</t>
  </si>
  <si>
    <t>保湿+其它+滋养+深层</t>
  </si>
  <si>
    <t>保湿+防脱+滋养+深层</t>
  </si>
  <si>
    <t>保湿+滋养+蓬松+深层</t>
  </si>
  <si>
    <t>保湿+滋养+丰盈+深层</t>
  </si>
  <si>
    <t>保湿+滋养+深层+染烫</t>
  </si>
  <si>
    <t>保湿+无硅油+柔顺+深层</t>
  </si>
  <si>
    <t>保湿+补水+柔顺+深层</t>
  </si>
  <si>
    <t>保湿+其它+柔顺+深层</t>
  </si>
  <si>
    <t>保湿+防脱+柔顺+深层</t>
  </si>
  <si>
    <t>保湿+柔顺+深层+蓬松</t>
  </si>
  <si>
    <t>保湿+丰盈+柔顺+深层</t>
  </si>
  <si>
    <t>保湿+柔顺+深层+染烫</t>
  </si>
  <si>
    <t>保湿+无硅油+滋养+柔顺+深层</t>
  </si>
  <si>
    <t>保湿+补水+滋养+柔顺+深层</t>
  </si>
  <si>
    <t>保湿+其它+滋养+柔顺+深层</t>
  </si>
  <si>
    <t>保湿+防脱+滋养+柔顺+深层</t>
  </si>
  <si>
    <t>保湿+滋养+柔顺+深层+蓬松</t>
  </si>
  <si>
    <t>保湿+丰盈+滋养+柔顺+深层</t>
  </si>
  <si>
    <t>保湿+滋养+柔顺+深层+染烫</t>
  </si>
  <si>
    <t>保湿+无硅油+深层+修护</t>
  </si>
  <si>
    <t>保湿+补水+深层+修护</t>
  </si>
  <si>
    <t>保湿+其它+深层+修护</t>
  </si>
  <si>
    <t>保湿+防脱+深层+修护</t>
  </si>
  <si>
    <t>保湿+蓬松+深层+修护</t>
  </si>
  <si>
    <t>保湿+丰盈+深层+修护</t>
  </si>
  <si>
    <t>保湿+染烫+深层+修护</t>
  </si>
  <si>
    <t>保湿+无硅油+滋养+深层+修护</t>
  </si>
  <si>
    <t>保湿+补水+滋养+深层+修护</t>
  </si>
  <si>
    <t>保湿+其它+滋养+深层+修护</t>
  </si>
  <si>
    <t>保湿+防脱+滋养+深层+修护</t>
  </si>
  <si>
    <t>保湿+滋养+蓬松+深层+修护</t>
  </si>
  <si>
    <t>保湿+滋养+丰盈+深层+修护</t>
  </si>
  <si>
    <t>保湿+染烫+滋养+深层+修护</t>
  </si>
  <si>
    <t>保湿+无硅油+柔顺+深层+修护</t>
  </si>
  <si>
    <t>保湿+补水+柔顺+深层+修护</t>
  </si>
  <si>
    <t>保湿+其它+柔顺+深层+修护</t>
  </si>
  <si>
    <t>保湿+防脱+柔顺+深层+修护</t>
  </si>
  <si>
    <t>保湿+蓬松+柔顺+深层+修护</t>
  </si>
  <si>
    <t>保湿+丰盈+柔顺+深层+修护</t>
  </si>
  <si>
    <t>保湿+染烫+柔顺+深层+修护</t>
  </si>
  <si>
    <t>滋养+柔顺+深层+修护+保湿+无硅油</t>
  </si>
  <si>
    <t>滋养+柔顺+深层+修护+保湿+补水</t>
  </si>
  <si>
    <t>滋养+柔顺+深层+修护+保湿+其它</t>
  </si>
  <si>
    <t>滋养+柔顺+深层+修护+保湿+防脱</t>
  </si>
  <si>
    <t>滋养+柔顺+深层+修护+保湿+蓬松</t>
  </si>
  <si>
    <t>滋养+柔顺+深层+修护+保湿+丰盈</t>
  </si>
  <si>
    <t>滋养+柔顺+深层+修护+保湿+染烫</t>
  </si>
  <si>
    <t>保湿+无硅油+修护</t>
  </si>
  <si>
    <t>保湿+其它+修护</t>
  </si>
  <si>
    <t>保湿+防脱+修护</t>
  </si>
  <si>
    <t>保湿+蓬松+修护</t>
  </si>
  <si>
    <t>保湿+丰盈+修护</t>
  </si>
  <si>
    <t>保湿+染烫+修护</t>
  </si>
  <si>
    <t>保湿+无硅油+滋养+修护</t>
  </si>
  <si>
    <t>保湿+补水+滋养+修护</t>
  </si>
  <si>
    <t>保湿+其它+滋养+修护</t>
  </si>
  <si>
    <t>保湿+防脱+滋养+修护</t>
  </si>
  <si>
    <t>保湿+滋养+蓬松+修护</t>
  </si>
  <si>
    <t>保湿+滋养+丰盈+修护</t>
  </si>
  <si>
    <t>保湿+染烫+滋养+修护</t>
  </si>
  <si>
    <t>保湿+无硅油+柔顺+修护</t>
  </si>
  <si>
    <t>保湿+补水+柔顺+修护</t>
  </si>
  <si>
    <t>保湿+其它+柔顺+修护</t>
  </si>
  <si>
    <t>保湿+防脱+柔顺+修护</t>
  </si>
  <si>
    <t>保湿+蓬松+柔顺+修护</t>
  </si>
  <si>
    <t>保湿+柔顺+丰盈+修护</t>
  </si>
  <si>
    <t>保湿+染烫+柔顺+修护</t>
  </si>
  <si>
    <t>保湿+无硅油+滋养+柔顺+修护</t>
  </si>
  <si>
    <t>保湿+补水+滋养+柔顺+修护</t>
  </si>
  <si>
    <t>保湿+其它+滋养+柔顺+修护</t>
  </si>
  <si>
    <t>保湿+防脱+滋养+柔顺+修护</t>
  </si>
  <si>
    <t>保湿+蓬松+滋养+柔顺+修护</t>
  </si>
  <si>
    <t>保湿+滋养+柔顺+丰盈+修护</t>
  </si>
  <si>
    <t>保湿+染烫+滋养+柔顺+修护</t>
  </si>
  <si>
    <t>无硅油+防脱</t>
  </si>
  <si>
    <t>无硅油+蓬松</t>
  </si>
  <si>
    <t>无硅油+丰盈</t>
  </si>
  <si>
    <t>清爽+无硅油+补水</t>
  </si>
  <si>
    <t>清爽+无硅油+其它</t>
  </si>
  <si>
    <t>清爽+无硅油+防脱</t>
  </si>
  <si>
    <t>清爽+无硅油+蓬松</t>
  </si>
  <si>
    <t>清爽+无硅油+丰盈</t>
  </si>
  <si>
    <t>清爽+无硅油+染烫</t>
  </si>
  <si>
    <t>无硅油+补水+去屑</t>
  </si>
  <si>
    <t>其它+无硅油+去屑</t>
  </si>
  <si>
    <t>无硅油+去屑+防脱</t>
  </si>
  <si>
    <t>无硅油+去屑+蓬松</t>
  </si>
  <si>
    <t>无硅油+去屑+丰盈</t>
  </si>
  <si>
    <t>无硅油+去屑+染烫</t>
  </si>
  <si>
    <t>补水+防脱</t>
  </si>
  <si>
    <t>补水+蓬松</t>
  </si>
  <si>
    <t>补水+丰盈</t>
  </si>
  <si>
    <t>防脱+补水+滋养</t>
  </si>
  <si>
    <t>补水+滋养+蓬松</t>
  </si>
  <si>
    <t>补水+滋养+丰盈</t>
  </si>
  <si>
    <t>补水+防脱+柔顺</t>
  </si>
  <si>
    <t>补水+柔顺+蓬松</t>
  </si>
  <si>
    <t>补水+柔顺+丰盈</t>
  </si>
  <si>
    <t>防脱+补水+滋养+柔顺</t>
  </si>
  <si>
    <t>补水+滋养+柔顺+蓬松</t>
  </si>
  <si>
    <t>补水+滋养+柔顺+丰盈</t>
  </si>
  <si>
    <t>补水+其它+深层</t>
  </si>
  <si>
    <t>补水+防脱+深层</t>
  </si>
  <si>
    <t>补水+蓬松+深层</t>
  </si>
  <si>
    <t>补水+丰盈+深层</t>
  </si>
  <si>
    <t>补水+深层+染烫</t>
  </si>
  <si>
    <t>补水+其它+深层+修护</t>
  </si>
  <si>
    <t>补水+防脱+深层+修护</t>
  </si>
  <si>
    <t>补水+蓬松+深层+修护</t>
  </si>
  <si>
    <t>补水+丰盈+深层+修护</t>
  </si>
  <si>
    <t>补水+染烫+深层+修护</t>
  </si>
  <si>
    <t>补水+其它+修护</t>
  </si>
  <si>
    <t>补水+防脱+修护</t>
  </si>
  <si>
    <t>补水+蓬松+修护</t>
  </si>
  <si>
    <t>补水+丰盈+修护</t>
  </si>
  <si>
    <t>补水+染烫+修护</t>
  </si>
  <si>
    <t>补水+其它+滋养+修护</t>
  </si>
  <si>
    <t>防脱+补水+滋养+修护</t>
  </si>
  <si>
    <t>补水+滋养+蓬松+修护</t>
  </si>
  <si>
    <t>补水+滋养+丰盈+修护</t>
  </si>
  <si>
    <t>补水+染烫+滋养+修护</t>
  </si>
  <si>
    <t>补水+其它+柔顺+修护</t>
  </si>
  <si>
    <t>补水+防脱+柔顺+修护</t>
  </si>
  <si>
    <t>补水+蓬松+柔顺+修护</t>
  </si>
  <si>
    <t>补水+柔顺+丰盈+修护</t>
  </si>
  <si>
    <t>补水+染烫+柔顺+修护</t>
  </si>
  <si>
    <t>补水+其它+滋养+柔顺+修护</t>
  </si>
  <si>
    <t>防脱+补水+滋养+柔顺+修护</t>
  </si>
  <si>
    <t>补水+蓬松+滋养+柔顺+修护</t>
  </si>
  <si>
    <t>补水+滋养+柔顺+丰盈+修护</t>
  </si>
  <si>
    <t>补水+染烫+滋养+柔顺+修护</t>
  </si>
  <si>
    <t>保湿+补水+防脱</t>
  </si>
  <si>
    <t>保湿+补水+蓬松</t>
  </si>
  <si>
    <t>保湿+补水+丰盈</t>
  </si>
  <si>
    <t>保湿+防脱+补水+滋养</t>
  </si>
  <si>
    <t>保湿+补水+滋养+蓬松</t>
  </si>
  <si>
    <t>保湿+补水+滋养+丰盈</t>
  </si>
  <si>
    <t>保湿+补水+防脱+柔顺</t>
  </si>
  <si>
    <t>保湿+补水+柔顺+蓬松</t>
  </si>
  <si>
    <t>保湿+补水+柔顺+丰盈</t>
  </si>
  <si>
    <t>保湿+防脱+补水+滋养+柔顺</t>
  </si>
  <si>
    <t>保湿+补水+滋养+柔顺+蓬松</t>
  </si>
  <si>
    <t>保湿+补水+滋养+柔顺+丰盈</t>
  </si>
  <si>
    <t>保湿+补水+其它+修护</t>
  </si>
  <si>
    <t>保湿+补水+防脱+修护</t>
  </si>
  <si>
    <t>保湿+补水+蓬松+修护</t>
  </si>
  <si>
    <t>保湿+补水+丰盈+修护</t>
  </si>
  <si>
    <t>保湿+补水+染烫+修护</t>
  </si>
  <si>
    <t>其它+防脱</t>
  </si>
  <si>
    <t>其它+滋养+染烫</t>
  </si>
  <si>
    <t>防脱+其它+滋养</t>
  </si>
  <si>
    <t>其它+滋养+蓬松</t>
  </si>
  <si>
    <t>其它+滋养+丰盈</t>
  </si>
  <si>
    <t>其它+柔顺+染烫</t>
  </si>
  <si>
    <t>其它+防脱+柔顺</t>
  </si>
  <si>
    <t>其它+柔顺+蓬松</t>
  </si>
  <si>
    <t>其它+柔顺+丰盈</t>
  </si>
  <si>
    <t>其它+滋养+柔顺+染烫</t>
  </si>
  <si>
    <t>防脱+其它+滋养+柔顺</t>
  </si>
  <si>
    <t>其它+滋养+柔顺+蓬松</t>
  </si>
  <si>
    <t>其它+滋养+柔顺+丰盈</t>
  </si>
  <si>
    <t>其它+防脱+深层</t>
  </si>
  <si>
    <t>其它+防脱+深层+修护</t>
  </si>
  <si>
    <t>其它+防脱+修护</t>
  </si>
  <si>
    <t>其它+防脱+染烫</t>
  </si>
  <si>
    <t>其它+防脱+深层+染烫</t>
  </si>
  <si>
    <t>其它+蓬松+深层+染烫</t>
  </si>
  <si>
    <t>其它+丰盈+深层+染烫</t>
  </si>
  <si>
    <t>其它+滋养+深层+染烫</t>
  </si>
  <si>
    <t>其它+柔顺+深层+染烫</t>
  </si>
  <si>
    <t>染烫+其它+防脱+深层+修护</t>
  </si>
  <si>
    <t>染烫+其它+蓬松+深层+修护</t>
  </si>
  <si>
    <t>染烫+其它+丰盈+深层+修护</t>
  </si>
  <si>
    <t>染烫+其它+防脱+修护</t>
  </si>
  <si>
    <t>染烫+其它+蓬松+修护</t>
  </si>
  <si>
    <t>染烫+其它+丰盈+修护</t>
  </si>
  <si>
    <t>染烫+其它+滋养+修护</t>
  </si>
  <si>
    <t>染烫+其它+柔顺+修护</t>
  </si>
  <si>
    <t>防脱+蓬松</t>
  </si>
  <si>
    <t>防脱+丰盈</t>
  </si>
  <si>
    <t>防脱+染烫</t>
  </si>
  <si>
    <t>染烫+蓬松+柔顺</t>
  </si>
  <si>
    <t>染烫+滋养+蓬松+柔顺</t>
  </si>
  <si>
    <t>其它+滋养+蓬松+深层</t>
  </si>
  <si>
    <t>滋养+蓬松+深层+染烫</t>
  </si>
  <si>
    <t>其它+蓬松+深层+柔顺</t>
  </si>
  <si>
    <t>染烫+蓬松+深层+柔顺</t>
  </si>
  <si>
    <t>其它+滋养+蓬松+修护</t>
  </si>
  <si>
    <t>染烫+滋养+蓬松+修护</t>
  </si>
  <si>
    <t>其它+修护+柔顺+蓬松</t>
  </si>
  <si>
    <t>染烫+修护+柔顺+蓬松</t>
  </si>
  <si>
    <t>其它+滋养+丰盈+深层</t>
  </si>
  <si>
    <t>滋养+丰盈+深层+染烫</t>
  </si>
  <si>
    <t>其它+丰盈+深层+柔顺</t>
  </si>
  <si>
    <t>染烫+丰盈+深层+柔顺</t>
  </si>
  <si>
    <t>其它+滋养+丰盈+修护</t>
  </si>
  <si>
    <t>染烫+滋养+丰盈+修护</t>
  </si>
  <si>
    <t>其它+柔顺+丰盈+修护</t>
  </si>
  <si>
    <t>染烫+柔顺+丰盈+修护</t>
  </si>
  <si>
    <t>备注：特征未考虑“其它”</t>
    <phoneticPr fontId="1" type="noConversion"/>
  </si>
  <si>
    <t>sku_in</t>
  </si>
  <si>
    <t>sku_in</t>
    <phoneticPr fontId="1" type="noConversion"/>
  </si>
  <si>
    <t>sku_out</t>
  </si>
  <si>
    <t>sku_out</t>
    <phoneticPr fontId="1" type="noConversion"/>
  </si>
  <si>
    <t>qtty(single sku&gt;500)</t>
  </si>
  <si>
    <t>qtty(single sku&gt;500)</t>
    <phoneticPr fontId="1" type="noConversion"/>
  </si>
  <si>
    <t>sku_in(single sku&gt;500)</t>
  </si>
  <si>
    <t>sku_in(single sku&gt;500)</t>
    <phoneticPr fontId="1" type="noConversion"/>
  </si>
  <si>
    <t>qtty/sku_in</t>
  </si>
  <si>
    <t>qtty/sku_in</t>
    <phoneticPr fontId="1" type="noConversion"/>
  </si>
  <si>
    <t>qtty/sku(single sku&gt;500)</t>
  </si>
  <si>
    <t>qtty/sku(single sku&gt;500)</t>
    <phoneticPr fontId="1" type="noConversion"/>
  </si>
  <si>
    <t>频繁特征</t>
  </si>
  <si>
    <t>&gt;8026</t>
    <phoneticPr fontId="1" type="noConversion"/>
  </si>
  <si>
    <t>in 表示符合属性且有正常自营订单的sku数目；out表示符合属性但无正常自营订单的sku数目</t>
    <phoneticPr fontId="1" type="noConversion"/>
  </si>
  <si>
    <t>group</t>
    <phoneticPr fontId="1" type="noConversion"/>
  </si>
  <si>
    <t>num_attr</t>
    <phoneticPr fontId="1" type="noConversion"/>
  </si>
  <si>
    <t>本页说明：</t>
    <phoneticPr fontId="1" type="noConversion"/>
  </si>
  <si>
    <t>Valid指在2017年上半年有正常销售的sku。正常销售指有非赠品销售的记录。</t>
    <phoneticPr fontId="1" type="noConversion"/>
  </si>
  <si>
    <t>Valid&gt;500指在2017年上半年正常销售的sku数量大于500条。</t>
    <phoneticPr fontId="1" type="noConversion"/>
  </si>
  <si>
    <t>valid</t>
    <phoneticPr fontId="1" type="noConversion"/>
  </si>
  <si>
    <t>valid&gt;500</t>
    <phoneticPr fontId="1" type="noConversion"/>
  </si>
  <si>
    <t>本页说明：</t>
    <phoneticPr fontId="1" type="noConversion"/>
  </si>
  <si>
    <t>算法：</t>
    <phoneticPr fontId="1" type="noConversion"/>
  </si>
  <si>
    <t>参数：</t>
    <phoneticPr fontId="1" type="noConversion"/>
  </si>
  <si>
    <t>minSupport=0.06</t>
    <phoneticPr fontId="1" type="noConversion"/>
  </si>
  <si>
    <t>结果：</t>
    <phoneticPr fontId="1" type="noConversion"/>
  </si>
  <si>
    <t>0.1*quantity</t>
    <phoneticPr fontId="1" type="noConversion"/>
  </si>
  <si>
    <t>rate为2017年上半年该特征购买量相对总购买量的占比</t>
    <phoneticPr fontId="1" type="noConversion"/>
  </si>
  <si>
    <t>quantity为2017年上半年购买订单量</t>
    <phoneticPr fontId="1" type="noConversion"/>
  </si>
  <si>
    <t>rate为2017年上半年该特征购买订单量相对总购买订单量的占比</t>
    <phoneticPr fontId="1" type="noConversion"/>
  </si>
  <si>
    <t>0.1*qtty</t>
    <phoneticPr fontId="1" type="noConversion"/>
  </si>
  <si>
    <t>rate</t>
    <phoneticPr fontId="1" type="noConversion"/>
  </si>
  <si>
    <t>FP-Growth</t>
    <phoneticPr fontId="1" type="noConversion"/>
  </si>
  <si>
    <t>本页说明</t>
    <phoneticPr fontId="1" type="noConversion"/>
  </si>
  <si>
    <t>频繁功效</t>
    <phoneticPr fontId="1" type="noConversion"/>
  </si>
  <si>
    <t>对“频繁集”中的“功效”进行拆词，对拆出的功效进行频繁项的挖掘</t>
    <phoneticPr fontId="1" type="noConversion"/>
  </si>
  <si>
    <t>qtty为2017年上半年购买量</t>
    <phoneticPr fontId="1" type="noConversion"/>
  </si>
  <si>
    <t>sku_in为2017年上半年有正常销量的sku中符合上述功效的个数</t>
    <phoneticPr fontId="1" type="noConversion"/>
  </si>
  <si>
    <t>sku_out为符合上述功效但2017年上半年没有正常销量的sku的个数</t>
    <phoneticPr fontId="1" type="noConversion"/>
  </si>
  <si>
    <t>qtty/sku_in</t>
    <phoneticPr fontId="1" type="noConversion"/>
  </si>
  <si>
    <t>qtty/sku_in为每个有正常销量的sku的平均销量</t>
    <phoneticPr fontId="1" type="noConversion"/>
  </si>
  <si>
    <t>潘婷占比</t>
  </si>
  <si>
    <t>洁洗诺个数</t>
  </si>
  <si>
    <t>洁洗诺占比</t>
  </si>
  <si>
    <t>滋源(赠品)</t>
  </si>
  <si>
    <t>滋源</t>
  </si>
  <si>
    <t>潘婷个数</t>
  </si>
  <si>
    <t>按照qtty_per_sku_in排列</t>
    <phoneticPr fontId="1" type="noConversion"/>
  </si>
  <si>
    <t>潜在频繁功效</t>
    <phoneticPr fontId="1" type="noConversion"/>
  </si>
  <si>
    <t>潜在频繁功效中有“其它”的，一一在hive中查验具体情况并标注。主要因素为"沙宣"品牌把很多商品的备注加了“其它”</t>
    <phoneticPr fontId="1" type="noConversion"/>
  </si>
  <si>
    <t>Drop '其它' 以后的结果：</t>
    <phoneticPr fontId="1" type="noConversion"/>
  </si>
  <si>
    <t>为查看主要sku的销售情况，橙色列只统计销量大于500的sku的情况</t>
    <phoneticPr fontId="1" type="noConversion"/>
  </si>
  <si>
    <t>num_attr是指特征的个数</t>
    <phoneticPr fontId="1" type="noConversion"/>
  </si>
  <si>
    <t>group是分组情况，根据qtty分组</t>
    <phoneticPr fontId="1" type="noConversion"/>
  </si>
  <si>
    <t>对上述内容绘图：</t>
    <phoneticPr fontId="1" type="noConversion"/>
  </si>
  <si>
    <t>按照qtty分组：</t>
    <phoneticPr fontId="1" type="noConversion"/>
  </si>
  <si>
    <t>minSupport=0.03</t>
    <phoneticPr fontId="1" type="noConversion"/>
  </si>
  <si>
    <t>minSupport=0.01</t>
    <phoneticPr fontId="1" type="noConversion"/>
  </si>
  <si>
    <t>预测潜在频繁功效，方法与前几页相同，ms=0.01</t>
    <phoneticPr fontId="1" type="noConversion"/>
  </si>
  <si>
    <t>仅从qtty/sku_in这一指标考虑</t>
    <phoneticPr fontId="1" type="noConversion"/>
  </si>
  <si>
    <t>qtty/sku_in&gt;4236</t>
    <phoneticPr fontId="1" type="noConversion"/>
  </si>
  <si>
    <t>评价标准为above average，这是一个右倾的分布，skewness=7.46</t>
    <phoneticPr fontId="1" type="noConversion"/>
  </si>
  <si>
    <t>仅从qtty/sku_in（对于单个销量大于500的sku）这一指标考虑</t>
    <phoneticPr fontId="1" type="noConversion"/>
  </si>
  <si>
    <t>评价标准为above average，这是一个右倾的分布，skewness=5.49</t>
    <phoneticPr fontId="1" type="noConversion"/>
  </si>
  <si>
    <t>semi_id</t>
    <phoneticPr fontId="1" type="noConversion"/>
  </si>
  <si>
    <t>drop     '其它'</t>
    <phoneticPr fontId="1" type="noConversion"/>
  </si>
  <si>
    <t>parent</t>
    <phoneticPr fontId="1" type="noConversion"/>
  </si>
  <si>
    <t>说明：</t>
    <phoneticPr fontId="1" type="noConversion"/>
  </si>
  <si>
    <t>标注了每个点对应的特征，'1-1'表示group=1,semi_id=1,对应上面那张表</t>
    <phoneticPr fontId="1" type="noConversion"/>
  </si>
  <si>
    <t>丰盈+蓬松+染烫+修护</t>
    <phoneticPr fontId="1" type="noConversion"/>
  </si>
  <si>
    <t>如果几个点重合，那么我们称其为有父子关系，只标注父亲。例：从L89到L94的特征对应相同的sku_in, rate和qtty，他们是一个圆。从集合的逻辑上来说，有“蓬松+染烫+修护”特征的洗发水必定有“丰盈”特征。因此，L89这套特征为父亲，其它特征为儿子。图中只标注父亲。</t>
    <phoneticPr fontId="1" type="noConversion"/>
  </si>
  <si>
    <t>下面几张图同理，请注意横轴坐标不同。Sku_in较小的组我们用sku_in*2,sku_in*5作为横坐标</t>
    <phoneticPr fontId="1" type="noConversion"/>
  </si>
  <si>
    <t>分组情况</t>
    <phoneticPr fontId="1" type="noConversion"/>
  </si>
  <si>
    <t>组内id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</si>
</sst>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6" formatCode="#,##0_ "/>
    <numFmt numFmtId="177" formatCode="0.0000_ "/>
    <numFmt numFmtId="178" formatCode="0_ "/>
    <numFmt numFmtId="179" formatCode="0.0_ "/>
    <numFmt numFmtId="180" formatCode="#,##0_);[Red]\(#,##0\)"/>
    <numFmt numFmtId="181" formatCode="0.00000_ "/>
  </numFmts>
  <fonts count="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sz val="11"/>
      <name val="宋体"/>
      <family val="2"/>
      <charset val="134"/>
      <scheme val="minor"/>
    </font>
    <font>
      <sz val="1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i/>
      <sz val="11"/>
      <color theme="1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18">
    <xf numFmtId="0" fontId="0" fillId="0" borderId="0" xfId="0">
      <alignment vertical="center"/>
    </xf>
    <xf numFmtId="0" fontId="0" fillId="0" borderId="0" xfId="0" applyFill="1">
      <alignment vertical="center"/>
    </xf>
    <xf numFmtId="0" fontId="0" fillId="0" borderId="0" xfId="0" applyAlignment="1">
      <alignment vertical="center" wrapText="1"/>
    </xf>
    <xf numFmtId="176" fontId="0" fillId="0" borderId="0" xfId="0" applyNumberFormat="1" applyAlignment="1">
      <alignment vertical="center" wrapText="1"/>
    </xf>
    <xf numFmtId="0" fontId="0" fillId="3" borderId="0" xfId="0" applyFill="1">
      <alignment vertical="center"/>
    </xf>
    <xf numFmtId="177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3" fillId="3" borderId="0" xfId="0" applyFont="1" applyFill="1">
      <alignment vertical="center"/>
    </xf>
    <xf numFmtId="179" fontId="0" fillId="0" borderId="0" xfId="0" applyNumberFormat="1">
      <alignment vertical="center"/>
    </xf>
    <xf numFmtId="180" fontId="0" fillId="0" borderId="0" xfId="0" applyNumberFormat="1">
      <alignment vertical="center"/>
    </xf>
    <xf numFmtId="0" fontId="0" fillId="0" borderId="0" xfId="0" applyFill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0" fillId="7" borderId="1" xfId="0" applyFill="1" applyBorder="1" applyAlignment="1">
      <alignment vertical="center" wrapText="1"/>
    </xf>
    <xf numFmtId="0" fontId="0" fillId="7" borderId="1" xfId="0" applyFill="1" applyBorder="1">
      <alignment vertical="center"/>
    </xf>
    <xf numFmtId="0" fontId="0" fillId="7" borderId="1" xfId="0" applyFill="1" applyBorder="1" applyAlignment="1">
      <alignment horizontal="center" vertical="center"/>
    </xf>
    <xf numFmtId="176" fontId="0" fillId="7" borderId="1" xfId="0" applyNumberFormat="1" applyFill="1" applyBorder="1" applyAlignment="1">
      <alignment horizontal="center" vertical="center"/>
    </xf>
    <xf numFmtId="177" fontId="0" fillId="7" borderId="1" xfId="0" applyNumberForma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5" fillId="0" borderId="0" xfId="0" applyFont="1">
      <alignment vertical="center"/>
    </xf>
    <xf numFmtId="0" fontId="5" fillId="0" borderId="0" xfId="0" applyFont="1" applyAlignment="1">
      <alignment horizontal="left"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7" xfId="0" applyBorder="1">
      <alignment vertical="center"/>
    </xf>
    <xf numFmtId="0" fontId="0" fillId="0" borderId="0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2" xfId="0" applyBorder="1">
      <alignment vertical="center"/>
    </xf>
    <xf numFmtId="0" fontId="0" fillId="0" borderId="10" xfId="0" applyBorder="1">
      <alignment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76" fontId="0" fillId="0" borderId="5" xfId="0" applyNumberFormat="1" applyBorder="1">
      <alignment vertical="center"/>
    </xf>
    <xf numFmtId="177" fontId="0" fillId="0" borderId="6" xfId="0" applyNumberFormat="1" applyBorder="1">
      <alignment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6" fontId="0" fillId="0" borderId="0" xfId="0" applyNumberFormat="1" applyBorder="1">
      <alignment vertical="center"/>
    </xf>
    <xf numFmtId="177" fontId="0" fillId="0" borderId="8" xfId="0" applyNumberFormat="1" applyBorder="1">
      <alignment vertical="center"/>
    </xf>
    <xf numFmtId="0" fontId="0" fillId="0" borderId="9" xfId="0" applyBorder="1" applyAlignment="1">
      <alignment horizontal="center" vertical="center"/>
    </xf>
    <xf numFmtId="176" fontId="0" fillId="0" borderId="2" xfId="0" applyNumberFormat="1" applyBorder="1">
      <alignment vertical="center"/>
    </xf>
    <xf numFmtId="177" fontId="0" fillId="0" borderId="10" xfId="0" applyNumberFormat="1" applyBorder="1">
      <alignment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5" xfId="0" applyFill="1" applyBorder="1">
      <alignment vertical="center"/>
    </xf>
    <xf numFmtId="177" fontId="0" fillId="2" borderId="6" xfId="0" applyNumberFormat="1" applyFill="1" applyBorder="1">
      <alignment vertical="center"/>
    </xf>
    <xf numFmtId="0" fontId="0" fillId="2" borderId="7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0" xfId="0" applyFill="1" applyBorder="1">
      <alignment vertical="center"/>
    </xf>
    <xf numFmtId="177" fontId="0" fillId="2" borderId="8" xfId="0" applyNumberFormat="1" applyFill="1" applyBorder="1">
      <alignment vertical="center"/>
    </xf>
    <xf numFmtId="0" fontId="0" fillId="2" borderId="9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2" xfId="0" applyFill="1" applyBorder="1">
      <alignment vertical="center"/>
    </xf>
    <xf numFmtId="177" fontId="0" fillId="2" borderId="10" xfId="0" applyNumberFormat="1" applyFill="1" applyBorder="1">
      <alignment vertical="center"/>
    </xf>
    <xf numFmtId="177" fontId="0" fillId="0" borderId="5" xfId="0" applyNumberFormat="1" applyBorder="1">
      <alignment vertical="center"/>
    </xf>
    <xf numFmtId="176" fontId="0" fillId="0" borderId="6" xfId="0" applyNumberFormat="1" applyBorder="1">
      <alignment vertical="center"/>
    </xf>
    <xf numFmtId="177" fontId="0" fillId="0" borderId="0" xfId="0" applyNumberFormat="1" applyBorder="1">
      <alignment vertical="center"/>
    </xf>
    <xf numFmtId="176" fontId="0" fillId="0" borderId="8" xfId="0" applyNumberFormat="1" applyBorder="1">
      <alignment vertical="center"/>
    </xf>
    <xf numFmtId="177" fontId="0" fillId="0" borderId="2" xfId="0" applyNumberFormat="1" applyBorder="1">
      <alignment vertical="center"/>
    </xf>
    <xf numFmtId="176" fontId="0" fillId="0" borderId="10" xfId="0" applyNumberFormat="1" applyBorder="1">
      <alignment vertical="center"/>
    </xf>
    <xf numFmtId="0" fontId="3" fillId="7" borderId="1" xfId="0" applyFont="1" applyFill="1" applyBorder="1">
      <alignment vertical="center"/>
    </xf>
    <xf numFmtId="176" fontId="4" fillId="7" borderId="1" xfId="0" applyNumberFormat="1" applyFont="1" applyFill="1" applyBorder="1">
      <alignment vertical="center"/>
    </xf>
    <xf numFmtId="10" fontId="0" fillId="0" borderId="0" xfId="0" applyNumberFormat="1" applyBorder="1">
      <alignment vertical="center"/>
    </xf>
    <xf numFmtId="178" fontId="0" fillId="0" borderId="0" xfId="0" applyNumberFormat="1" applyBorder="1">
      <alignment vertical="center"/>
    </xf>
    <xf numFmtId="10" fontId="0" fillId="0" borderId="8" xfId="0" applyNumberFormat="1" applyBorder="1">
      <alignment vertical="center"/>
    </xf>
    <xf numFmtId="0" fontId="7" fillId="0" borderId="0" xfId="0" applyFont="1">
      <alignment vertical="center"/>
    </xf>
    <xf numFmtId="178" fontId="0" fillId="7" borderId="1" xfId="0" applyNumberFormat="1" applyFill="1" applyBorder="1">
      <alignment vertical="center"/>
    </xf>
    <xf numFmtId="10" fontId="0" fillId="7" borderId="1" xfId="0" applyNumberFormat="1" applyFill="1" applyBorder="1">
      <alignment vertical="center"/>
    </xf>
    <xf numFmtId="0" fontId="0" fillId="7" borderId="0" xfId="0" applyFill="1" applyAlignment="1">
      <alignment vertical="center" wrapText="1"/>
    </xf>
    <xf numFmtId="176" fontId="0" fillId="7" borderId="1" xfId="0" applyNumberFormat="1" applyFill="1" applyBorder="1" applyAlignment="1">
      <alignment vertical="center" wrapText="1"/>
    </xf>
    <xf numFmtId="177" fontId="0" fillId="7" borderId="1" xfId="0" applyNumberFormat="1" applyFill="1" applyBorder="1" applyAlignment="1">
      <alignment vertical="center" wrapText="1"/>
    </xf>
    <xf numFmtId="0" fontId="0" fillId="2" borderId="1" xfId="0" applyFill="1" applyBorder="1" applyAlignment="1">
      <alignment vertical="center" wrapText="1"/>
    </xf>
    <xf numFmtId="176" fontId="0" fillId="2" borderId="1" xfId="0" applyNumberFormat="1" applyFill="1" applyBorder="1" applyAlignment="1">
      <alignment vertical="center" wrapText="1"/>
    </xf>
    <xf numFmtId="177" fontId="0" fillId="2" borderId="1" xfId="0" applyNumberFormat="1" applyFill="1" applyBorder="1" applyAlignment="1">
      <alignment vertical="center" wrapText="1"/>
    </xf>
    <xf numFmtId="179" fontId="0" fillId="2" borderId="1" xfId="0" applyNumberFormat="1" applyFill="1" applyBorder="1" applyAlignment="1">
      <alignment vertical="center" wrapText="1"/>
    </xf>
    <xf numFmtId="0" fontId="0" fillId="0" borderId="0" xfId="0" applyFill="1" applyBorder="1" applyAlignment="1">
      <alignment vertical="center" wrapText="1"/>
    </xf>
    <xf numFmtId="179" fontId="0" fillId="0" borderId="0" xfId="0" applyNumberFormat="1" applyBorder="1">
      <alignment vertical="center"/>
    </xf>
    <xf numFmtId="179" fontId="0" fillId="0" borderId="8" xfId="0" applyNumberFormat="1" applyBorder="1">
      <alignment vertical="center"/>
    </xf>
    <xf numFmtId="179" fontId="0" fillId="0" borderId="2" xfId="0" applyNumberFormat="1" applyBorder="1">
      <alignment vertical="center"/>
    </xf>
    <xf numFmtId="179" fontId="0" fillId="0" borderId="10" xfId="0" applyNumberFormat="1" applyBorder="1">
      <alignment vertical="center"/>
    </xf>
    <xf numFmtId="0" fontId="0" fillId="0" borderId="0" xfId="0" applyFill="1" applyBorder="1">
      <alignment vertical="center"/>
    </xf>
    <xf numFmtId="176" fontId="0" fillId="4" borderId="0" xfId="0" applyNumberFormat="1" applyFill="1" applyBorder="1">
      <alignment vertical="center"/>
    </xf>
    <xf numFmtId="177" fontId="0" fillId="4" borderId="0" xfId="0" applyNumberFormat="1" applyFill="1" applyBorder="1">
      <alignment vertical="center"/>
    </xf>
    <xf numFmtId="0" fontId="0" fillId="4" borderId="0" xfId="0" applyFill="1" applyBorder="1">
      <alignment vertical="center"/>
    </xf>
    <xf numFmtId="179" fontId="0" fillId="4" borderId="0" xfId="0" applyNumberFormat="1" applyFill="1" applyBorder="1">
      <alignment vertical="center"/>
    </xf>
    <xf numFmtId="176" fontId="0" fillId="5" borderId="0" xfId="0" applyNumberFormat="1" applyFill="1" applyBorder="1">
      <alignment vertical="center"/>
    </xf>
    <xf numFmtId="177" fontId="0" fillId="5" borderId="0" xfId="0" applyNumberFormat="1" applyFill="1" applyBorder="1">
      <alignment vertical="center"/>
    </xf>
    <xf numFmtId="0" fontId="0" fillId="5" borderId="0" xfId="0" applyFill="1" applyBorder="1">
      <alignment vertical="center"/>
    </xf>
    <xf numFmtId="179" fontId="0" fillId="5" borderId="0" xfId="0" applyNumberFormat="1" applyFill="1" applyBorder="1">
      <alignment vertical="center"/>
    </xf>
    <xf numFmtId="0" fontId="0" fillId="0" borderId="2" xfId="0" applyFill="1" applyBorder="1">
      <alignment vertical="center"/>
    </xf>
    <xf numFmtId="176" fontId="0" fillId="4" borderId="2" xfId="0" applyNumberFormat="1" applyFill="1" applyBorder="1">
      <alignment vertical="center"/>
    </xf>
    <xf numFmtId="177" fontId="0" fillId="4" borderId="2" xfId="0" applyNumberFormat="1" applyFill="1" applyBorder="1">
      <alignment vertical="center"/>
    </xf>
    <xf numFmtId="0" fontId="0" fillId="4" borderId="2" xfId="0" applyFill="1" applyBorder="1">
      <alignment vertical="center"/>
    </xf>
    <xf numFmtId="179" fontId="0" fillId="4" borderId="2" xfId="0" applyNumberFormat="1" applyFill="1" applyBorder="1">
      <alignment vertical="center"/>
    </xf>
    <xf numFmtId="0" fontId="0" fillId="2" borderId="3" xfId="0" applyFill="1" applyBorder="1" applyAlignment="1">
      <alignment vertical="center" wrapText="1"/>
    </xf>
    <xf numFmtId="176" fontId="7" fillId="0" borderId="0" xfId="0" applyNumberFormat="1" applyFont="1">
      <alignment vertical="center"/>
    </xf>
    <xf numFmtId="177" fontId="7" fillId="0" borderId="0" xfId="0" applyNumberFormat="1" applyFont="1">
      <alignment vertical="center"/>
    </xf>
    <xf numFmtId="0" fontId="7" fillId="0" borderId="0" xfId="0" applyFont="1" applyFill="1">
      <alignment vertical="center"/>
    </xf>
    <xf numFmtId="179" fontId="7" fillId="0" borderId="0" xfId="0" applyNumberFormat="1" applyFont="1">
      <alignment vertical="center"/>
    </xf>
    <xf numFmtId="0" fontId="6" fillId="0" borderId="0" xfId="0" applyFont="1">
      <alignment vertical="center"/>
    </xf>
    <xf numFmtId="176" fontId="0" fillId="6" borderId="1" xfId="0" applyNumberFormat="1" applyFill="1" applyBorder="1" applyAlignment="1">
      <alignment vertical="center" wrapText="1"/>
    </xf>
    <xf numFmtId="0" fontId="0" fillId="6" borderId="1" xfId="0" applyFill="1" applyBorder="1" applyAlignment="1">
      <alignment vertical="center" wrapText="1"/>
    </xf>
    <xf numFmtId="179" fontId="0" fillId="6" borderId="1" xfId="0" applyNumberFormat="1" applyFill="1" applyBorder="1" applyAlignment="1">
      <alignment vertical="center" wrapText="1"/>
    </xf>
    <xf numFmtId="180" fontId="0" fillId="7" borderId="1" xfId="0" applyNumberFormat="1" applyFill="1" applyBorder="1" applyAlignment="1">
      <alignment vertical="center" wrapText="1"/>
    </xf>
    <xf numFmtId="180" fontId="0" fillId="0" borderId="0" xfId="0" applyNumberFormat="1" applyBorder="1">
      <alignment vertical="center"/>
    </xf>
    <xf numFmtId="181" fontId="0" fillId="0" borderId="0" xfId="0" applyNumberFormat="1" applyBorder="1">
      <alignment vertical="center"/>
    </xf>
    <xf numFmtId="179" fontId="0" fillId="3" borderId="0" xfId="0" applyNumberFormat="1" applyFill="1" applyBorder="1">
      <alignment vertical="center"/>
    </xf>
    <xf numFmtId="179" fontId="0" fillId="3" borderId="8" xfId="0" applyNumberFormat="1" applyFill="1" applyBorder="1">
      <alignment vertical="center"/>
    </xf>
    <xf numFmtId="180" fontId="0" fillId="0" borderId="2" xfId="0" applyNumberFormat="1" applyBorder="1">
      <alignment vertical="center"/>
    </xf>
    <xf numFmtId="181" fontId="0" fillId="0" borderId="2" xfId="0" applyNumberFormat="1" applyBorder="1">
      <alignment vertical="center"/>
    </xf>
    <xf numFmtId="179" fontId="0" fillId="3" borderId="2" xfId="0" applyNumberFormat="1" applyFill="1" applyBorder="1">
      <alignment vertical="center"/>
    </xf>
    <xf numFmtId="179" fontId="0" fillId="3" borderId="10" xfId="0" applyNumberFormat="1" applyFill="1" applyBorder="1">
      <alignment vertical="center"/>
    </xf>
    <xf numFmtId="0" fontId="0" fillId="2" borderId="12" xfId="0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0" fillId="0" borderId="6" xfId="0" applyBorder="1">
      <alignment vertical="center"/>
    </xf>
    <xf numFmtId="0" fontId="0" fillId="7" borderId="3" xfId="0" applyFill="1" applyBorder="1" applyAlignment="1">
      <alignment vertical="center" wrapText="1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513458</xdr:colOff>
      <xdr:row>158</xdr:row>
      <xdr:rowOff>154295</xdr:rowOff>
    </xdr:from>
    <xdr:to>
      <xdr:col>20</xdr:col>
      <xdr:colOff>758904</xdr:colOff>
      <xdr:row>180</xdr:row>
      <xdr:rowOff>71500</xdr:rowOff>
    </xdr:to>
    <xdr:grpSp>
      <xdr:nvGrpSpPr>
        <xdr:cNvPr id="53" name="组合 52"/>
        <xdr:cNvGrpSpPr/>
      </xdr:nvGrpSpPr>
      <xdr:grpSpPr>
        <a:xfrm>
          <a:off x="13116938" y="29232215"/>
          <a:ext cx="5091766" cy="3940565"/>
          <a:chOff x="224288" y="97887"/>
          <a:chExt cx="8645847" cy="6691102"/>
        </a:xfrm>
      </xdr:grpSpPr>
      <xdr:pic>
        <xdr:nvPicPr>
          <xdr:cNvPr id="90" name="图片 89"/>
          <xdr:cNvPicPr>
            <a:picLocks noChangeAspect="1"/>
          </xdr:cNvPicPr>
        </xdr:nvPicPr>
        <xdr:blipFill rotWithShape="1"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r="9848"/>
          <a:stretch/>
        </xdr:blipFill>
        <xdr:spPr>
          <a:xfrm>
            <a:off x="224288" y="97887"/>
            <a:ext cx="8497018" cy="6691102"/>
          </a:xfrm>
          <a:prstGeom prst="rect">
            <a:avLst/>
          </a:prstGeom>
        </xdr:spPr>
      </xdr:pic>
      <xdr:pic>
        <xdr:nvPicPr>
          <xdr:cNvPr id="91" name="图片 90"/>
          <xdr:cNvPicPr>
            <a:picLocks noChangeAspect="1"/>
          </xdr:cNvPicPr>
        </xdr:nvPicPr>
        <xdr:blipFill rotWithShape="1"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0990"/>
          <a:stretch/>
        </xdr:blipFill>
        <xdr:spPr>
          <a:xfrm>
            <a:off x="1423358" y="97887"/>
            <a:ext cx="7446777" cy="6691102"/>
          </a:xfrm>
          <a:prstGeom prst="rect">
            <a:avLst/>
          </a:prstGeom>
        </xdr:spPr>
      </xdr:pic>
    </xdr:grpSp>
    <xdr:clientData/>
  </xdr:twoCellAnchor>
  <xdr:twoCellAnchor editAs="oneCell">
    <xdr:from>
      <xdr:col>13</xdr:col>
      <xdr:colOff>506776</xdr:colOff>
      <xdr:row>158</xdr:row>
      <xdr:rowOff>156191</xdr:rowOff>
    </xdr:from>
    <xdr:to>
      <xdr:col>14</xdr:col>
      <xdr:colOff>193706</xdr:colOff>
      <xdr:row>180</xdr:row>
      <xdr:rowOff>73396</xdr:rowOff>
    </xdr:to>
    <xdr:pic>
      <xdr:nvPicPr>
        <xdr:cNvPr id="54" name="图片 53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r="94658"/>
        <a:stretch/>
      </xdr:blipFill>
      <xdr:spPr>
        <a:xfrm>
          <a:off x="13125496" y="29234111"/>
          <a:ext cx="296530" cy="3940565"/>
        </a:xfrm>
        <a:prstGeom prst="rect">
          <a:avLst/>
        </a:prstGeom>
      </xdr:spPr>
    </xdr:pic>
    <xdr:clientData/>
  </xdr:twoCellAnchor>
  <xdr:twoCellAnchor editAs="oneCell">
    <xdr:from>
      <xdr:col>15</xdr:col>
      <xdr:colOff>119555</xdr:colOff>
      <xdr:row>158</xdr:row>
      <xdr:rowOff>154295</xdr:rowOff>
    </xdr:from>
    <xdr:to>
      <xdr:col>20</xdr:col>
      <xdr:colOff>758904</xdr:colOff>
      <xdr:row>180</xdr:row>
      <xdr:rowOff>71500</xdr:rowOff>
    </xdr:to>
    <xdr:pic>
      <xdr:nvPicPr>
        <xdr:cNvPr id="55" name="图片 54"/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23046"/>
        <a:stretch/>
      </xdr:blipFill>
      <xdr:spPr>
        <a:xfrm>
          <a:off x="13957475" y="29232215"/>
          <a:ext cx="4266469" cy="3940565"/>
        </a:xfrm>
        <a:prstGeom prst="rect">
          <a:avLst/>
        </a:prstGeom>
      </xdr:spPr>
    </xdr:pic>
    <xdr:clientData/>
  </xdr:twoCellAnchor>
  <xdr:twoCellAnchor editAs="oneCell">
    <xdr:from>
      <xdr:col>15</xdr:col>
      <xdr:colOff>80229</xdr:colOff>
      <xdr:row>158</xdr:row>
      <xdr:rowOff>152400</xdr:rowOff>
    </xdr:from>
    <xdr:to>
      <xdr:col>20</xdr:col>
      <xdr:colOff>759699</xdr:colOff>
      <xdr:row>180</xdr:row>
      <xdr:rowOff>71500</xdr:rowOff>
    </xdr:to>
    <xdr:pic>
      <xdr:nvPicPr>
        <xdr:cNvPr id="56" name="图片 55"/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22451"/>
        <a:stretch/>
      </xdr:blipFill>
      <xdr:spPr>
        <a:xfrm>
          <a:off x="13918149" y="29230320"/>
          <a:ext cx="4306590" cy="3942460"/>
        </a:xfrm>
        <a:prstGeom prst="rect">
          <a:avLst/>
        </a:prstGeom>
      </xdr:spPr>
    </xdr:pic>
    <xdr:clientData/>
  </xdr:twoCellAnchor>
  <xdr:twoCellAnchor>
    <xdr:from>
      <xdr:col>14</xdr:col>
      <xdr:colOff>309299</xdr:colOff>
      <xdr:row>177</xdr:row>
      <xdr:rowOff>88299</xdr:rowOff>
    </xdr:from>
    <xdr:to>
      <xdr:col>15</xdr:col>
      <xdr:colOff>139646</xdr:colOff>
      <xdr:row>179</xdr:row>
      <xdr:rowOff>91871</xdr:rowOff>
    </xdr:to>
    <xdr:sp macro="" textlink="">
      <xdr:nvSpPr>
        <xdr:cNvPr id="57" name="文本框 6"/>
        <xdr:cNvSpPr txBox="1"/>
      </xdr:nvSpPr>
      <xdr:spPr>
        <a:xfrm>
          <a:off x="13537619" y="32640939"/>
          <a:ext cx="439947" cy="369332"/>
        </a:xfrm>
        <a:prstGeom prst="rect">
          <a:avLst/>
        </a:prstGeom>
        <a:solidFill>
          <a:schemeClr val="bg1"/>
        </a:solidFill>
      </xdr:spPr>
      <xdr:txBody>
        <a:bodyPr wrap="square" rtlCol="0">
          <a:spAutoFit/>
        </a:bodyPr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twoCellAnchor>
  <xdr:twoCellAnchor>
    <xdr:from>
      <xdr:col>14</xdr:col>
      <xdr:colOff>592770</xdr:colOff>
      <xdr:row>169</xdr:row>
      <xdr:rowOff>102102</xdr:rowOff>
    </xdr:from>
    <xdr:to>
      <xdr:col>20</xdr:col>
      <xdr:colOff>654003</xdr:colOff>
      <xdr:row>169</xdr:row>
      <xdr:rowOff>112899</xdr:rowOff>
    </xdr:to>
    <xdr:cxnSp macro="">
      <xdr:nvCxnSpPr>
        <xdr:cNvPr id="58" name="直接连接符 57"/>
        <xdr:cNvCxnSpPr/>
      </xdr:nvCxnSpPr>
      <xdr:spPr>
        <a:xfrm flipV="1">
          <a:off x="13821090" y="31191702"/>
          <a:ext cx="4297953" cy="10797"/>
        </a:xfrm>
        <a:prstGeom prst="line">
          <a:avLst/>
        </a:prstGeom>
        <a:ln>
          <a:prstDash val="lg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483554</xdr:colOff>
      <xdr:row>160</xdr:row>
      <xdr:rowOff>83123</xdr:rowOff>
    </xdr:from>
    <xdr:to>
      <xdr:col>17</xdr:col>
      <xdr:colOff>483554</xdr:colOff>
      <xdr:row>177</xdr:row>
      <xdr:rowOff>88299</xdr:rowOff>
    </xdr:to>
    <xdr:cxnSp macro="">
      <xdr:nvCxnSpPr>
        <xdr:cNvPr id="59" name="直接连接符 58"/>
        <xdr:cNvCxnSpPr/>
      </xdr:nvCxnSpPr>
      <xdr:spPr>
        <a:xfrm flipV="1">
          <a:off x="15814994" y="29526803"/>
          <a:ext cx="0" cy="3114136"/>
        </a:xfrm>
        <a:prstGeom prst="line">
          <a:avLst/>
        </a:prstGeom>
        <a:ln>
          <a:prstDash val="lg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894745</xdr:colOff>
      <xdr:row>170</xdr:row>
      <xdr:rowOff>175047</xdr:rowOff>
    </xdr:from>
    <xdr:to>
      <xdr:col>20</xdr:col>
      <xdr:colOff>823730</xdr:colOff>
      <xdr:row>172</xdr:row>
      <xdr:rowOff>147841</xdr:rowOff>
    </xdr:to>
    <xdr:sp macro="" textlink="">
      <xdr:nvSpPr>
        <xdr:cNvPr id="60" name="文本框 16"/>
        <xdr:cNvSpPr txBox="1"/>
      </xdr:nvSpPr>
      <xdr:spPr>
        <a:xfrm>
          <a:off x="17445385" y="31447527"/>
          <a:ext cx="843385" cy="338554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zh-CN" altLang="en-US" sz="1600">
              <a:latin typeface="微软雅黑" panose="020B0503020204020204" pitchFamily="34" charset="-122"/>
              <a:ea typeface="微软雅黑" panose="020B0503020204020204" pitchFamily="34" charset="-122"/>
            </a:rPr>
            <a:t>滋养</a:t>
          </a:r>
        </a:p>
      </xdr:txBody>
    </xdr:sp>
    <xdr:clientData/>
  </xdr:twoCellAnchor>
  <xdr:twoCellAnchor>
    <xdr:from>
      <xdr:col>19</xdr:col>
      <xdr:colOff>314494</xdr:colOff>
      <xdr:row>160</xdr:row>
      <xdr:rowOff>117986</xdr:rowOff>
    </xdr:from>
    <xdr:to>
      <xdr:col>20</xdr:col>
      <xdr:colOff>243479</xdr:colOff>
      <xdr:row>162</xdr:row>
      <xdr:rowOff>90780</xdr:rowOff>
    </xdr:to>
    <xdr:sp macro="" textlink="">
      <xdr:nvSpPr>
        <xdr:cNvPr id="61" name="文本框 22"/>
        <xdr:cNvSpPr txBox="1"/>
      </xdr:nvSpPr>
      <xdr:spPr>
        <a:xfrm>
          <a:off x="16865134" y="29561666"/>
          <a:ext cx="843385" cy="338554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zh-CN" altLang="en-US" sz="1600">
              <a:latin typeface="微软雅黑" panose="020B0503020204020204" pitchFamily="34" charset="-122"/>
              <a:ea typeface="微软雅黑" panose="020B0503020204020204" pitchFamily="34" charset="-122"/>
            </a:rPr>
            <a:t>去屑</a:t>
          </a:r>
        </a:p>
      </xdr:txBody>
    </xdr:sp>
    <xdr:clientData/>
  </xdr:twoCellAnchor>
  <xdr:twoCellAnchor>
    <xdr:from>
      <xdr:col>19</xdr:col>
      <xdr:colOff>51360</xdr:colOff>
      <xdr:row>172</xdr:row>
      <xdr:rowOff>150017</xdr:rowOff>
    </xdr:from>
    <xdr:to>
      <xdr:col>19</xdr:col>
      <xdr:colOff>894745</xdr:colOff>
      <xdr:row>174</xdr:row>
      <xdr:rowOff>122811</xdr:rowOff>
    </xdr:to>
    <xdr:sp macro="" textlink="">
      <xdr:nvSpPr>
        <xdr:cNvPr id="62" name="文本框 23"/>
        <xdr:cNvSpPr txBox="1"/>
      </xdr:nvSpPr>
      <xdr:spPr>
        <a:xfrm>
          <a:off x="16602000" y="31788257"/>
          <a:ext cx="843385" cy="338554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zh-CN" altLang="en-US" sz="1600">
              <a:latin typeface="微软雅黑" panose="020B0503020204020204" pitchFamily="34" charset="-122"/>
              <a:ea typeface="微软雅黑" panose="020B0503020204020204" pitchFamily="34" charset="-122"/>
            </a:rPr>
            <a:t>柔顺</a:t>
          </a:r>
        </a:p>
      </xdr:txBody>
    </xdr:sp>
    <xdr:clientData/>
  </xdr:twoCellAnchor>
  <xdr:twoCellAnchor>
    <xdr:from>
      <xdr:col>19</xdr:col>
      <xdr:colOff>159888</xdr:colOff>
      <xdr:row>175</xdr:row>
      <xdr:rowOff>4314</xdr:rowOff>
    </xdr:from>
    <xdr:to>
      <xdr:col>20</xdr:col>
      <xdr:colOff>546046</xdr:colOff>
      <xdr:row>176</xdr:row>
      <xdr:rowOff>159988</xdr:rowOff>
    </xdr:to>
    <xdr:sp macro="" textlink="">
      <xdr:nvSpPr>
        <xdr:cNvPr id="63" name="文本框 24"/>
        <xdr:cNvSpPr txBox="1"/>
      </xdr:nvSpPr>
      <xdr:spPr>
        <a:xfrm>
          <a:off x="16710528" y="32191194"/>
          <a:ext cx="1300558" cy="338554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zh-CN" altLang="en-US" sz="1600">
              <a:latin typeface="微软雅黑" panose="020B0503020204020204" pitchFamily="34" charset="-122"/>
              <a:ea typeface="微软雅黑" panose="020B0503020204020204" pitchFamily="34" charset="-122"/>
            </a:rPr>
            <a:t>柔顺</a:t>
          </a:r>
          <a:r>
            <a:rPr lang="en-US" altLang="zh-CN" sz="1600">
              <a:latin typeface="微软雅黑" panose="020B0503020204020204" pitchFamily="34" charset="-122"/>
              <a:ea typeface="微软雅黑" panose="020B0503020204020204" pitchFamily="34" charset="-122"/>
            </a:rPr>
            <a:t>+</a:t>
          </a:r>
          <a:r>
            <a:rPr lang="zh-CN" altLang="en-US" sz="1600">
              <a:latin typeface="微软雅黑" panose="020B0503020204020204" pitchFamily="34" charset="-122"/>
              <a:ea typeface="微软雅黑" panose="020B0503020204020204" pitchFamily="34" charset="-122"/>
            </a:rPr>
            <a:t>滋养</a:t>
          </a:r>
        </a:p>
      </xdr:txBody>
    </xdr:sp>
    <xdr:clientData/>
  </xdr:twoCellAnchor>
  <xdr:twoCellAnchor>
    <xdr:from>
      <xdr:col>18</xdr:col>
      <xdr:colOff>257438</xdr:colOff>
      <xdr:row>173</xdr:row>
      <xdr:rowOff>9594</xdr:rowOff>
    </xdr:from>
    <xdr:to>
      <xdr:col>19</xdr:col>
      <xdr:colOff>159889</xdr:colOff>
      <xdr:row>176</xdr:row>
      <xdr:rowOff>6100</xdr:rowOff>
    </xdr:to>
    <xdr:cxnSp macro="">
      <xdr:nvCxnSpPr>
        <xdr:cNvPr id="64" name="直接箭头连接符 63"/>
        <xdr:cNvCxnSpPr/>
      </xdr:nvCxnSpPr>
      <xdr:spPr>
        <a:xfrm flipH="1" flipV="1">
          <a:off x="16198478" y="31830714"/>
          <a:ext cx="512051" cy="54514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257437</xdr:colOff>
      <xdr:row>165</xdr:row>
      <xdr:rowOff>109147</xdr:rowOff>
    </xdr:from>
    <xdr:to>
      <xdr:col>19</xdr:col>
      <xdr:colOff>491222</xdr:colOff>
      <xdr:row>167</xdr:row>
      <xdr:rowOff>81941</xdr:rowOff>
    </xdr:to>
    <xdr:sp macro="" textlink="">
      <xdr:nvSpPr>
        <xdr:cNvPr id="65" name="文本框 27"/>
        <xdr:cNvSpPr txBox="1"/>
      </xdr:nvSpPr>
      <xdr:spPr>
        <a:xfrm>
          <a:off x="16198477" y="30467227"/>
          <a:ext cx="843385" cy="338554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zh-CN" altLang="en-US" sz="1600">
              <a:latin typeface="微软雅黑" panose="020B0503020204020204" pitchFamily="34" charset="-122"/>
              <a:ea typeface="微软雅黑" panose="020B0503020204020204" pitchFamily="34" charset="-122"/>
            </a:rPr>
            <a:t>清爽</a:t>
          </a:r>
        </a:p>
      </xdr:txBody>
    </xdr:sp>
    <xdr:clientData/>
  </xdr:twoCellAnchor>
  <xdr:twoCellAnchor>
    <xdr:from>
      <xdr:col>17</xdr:col>
      <xdr:colOff>436719</xdr:colOff>
      <xdr:row>174</xdr:row>
      <xdr:rowOff>173339</xdr:rowOff>
    </xdr:from>
    <xdr:to>
      <xdr:col>19</xdr:col>
      <xdr:colOff>60904</xdr:colOff>
      <xdr:row>176</xdr:row>
      <xdr:rowOff>146133</xdr:rowOff>
    </xdr:to>
    <xdr:sp macro="" textlink="">
      <xdr:nvSpPr>
        <xdr:cNvPr id="66" name="文本框 28"/>
        <xdr:cNvSpPr txBox="1"/>
      </xdr:nvSpPr>
      <xdr:spPr>
        <a:xfrm>
          <a:off x="15768159" y="32177339"/>
          <a:ext cx="843385" cy="338554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zh-CN" altLang="en-US" sz="1600">
              <a:latin typeface="微软雅黑" panose="020B0503020204020204" pitchFamily="34" charset="-122"/>
              <a:ea typeface="微软雅黑" panose="020B0503020204020204" pitchFamily="34" charset="-122"/>
            </a:rPr>
            <a:t>修护</a:t>
          </a:r>
        </a:p>
      </xdr:txBody>
    </xdr:sp>
    <xdr:clientData/>
  </xdr:twoCellAnchor>
  <xdr:twoCellAnchor>
    <xdr:from>
      <xdr:col>10</xdr:col>
      <xdr:colOff>542601</xdr:colOff>
      <xdr:row>163</xdr:row>
      <xdr:rowOff>49773</xdr:rowOff>
    </xdr:from>
    <xdr:to>
      <xdr:col>13</xdr:col>
      <xdr:colOff>194827</xdr:colOff>
      <xdr:row>165</xdr:row>
      <xdr:rowOff>22567</xdr:rowOff>
    </xdr:to>
    <xdr:sp macro="" textlink="">
      <xdr:nvSpPr>
        <xdr:cNvPr id="67" name="文本框 29"/>
        <xdr:cNvSpPr txBox="1"/>
      </xdr:nvSpPr>
      <xdr:spPr>
        <a:xfrm>
          <a:off x="9717081" y="30042093"/>
          <a:ext cx="3096466" cy="338554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r"/>
          <a:r>
            <a:rPr lang="zh-CN" altLang="en-US" sz="1600">
              <a:latin typeface="微软雅黑" panose="020B0503020204020204" pitchFamily="34" charset="-122"/>
              <a:ea typeface="微软雅黑" panose="020B0503020204020204" pitchFamily="34" charset="-122"/>
            </a:rPr>
            <a:t>丰盈</a:t>
          </a:r>
          <a:r>
            <a:rPr lang="en-US" altLang="zh-CN" sz="1600">
              <a:latin typeface="微软雅黑" panose="020B0503020204020204" pitchFamily="34" charset="-122"/>
              <a:ea typeface="微软雅黑" panose="020B0503020204020204" pitchFamily="34" charset="-122"/>
            </a:rPr>
            <a:t>+</a:t>
          </a:r>
          <a:r>
            <a:rPr lang="zh-CN" altLang="en-US" sz="1600">
              <a:latin typeface="微软雅黑" panose="020B0503020204020204" pitchFamily="34" charset="-122"/>
              <a:ea typeface="微软雅黑" panose="020B0503020204020204" pitchFamily="34" charset="-122"/>
            </a:rPr>
            <a:t>蓬松</a:t>
          </a:r>
          <a:r>
            <a:rPr lang="en-US" altLang="zh-CN" sz="1600">
              <a:latin typeface="微软雅黑" panose="020B0503020204020204" pitchFamily="34" charset="-122"/>
              <a:ea typeface="微软雅黑" panose="020B0503020204020204" pitchFamily="34" charset="-122"/>
            </a:rPr>
            <a:t>+</a:t>
          </a:r>
          <a:r>
            <a:rPr lang="zh-CN" altLang="en-US" sz="1600">
              <a:latin typeface="微软雅黑" panose="020B0503020204020204" pitchFamily="34" charset="-122"/>
              <a:ea typeface="微软雅黑" panose="020B0503020204020204" pitchFamily="34" charset="-122"/>
            </a:rPr>
            <a:t>染烫</a:t>
          </a:r>
          <a:r>
            <a:rPr lang="en-US" altLang="zh-CN" sz="1600">
              <a:latin typeface="微软雅黑" panose="020B0503020204020204" pitchFamily="34" charset="-122"/>
              <a:ea typeface="微软雅黑" panose="020B0503020204020204" pitchFamily="34" charset="-122"/>
            </a:rPr>
            <a:t>+</a:t>
          </a:r>
          <a:r>
            <a:rPr lang="zh-CN" altLang="en-US" sz="1600">
              <a:latin typeface="微软雅黑" panose="020B0503020204020204" pitchFamily="34" charset="-122"/>
              <a:ea typeface="微软雅黑" panose="020B0503020204020204" pitchFamily="34" charset="-122"/>
            </a:rPr>
            <a:t>修护</a:t>
          </a:r>
        </a:p>
      </xdr:txBody>
    </xdr:sp>
    <xdr:clientData/>
  </xdr:twoCellAnchor>
  <xdr:twoCellAnchor>
    <xdr:from>
      <xdr:col>13</xdr:col>
      <xdr:colOff>194827</xdr:colOff>
      <xdr:row>164</xdr:row>
      <xdr:rowOff>36170</xdr:rowOff>
    </xdr:from>
    <xdr:to>
      <xdr:col>15</xdr:col>
      <xdr:colOff>171405</xdr:colOff>
      <xdr:row>166</xdr:row>
      <xdr:rowOff>170525</xdr:rowOff>
    </xdr:to>
    <xdr:cxnSp macro="">
      <xdr:nvCxnSpPr>
        <xdr:cNvPr id="68" name="直接箭头连接符 67"/>
        <xdr:cNvCxnSpPr>
          <a:stCxn id="67" idx="3"/>
        </xdr:cNvCxnSpPr>
      </xdr:nvCxnSpPr>
      <xdr:spPr>
        <a:xfrm>
          <a:off x="12813547" y="30211370"/>
          <a:ext cx="1195778" cy="50011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660528</xdr:colOff>
      <xdr:row>165</xdr:row>
      <xdr:rowOff>175601</xdr:rowOff>
    </xdr:from>
    <xdr:to>
      <xdr:col>17</xdr:col>
      <xdr:colOff>378199</xdr:colOff>
      <xdr:row>167</xdr:row>
      <xdr:rowOff>148395</xdr:rowOff>
    </xdr:to>
    <xdr:sp macro="" textlink="">
      <xdr:nvSpPr>
        <xdr:cNvPr id="69" name="文本框 35"/>
        <xdr:cNvSpPr txBox="1"/>
      </xdr:nvSpPr>
      <xdr:spPr>
        <a:xfrm>
          <a:off x="14498448" y="30533681"/>
          <a:ext cx="1211191" cy="338554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zh-CN" altLang="en-US" sz="1600">
              <a:latin typeface="微软雅黑" panose="020B0503020204020204" pitchFamily="34" charset="-122"/>
              <a:ea typeface="微软雅黑" panose="020B0503020204020204" pitchFamily="34" charset="-122"/>
            </a:rPr>
            <a:t>控油</a:t>
          </a:r>
          <a:r>
            <a:rPr lang="en-US" altLang="zh-CN" sz="1600">
              <a:latin typeface="微软雅黑" panose="020B0503020204020204" pitchFamily="34" charset="-122"/>
              <a:ea typeface="微软雅黑" panose="020B0503020204020204" pitchFamily="34" charset="-122"/>
            </a:rPr>
            <a:t>+</a:t>
          </a:r>
          <a:r>
            <a:rPr lang="zh-CN" altLang="en-US" sz="1600">
              <a:latin typeface="微软雅黑" panose="020B0503020204020204" pitchFamily="34" charset="-122"/>
              <a:ea typeface="微软雅黑" panose="020B0503020204020204" pitchFamily="34" charset="-122"/>
            </a:rPr>
            <a:t>清爽</a:t>
          </a:r>
        </a:p>
      </xdr:txBody>
    </xdr:sp>
    <xdr:clientData/>
  </xdr:twoCellAnchor>
  <xdr:twoCellAnchor>
    <xdr:from>
      <xdr:col>10</xdr:col>
      <xdr:colOff>137160</xdr:colOff>
      <xdr:row>160</xdr:row>
      <xdr:rowOff>142516</xdr:rowOff>
    </xdr:from>
    <xdr:to>
      <xdr:col>13</xdr:col>
      <xdr:colOff>194827</xdr:colOff>
      <xdr:row>162</xdr:row>
      <xdr:rowOff>115310</xdr:rowOff>
    </xdr:to>
    <xdr:sp macro="" textlink="">
      <xdr:nvSpPr>
        <xdr:cNvPr id="70" name="文本框 36"/>
        <xdr:cNvSpPr txBox="1"/>
      </xdr:nvSpPr>
      <xdr:spPr>
        <a:xfrm>
          <a:off x="9311640" y="29586196"/>
          <a:ext cx="3501907" cy="338554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r"/>
          <a:r>
            <a:rPr lang="zh-CN" altLang="en-US" sz="1600">
              <a:latin typeface="微软雅黑" panose="020B0503020204020204" pitchFamily="34" charset="-122"/>
              <a:ea typeface="微软雅黑" panose="020B0503020204020204" pitchFamily="34" charset="-122"/>
            </a:rPr>
            <a:t>丰盈</a:t>
          </a:r>
          <a:r>
            <a:rPr lang="en-US" altLang="zh-CN" sz="1600">
              <a:latin typeface="微软雅黑" panose="020B0503020204020204" pitchFamily="34" charset="-122"/>
              <a:ea typeface="微软雅黑" panose="020B0503020204020204" pitchFamily="34" charset="-122"/>
            </a:rPr>
            <a:t>+</a:t>
          </a:r>
          <a:r>
            <a:rPr lang="zh-CN" altLang="en-US" sz="1600">
              <a:latin typeface="微软雅黑" panose="020B0503020204020204" pitchFamily="34" charset="-122"/>
              <a:ea typeface="微软雅黑" panose="020B0503020204020204" pitchFamily="34" charset="-122"/>
            </a:rPr>
            <a:t>蓬松</a:t>
          </a:r>
          <a:r>
            <a:rPr lang="en-US" altLang="zh-CN" sz="1600">
              <a:latin typeface="微软雅黑" panose="020B0503020204020204" pitchFamily="34" charset="-122"/>
              <a:ea typeface="微软雅黑" panose="020B0503020204020204" pitchFamily="34" charset="-122"/>
            </a:rPr>
            <a:t>+</a:t>
          </a:r>
          <a:r>
            <a:rPr lang="zh-CN" altLang="en-US" sz="1600">
              <a:latin typeface="微软雅黑" panose="020B0503020204020204" pitchFamily="34" charset="-122"/>
              <a:ea typeface="微软雅黑" panose="020B0503020204020204" pitchFamily="34" charset="-122"/>
            </a:rPr>
            <a:t>染烫</a:t>
          </a:r>
          <a:r>
            <a:rPr lang="en-US" altLang="zh-CN" sz="1600">
              <a:latin typeface="微软雅黑" panose="020B0503020204020204" pitchFamily="34" charset="-122"/>
              <a:ea typeface="微软雅黑" panose="020B0503020204020204" pitchFamily="34" charset="-122"/>
            </a:rPr>
            <a:t>+</a:t>
          </a:r>
          <a:r>
            <a:rPr lang="zh-CN" altLang="en-US" sz="1600">
              <a:latin typeface="微软雅黑" panose="020B0503020204020204" pitchFamily="34" charset="-122"/>
              <a:ea typeface="微软雅黑" panose="020B0503020204020204" pitchFamily="34" charset="-122"/>
            </a:rPr>
            <a:t>深层</a:t>
          </a:r>
          <a:r>
            <a:rPr lang="en-US" altLang="zh-CN" sz="1600">
              <a:latin typeface="微软雅黑" panose="020B0503020204020204" pitchFamily="34" charset="-122"/>
              <a:ea typeface="微软雅黑" panose="020B0503020204020204" pitchFamily="34" charset="-122"/>
            </a:rPr>
            <a:t>+</a:t>
          </a:r>
          <a:r>
            <a:rPr lang="zh-CN" altLang="en-US" sz="1600">
              <a:latin typeface="微软雅黑" panose="020B0503020204020204" pitchFamily="34" charset="-122"/>
              <a:ea typeface="微软雅黑" panose="020B0503020204020204" pitchFamily="34" charset="-122"/>
            </a:rPr>
            <a:t>修护</a:t>
          </a:r>
        </a:p>
      </xdr:txBody>
    </xdr:sp>
    <xdr:clientData/>
  </xdr:twoCellAnchor>
  <xdr:twoCellAnchor>
    <xdr:from>
      <xdr:col>13</xdr:col>
      <xdr:colOff>194827</xdr:colOff>
      <xdr:row>161</xdr:row>
      <xdr:rowOff>128913</xdr:rowOff>
    </xdr:from>
    <xdr:to>
      <xdr:col>15</xdr:col>
      <xdr:colOff>159631</xdr:colOff>
      <xdr:row>166</xdr:row>
      <xdr:rowOff>17031</xdr:rowOff>
    </xdr:to>
    <xdr:cxnSp macro="">
      <xdr:nvCxnSpPr>
        <xdr:cNvPr id="71" name="直接箭头连接符 70"/>
        <xdr:cNvCxnSpPr>
          <a:stCxn id="70" idx="3"/>
        </xdr:cNvCxnSpPr>
      </xdr:nvCxnSpPr>
      <xdr:spPr>
        <a:xfrm>
          <a:off x="12813547" y="29755473"/>
          <a:ext cx="1184004" cy="80251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169232</xdr:colOff>
      <xdr:row>165</xdr:row>
      <xdr:rowOff>139910</xdr:rowOff>
    </xdr:from>
    <xdr:to>
      <xdr:col>13</xdr:col>
      <xdr:colOff>194827</xdr:colOff>
      <xdr:row>167</xdr:row>
      <xdr:rowOff>112704</xdr:rowOff>
    </xdr:to>
    <xdr:sp macro="" textlink="">
      <xdr:nvSpPr>
        <xdr:cNvPr id="72" name="文本框 40"/>
        <xdr:cNvSpPr txBox="1"/>
      </xdr:nvSpPr>
      <xdr:spPr>
        <a:xfrm>
          <a:off x="9953312" y="30497990"/>
          <a:ext cx="2860235" cy="338554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r"/>
          <a:r>
            <a:rPr lang="zh-CN" altLang="en-US" sz="1600">
              <a:latin typeface="微软雅黑" panose="020B0503020204020204" pitchFamily="34" charset="-122"/>
              <a:ea typeface="微软雅黑" panose="020B0503020204020204" pitchFamily="34" charset="-122"/>
            </a:rPr>
            <a:t>染烫</a:t>
          </a:r>
          <a:r>
            <a:rPr lang="en-US" altLang="zh-CN" sz="1600">
              <a:latin typeface="微软雅黑" panose="020B0503020204020204" pitchFamily="34" charset="-122"/>
              <a:ea typeface="微软雅黑" panose="020B0503020204020204" pitchFamily="34" charset="-122"/>
            </a:rPr>
            <a:t>+</a:t>
          </a:r>
          <a:r>
            <a:rPr lang="zh-CN" altLang="en-US" sz="1600">
              <a:latin typeface="微软雅黑" panose="020B0503020204020204" pitchFamily="34" charset="-122"/>
              <a:ea typeface="微软雅黑" panose="020B0503020204020204" pitchFamily="34" charset="-122"/>
            </a:rPr>
            <a:t>深层</a:t>
          </a:r>
          <a:r>
            <a:rPr lang="en-US" altLang="zh-CN" sz="1600">
              <a:latin typeface="微软雅黑" panose="020B0503020204020204" pitchFamily="34" charset="-122"/>
              <a:ea typeface="微软雅黑" panose="020B0503020204020204" pitchFamily="34" charset="-122"/>
            </a:rPr>
            <a:t>+</a:t>
          </a:r>
          <a:r>
            <a:rPr lang="zh-CN" altLang="en-US" sz="1600">
              <a:latin typeface="微软雅黑" panose="020B0503020204020204" pitchFamily="34" charset="-122"/>
              <a:ea typeface="微软雅黑" panose="020B0503020204020204" pitchFamily="34" charset="-122"/>
            </a:rPr>
            <a:t>修护</a:t>
          </a:r>
          <a:r>
            <a:rPr lang="en-US" altLang="zh-CN" sz="1600">
              <a:latin typeface="微软雅黑" panose="020B0503020204020204" pitchFamily="34" charset="-122"/>
              <a:ea typeface="微软雅黑" panose="020B0503020204020204" pitchFamily="34" charset="-122"/>
            </a:rPr>
            <a:t>+</a:t>
          </a:r>
          <a:r>
            <a:rPr lang="zh-CN" altLang="en-US" sz="1600">
              <a:latin typeface="微软雅黑" panose="020B0503020204020204" pitchFamily="34" charset="-122"/>
              <a:ea typeface="微软雅黑" panose="020B0503020204020204" pitchFamily="34" charset="-122"/>
            </a:rPr>
            <a:t>滋养</a:t>
          </a:r>
        </a:p>
      </xdr:txBody>
    </xdr:sp>
    <xdr:clientData/>
  </xdr:twoCellAnchor>
  <xdr:twoCellAnchor>
    <xdr:from>
      <xdr:col>13</xdr:col>
      <xdr:colOff>194827</xdr:colOff>
      <xdr:row>166</xdr:row>
      <xdr:rowOff>126307</xdr:rowOff>
    </xdr:from>
    <xdr:to>
      <xdr:col>15</xdr:col>
      <xdr:colOff>259809</xdr:colOff>
      <xdr:row>169</xdr:row>
      <xdr:rowOff>67102</xdr:rowOff>
    </xdr:to>
    <xdr:cxnSp macro="">
      <xdr:nvCxnSpPr>
        <xdr:cNvPr id="73" name="直接箭头连接符 72"/>
        <xdr:cNvCxnSpPr>
          <a:stCxn id="72" idx="3"/>
        </xdr:cNvCxnSpPr>
      </xdr:nvCxnSpPr>
      <xdr:spPr>
        <a:xfrm>
          <a:off x="12813547" y="30667267"/>
          <a:ext cx="1284182" cy="48943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139646</xdr:colOff>
      <xdr:row>170</xdr:row>
      <xdr:rowOff>129327</xdr:rowOff>
    </xdr:from>
    <xdr:to>
      <xdr:col>16</xdr:col>
      <xdr:colOff>437546</xdr:colOff>
      <xdr:row>176</xdr:row>
      <xdr:rowOff>146133</xdr:rowOff>
    </xdr:to>
    <xdr:sp macro="" textlink="">
      <xdr:nvSpPr>
        <xdr:cNvPr id="74" name="矩形 73"/>
        <xdr:cNvSpPr/>
      </xdr:nvSpPr>
      <xdr:spPr>
        <a:xfrm>
          <a:off x="13977566" y="31401807"/>
          <a:ext cx="1181820" cy="1114086"/>
        </a:xfrm>
        <a:prstGeom prst="rect">
          <a:avLst/>
        </a:prstGeom>
        <a:noFill/>
        <a:ln>
          <a:solidFill>
            <a:srgbClr val="0070C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>
    <xdr:from>
      <xdr:col>16</xdr:col>
      <xdr:colOff>426028</xdr:colOff>
      <xdr:row>167</xdr:row>
      <xdr:rowOff>154420</xdr:rowOff>
    </xdr:from>
    <xdr:to>
      <xdr:col>18</xdr:col>
      <xdr:colOff>418019</xdr:colOff>
      <xdr:row>169</xdr:row>
      <xdr:rowOff>127214</xdr:rowOff>
    </xdr:to>
    <xdr:sp macro="" textlink="">
      <xdr:nvSpPr>
        <xdr:cNvPr id="75" name="文本框 30"/>
        <xdr:cNvSpPr txBox="1"/>
      </xdr:nvSpPr>
      <xdr:spPr>
        <a:xfrm>
          <a:off x="15147868" y="30878260"/>
          <a:ext cx="1211191" cy="338554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zh-CN" altLang="en-US" sz="1600">
              <a:latin typeface="微软雅黑" panose="020B0503020204020204" pitchFamily="34" charset="-122"/>
              <a:ea typeface="微软雅黑" panose="020B0503020204020204" pitchFamily="34" charset="-122"/>
            </a:rPr>
            <a:t>控油</a:t>
          </a:r>
        </a:p>
      </xdr:txBody>
    </xdr:sp>
    <xdr:clientData/>
  </xdr:twoCellAnchor>
  <xdr:twoCellAnchor>
    <xdr:from>
      <xdr:col>11</xdr:col>
      <xdr:colOff>1818276</xdr:colOff>
      <xdr:row>173</xdr:row>
      <xdr:rowOff>44560</xdr:rowOff>
    </xdr:from>
    <xdr:to>
      <xdr:col>13</xdr:col>
      <xdr:colOff>194827</xdr:colOff>
      <xdr:row>175</xdr:row>
      <xdr:rowOff>17354</xdr:rowOff>
    </xdr:to>
    <xdr:sp macro="" textlink="">
      <xdr:nvSpPr>
        <xdr:cNvPr id="76" name="文本框 32"/>
        <xdr:cNvSpPr txBox="1"/>
      </xdr:nvSpPr>
      <xdr:spPr>
        <a:xfrm>
          <a:off x="11602356" y="31865680"/>
          <a:ext cx="1211191" cy="338554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r"/>
          <a:r>
            <a:rPr lang="zh-CN" altLang="en-US" sz="1600">
              <a:latin typeface="微软雅黑" panose="020B0503020204020204" pitchFamily="34" charset="-122"/>
              <a:ea typeface="微软雅黑" panose="020B0503020204020204" pitchFamily="34" charset="-122"/>
            </a:rPr>
            <a:t>柔顺</a:t>
          </a:r>
          <a:r>
            <a:rPr lang="en-US" altLang="zh-CN" sz="1600">
              <a:latin typeface="微软雅黑" panose="020B0503020204020204" pitchFamily="34" charset="-122"/>
              <a:ea typeface="微软雅黑" panose="020B0503020204020204" pitchFamily="34" charset="-122"/>
            </a:rPr>
            <a:t>+</a:t>
          </a:r>
          <a:r>
            <a:rPr lang="zh-CN" altLang="en-US" sz="1600">
              <a:latin typeface="微软雅黑" panose="020B0503020204020204" pitchFamily="34" charset="-122"/>
              <a:ea typeface="微软雅黑" panose="020B0503020204020204" pitchFamily="34" charset="-122"/>
            </a:rPr>
            <a:t>清爽</a:t>
          </a:r>
        </a:p>
      </xdr:txBody>
    </xdr:sp>
    <xdr:clientData/>
  </xdr:twoCellAnchor>
  <xdr:twoCellAnchor>
    <xdr:from>
      <xdr:col>11</xdr:col>
      <xdr:colOff>1180930</xdr:colOff>
      <xdr:row>168</xdr:row>
      <xdr:rowOff>47167</xdr:rowOff>
    </xdr:from>
    <xdr:to>
      <xdr:col>13</xdr:col>
      <xdr:colOff>194827</xdr:colOff>
      <xdr:row>170</xdr:row>
      <xdr:rowOff>19961</xdr:rowOff>
    </xdr:to>
    <xdr:sp macro="" textlink="">
      <xdr:nvSpPr>
        <xdr:cNvPr id="77" name="文本框 33"/>
        <xdr:cNvSpPr txBox="1"/>
      </xdr:nvSpPr>
      <xdr:spPr>
        <a:xfrm>
          <a:off x="10965010" y="30953887"/>
          <a:ext cx="1848537" cy="338554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r"/>
          <a:r>
            <a:rPr lang="zh-CN" altLang="en-US" sz="1600">
              <a:latin typeface="微软雅黑" panose="020B0503020204020204" pitchFamily="34" charset="-122"/>
              <a:ea typeface="微软雅黑" panose="020B0503020204020204" pitchFamily="34" charset="-122"/>
            </a:rPr>
            <a:t>染烫</a:t>
          </a:r>
          <a:r>
            <a:rPr lang="en-US" altLang="zh-CN" sz="1600">
              <a:latin typeface="微软雅黑" panose="020B0503020204020204" pitchFamily="34" charset="-122"/>
              <a:ea typeface="微软雅黑" panose="020B0503020204020204" pitchFamily="34" charset="-122"/>
            </a:rPr>
            <a:t>+</a:t>
          </a:r>
          <a:r>
            <a:rPr lang="zh-CN" altLang="en-US" sz="1600">
              <a:latin typeface="微软雅黑" panose="020B0503020204020204" pitchFamily="34" charset="-122"/>
              <a:ea typeface="微软雅黑" panose="020B0503020204020204" pitchFamily="34" charset="-122"/>
            </a:rPr>
            <a:t>深层</a:t>
          </a:r>
          <a:r>
            <a:rPr lang="en-US" altLang="zh-CN" sz="1600">
              <a:latin typeface="微软雅黑" panose="020B0503020204020204" pitchFamily="34" charset="-122"/>
              <a:ea typeface="微软雅黑" panose="020B0503020204020204" pitchFamily="34" charset="-122"/>
            </a:rPr>
            <a:t>+</a:t>
          </a:r>
          <a:r>
            <a:rPr lang="zh-CN" altLang="en-US" sz="1600">
              <a:latin typeface="微软雅黑" panose="020B0503020204020204" pitchFamily="34" charset="-122"/>
              <a:ea typeface="微软雅黑" panose="020B0503020204020204" pitchFamily="34" charset="-122"/>
            </a:rPr>
            <a:t>修护</a:t>
          </a:r>
        </a:p>
      </xdr:txBody>
    </xdr:sp>
    <xdr:clientData/>
  </xdr:twoCellAnchor>
  <xdr:twoCellAnchor>
    <xdr:from>
      <xdr:col>11</xdr:col>
      <xdr:colOff>871185</xdr:colOff>
      <xdr:row>170</xdr:row>
      <xdr:rowOff>137304</xdr:rowOff>
    </xdr:from>
    <xdr:to>
      <xdr:col>13</xdr:col>
      <xdr:colOff>194827</xdr:colOff>
      <xdr:row>172</xdr:row>
      <xdr:rowOff>110098</xdr:rowOff>
    </xdr:to>
    <xdr:sp macro="" textlink="">
      <xdr:nvSpPr>
        <xdr:cNvPr id="78" name="文本框 34"/>
        <xdr:cNvSpPr txBox="1"/>
      </xdr:nvSpPr>
      <xdr:spPr>
        <a:xfrm>
          <a:off x="10655265" y="31409784"/>
          <a:ext cx="2158282" cy="338554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r"/>
          <a:r>
            <a:rPr lang="zh-CN" altLang="en-US" sz="1600">
              <a:latin typeface="微软雅黑" panose="020B0503020204020204" pitchFamily="34" charset="-122"/>
              <a:ea typeface="微软雅黑" panose="020B0503020204020204" pitchFamily="34" charset="-122"/>
            </a:rPr>
            <a:t>染烫</a:t>
          </a:r>
          <a:r>
            <a:rPr lang="en-US" altLang="zh-CN" sz="1600">
              <a:latin typeface="微软雅黑" panose="020B0503020204020204" pitchFamily="34" charset="-122"/>
              <a:ea typeface="微软雅黑" panose="020B0503020204020204" pitchFamily="34" charset="-122"/>
            </a:rPr>
            <a:t>+</a:t>
          </a:r>
          <a:r>
            <a:rPr lang="zh-CN" altLang="en-US" sz="1600">
              <a:latin typeface="微软雅黑" panose="020B0503020204020204" pitchFamily="34" charset="-122"/>
              <a:ea typeface="微软雅黑" panose="020B0503020204020204" pitchFamily="34" charset="-122"/>
            </a:rPr>
            <a:t>修护</a:t>
          </a:r>
          <a:r>
            <a:rPr lang="en-US" altLang="zh-CN" sz="1600">
              <a:latin typeface="微软雅黑" panose="020B0503020204020204" pitchFamily="34" charset="-122"/>
              <a:ea typeface="微软雅黑" panose="020B0503020204020204" pitchFamily="34" charset="-122"/>
            </a:rPr>
            <a:t>+</a:t>
          </a:r>
          <a:r>
            <a:rPr lang="zh-CN" altLang="en-US" sz="1600">
              <a:latin typeface="微软雅黑" panose="020B0503020204020204" pitchFamily="34" charset="-122"/>
              <a:ea typeface="微软雅黑" panose="020B0503020204020204" pitchFamily="34" charset="-122"/>
            </a:rPr>
            <a:t>滋养</a:t>
          </a:r>
        </a:p>
      </xdr:txBody>
    </xdr:sp>
    <xdr:clientData/>
  </xdr:twoCellAnchor>
  <xdr:twoCellAnchor>
    <xdr:from>
      <xdr:col>13</xdr:col>
      <xdr:colOff>194827</xdr:colOff>
      <xdr:row>169</xdr:row>
      <xdr:rowOff>33564</xdr:rowOff>
    </xdr:from>
    <xdr:to>
      <xdr:col>15</xdr:col>
      <xdr:colOff>299822</xdr:colOff>
      <xdr:row>169</xdr:row>
      <xdr:rowOff>171621</xdr:rowOff>
    </xdr:to>
    <xdr:cxnSp macro="">
      <xdr:nvCxnSpPr>
        <xdr:cNvPr id="79" name="直接箭头连接符 78"/>
        <xdr:cNvCxnSpPr>
          <a:stCxn id="77" idx="3"/>
        </xdr:cNvCxnSpPr>
      </xdr:nvCxnSpPr>
      <xdr:spPr>
        <a:xfrm>
          <a:off x="12813547" y="31123164"/>
          <a:ext cx="1324195" cy="13805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194827</xdr:colOff>
      <xdr:row>170</xdr:row>
      <xdr:rowOff>77947</xdr:rowOff>
    </xdr:from>
    <xdr:to>
      <xdr:col>15</xdr:col>
      <xdr:colOff>305466</xdr:colOff>
      <xdr:row>171</xdr:row>
      <xdr:rowOff>123701</xdr:rowOff>
    </xdr:to>
    <xdr:cxnSp macro="">
      <xdr:nvCxnSpPr>
        <xdr:cNvPr id="80" name="直接箭头连接符 79"/>
        <xdr:cNvCxnSpPr>
          <a:stCxn id="78" idx="3"/>
        </xdr:cNvCxnSpPr>
      </xdr:nvCxnSpPr>
      <xdr:spPr>
        <a:xfrm flipV="1">
          <a:off x="12813547" y="31350427"/>
          <a:ext cx="1329839" cy="22863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194827</xdr:colOff>
      <xdr:row>170</xdr:row>
      <xdr:rowOff>88347</xdr:rowOff>
    </xdr:from>
    <xdr:to>
      <xdr:col>15</xdr:col>
      <xdr:colOff>550999</xdr:colOff>
      <xdr:row>174</xdr:row>
      <xdr:rowOff>30957</xdr:rowOff>
    </xdr:to>
    <xdr:cxnSp macro="">
      <xdr:nvCxnSpPr>
        <xdr:cNvPr id="81" name="直接箭头连接符 80"/>
        <xdr:cNvCxnSpPr>
          <a:stCxn id="76" idx="3"/>
        </xdr:cNvCxnSpPr>
      </xdr:nvCxnSpPr>
      <xdr:spPr>
        <a:xfrm flipV="1">
          <a:off x="12813547" y="31360827"/>
          <a:ext cx="1575372" cy="67413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128669</xdr:colOff>
      <xdr:row>181</xdr:row>
      <xdr:rowOff>141887</xdr:rowOff>
    </xdr:from>
    <xdr:to>
      <xdr:col>19</xdr:col>
      <xdr:colOff>120660</xdr:colOff>
      <xdr:row>183</xdr:row>
      <xdr:rowOff>114681</xdr:rowOff>
    </xdr:to>
    <xdr:sp macro="" textlink="">
      <xdr:nvSpPr>
        <xdr:cNvPr id="82" name="文本框 50"/>
        <xdr:cNvSpPr txBox="1"/>
      </xdr:nvSpPr>
      <xdr:spPr>
        <a:xfrm>
          <a:off x="15460109" y="33426047"/>
          <a:ext cx="1211191" cy="338554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600">
              <a:latin typeface="微软雅黑" panose="020B0503020204020204" pitchFamily="34" charset="-122"/>
              <a:ea typeface="微软雅黑" panose="020B0503020204020204" pitchFamily="34" charset="-122"/>
            </a:rPr>
            <a:t>深层</a:t>
          </a:r>
          <a:r>
            <a:rPr lang="en-US" altLang="zh-CN" sz="1600">
              <a:latin typeface="微软雅黑" panose="020B0503020204020204" pitchFamily="34" charset="-122"/>
              <a:ea typeface="微软雅黑" panose="020B0503020204020204" pitchFamily="34" charset="-122"/>
            </a:rPr>
            <a:t>+</a:t>
          </a:r>
          <a:r>
            <a:rPr lang="zh-CN" altLang="en-US" sz="1600">
              <a:latin typeface="微软雅黑" panose="020B0503020204020204" pitchFamily="34" charset="-122"/>
              <a:ea typeface="微软雅黑" panose="020B0503020204020204" pitchFamily="34" charset="-122"/>
            </a:rPr>
            <a:t>修护</a:t>
          </a:r>
        </a:p>
      </xdr:txBody>
    </xdr:sp>
    <xdr:clientData/>
  </xdr:twoCellAnchor>
  <xdr:twoCellAnchor>
    <xdr:from>
      <xdr:col>17</xdr:col>
      <xdr:colOff>390393</xdr:colOff>
      <xdr:row>174</xdr:row>
      <xdr:rowOff>30957</xdr:rowOff>
    </xdr:from>
    <xdr:to>
      <xdr:col>18</xdr:col>
      <xdr:colOff>124665</xdr:colOff>
      <xdr:row>181</xdr:row>
      <xdr:rowOff>141887</xdr:rowOff>
    </xdr:to>
    <xdr:cxnSp macro="">
      <xdr:nvCxnSpPr>
        <xdr:cNvPr id="83" name="直接箭头连接符 82"/>
        <xdr:cNvCxnSpPr>
          <a:stCxn id="82" idx="0"/>
        </xdr:cNvCxnSpPr>
      </xdr:nvCxnSpPr>
      <xdr:spPr>
        <a:xfrm flipH="1" flipV="1">
          <a:off x="15721833" y="32034957"/>
          <a:ext cx="343872" cy="139109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247145</xdr:colOff>
      <xdr:row>170</xdr:row>
      <xdr:rowOff>39550</xdr:rowOff>
    </xdr:from>
    <xdr:to>
      <xdr:col>19</xdr:col>
      <xdr:colOff>239136</xdr:colOff>
      <xdr:row>172</xdr:row>
      <xdr:rowOff>12344</xdr:rowOff>
    </xdr:to>
    <xdr:sp macro="" textlink="">
      <xdr:nvSpPr>
        <xdr:cNvPr id="84" name="文本框 53"/>
        <xdr:cNvSpPr txBox="1"/>
      </xdr:nvSpPr>
      <xdr:spPr>
        <a:xfrm>
          <a:off x="15578585" y="31312030"/>
          <a:ext cx="1211191" cy="338554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zh-CN" altLang="en-US" sz="1600">
              <a:latin typeface="微软雅黑" panose="020B0503020204020204" pitchFamily="34" charset="-122"/>
              <a:ea typeface="微软雅黑" panose="020B0503020204020204" pitchFamily="34" charset="-122"/>
            </a:rPr>
            <a:t>无硅油</a:t>
          </a:r>
        </a:p>
      </xdr:txBody>
    </xdr:sp>
    <xdr:clientData/>
  </xdr:twoCellAnchor>
  <xdr:twoCellAnchor>
    <xdr:from>
      <xdr:col>15</xdr:col>
      <xdr:colOff>676516</xdr:colOff>
      <xdr:row>181</xdr:row>
      <xdr:rowOff>141887</xdr:rowOff>
    </xdr:from>
    <xdr:to>
      <xdr:col>17</xdr:col>
      <xdr:colOff>394187</xdr:colOff>
      <xdr:row>183</xdr:row>
      <xdr:rowOff>114681</xdr:rowOff>
    </xdr:to>
    <xdr:sp macro="" textlink="">
      <xdr:nvSpPr>
        <xdr:cNvPr id="85" name="文本框 54"/>
        <xdr:cNvSpPr txBox="1"/>
      </xdr:nvSpPr>
      <xdr:spPr>
        <a:xfrm>
          <a:off x="14514436" y="33426047"/>
          <a:ext cx="1211191" cy="338554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600">
              <a:latin typeface="微软雅黑" panose="020B0503020204020204" pitchFamily="34" charset="-122"/>
              <a:ea typeface="微软雅黑" panose="020B0503020204020204" pitchFamily="34" charset="-122"/>
            </a:rPr>
            <a:t>保湿</a:t>
          </a:r>
        </a:p>
      </xdr:txBody>
    </xdr:sp>
    <xdr:clientData/>
  </xdr:twoCellAnchor>
  <xdr:twoCellAnchor>
    <xdr:from>
      <xdr:col>16</xdr:col>
      <xdr:colOff>398192</xdr:colOff>
      <xdr:row>172</xdr:row>
      <xdr:rowOff>150017</xdr:rowOff>
    </xdr:from>
    <xdr:to>
      <xdr:col>16</xdr:col>
      <xdr:colOff>600888</xdr:colOff>
      <xdr:row>181</xdr:row>
      <xdr:rowOff>141887</xdr:rowOff>
    </xdr:to>
    <xdr:cxnSp macro="">
      <xdr:nvCxnSpPr>
        <xdr:cNvPr id="86" name="直接箭头连接符 85"/>
        <xdr:cNvCxnSpPr>
          <a:stCxn id="85" idx="0"/>
        </xdr:cNvCxnSpPr>
      </xdr:nvCxnSpPr>
      <xdr:spPr>
        <a:xfrm flipV="1">
          <a:off x="15120032" y="31788257"/>
          <a:ext cx="202696" cy="163779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394783</xdr:colOff>
      <xdr:row>181</xdr:row>
      <xdr:rowOff>141887</xdr:rowOff>
    </xdr:from>
    <xdr:to>
      <xdr:col>16</xdr:col>
      <xdr:colOff>112454</xdr:colOff>
      <xdr:row>183</xdr:row>
      <xdr:rowOff>114681</xdr:rowOff>
    </xdr:to>
    <xdr:sp macro="" textlink="">
      <xdr:nvSpPr>
        <xdr:cNvPr id="87" name="文本框 59"/>
        <xdr:cNvSpPr txBox="1"/>
      </xdr:nvSpPr>
      <xdr:spPr>
        <a:xfrm>
          <a:off x="13623103" y="33426047"/>
          <a:ext cx="1211191" cy="338554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600">
              <a:latin typeface="微软雅黑" panose="020B0503020204020204" pitchFamily="34" charset="-122"/>
              <a:ea typeface="微软雅黑" panose="020B0503020204020204" pitchFamily="34" charset="-122"/>
            </a:rPr>
            <a:t>染烫</a:t>
          </a:r>
          <a:r>
            <a:rPr lang="en-US" altLang="zh-CN" sz="1600">
              <a:latin typeface="微软雅黑" panose="020B0503020204020204" pitchFamily="34" charset="-122"/>
              <a:ea typeface="微软雅黑" panose="020B0503020204020204" pitchFamily="34" charset="-122"/>
            </a:rPr>
            <a:t>+</a:t>
          </a:r>
          <a:r>
            <a:rPr lang="zh-CN" altLang="en-US" sz="1600">
              <a:latin typeface="微软雅黑" panose="020B0503020204020204" pitchFamily="34" charset="-122"/>
              <a:ea typeface="微软雅黑" panose="020B0503020204020204" pitchFamily="34" charset="-122"/>
            </a:rPr>
            <a:t>修护</a:t>
          </a:r>
        </a:p>
      </xdr:txBody>
    </xdr:sp>
    <xdr:clientData/>
  </xdr:twoCellAnchor>
  <xdr:twoCellAnchor>
    <xdr:from>
      <xdr:col>15</xdr:col>
      <xdr:colOff>390779</xdr:colOff>
      <xdr:row>172</xdr:row>
      <xdr:rowOff>147841</xdr:rowOff>
    </xdr:from>
    <xdr:to>
      <xdr:col>15</xdr:col>
      <xdr:colOff>660528</xdr:colOff>
      <xdr:row>181</xdr:row>
      <xdr:rowOff>141887</xdr:rowOff>
    </xdr:to>
    <xdr:cxnSp macro="">
      <xdr:nvCxnSpPr>
        <xdr:cNvPr id="88" name="直接箭头连接符 87"/>
        <xdr:cNvCxnSpPr>
          <a:stCxn id="87" idx="0"/>
        </xdr:cNvCxnSpPr>
      </xdr:nvCxnSpPr>
      <xdr:spPr>
        <a:xfrm flipV="1">
          <a:off x="14228699" y="31786081"/>
          <a:ext cx="269749" cy="163996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272260</xdr:colOff>
      <xdr:row>178</xdr:row>
      <xdr:rowOff>90085</xdr:rowOff>
    </xdr:from>
    <xdr:to>
      <xdr:col>13</xdr:col>
      <xdr:colOff>220793</xdr:colOff>
      <xdr:row>183</xdr:row>
      <xdr:rowOff>6682</xdr:rowOff>
    </xdr:to>
    <xdr:sp macro="" textlink="">
      <xdr:nvSpPr>
        <xdr:cNvPr id="89" name="文本框 64"/>
        <xdr:cNvSpPr txBox="1"/>
      </xdr:nvSpPr>
      <xdr:spPr>
        <a:xfrm>
          <a:off x="9446740" y="32825605"/>
          <a:ext cx="3392773" cy="83099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285750" indent="-285750">
            <a:buFont typeface="Arial" panose="020B0604020202020204" pitchFamily="34" charset="0"/>
            <a:buChar char="•"/>
          </a:pPr>
          <a:r>
            <a:rPr lang="zh-CN" altLang="en-US" sz="1600">
              <a:latin typeface="微软雅黑" panose="020B0503020204020204" pitchFamily="34" charset="-122"/>
              <a:ea typeface="微软雅黑" panose="020B0503020204020204" pitchFamily="34" charset="-122"/>
            </a:rPr>
            <a:t>染烫类目前</a:t>
          </a:r>
          <a:r>
            <a:rPr lang="en-US" altLang="zh-CN" sz="1600">
              <a:latin typeface="微软雅黑" panose="020B0503020204020204" pitchFamily="34" charset="-122"/>
              <a:ea typeface="微软雅黑" panose="020B0503020204020204" pitchFamily="34" charset="-122"/>
            </a:rPr>
            <a:t>sku</a:t>
          </a:r>
          <a:r>
            <a:rPr lang="zh-CN" altLang="en-US" sz="1600">
              <a:latin typeface="微软雅黑" panose="020B0503020204020204" pitchFamily="34" charset="-122"/>
              <a:ea typeface="微软雅黑" panose="020B0503020204020204" pitchFamily="34" charset="-122"/>
            </a:rPr>
            <a:t>少，但以上几种染烫功能组合拥有非常高的</a:t>
          </a:r>
          <a:r>
            <a:rPr lang="en-US" altLang="zh-CN" sz="1600">
              <a:latin typeface="微软雅黑" panose="020B0503020204020204" pitchFamily="34" charset="-122"/>
              <a:ea typeface="微软雅黑" panose="020B0503020204020204" pitchFamily="34" charset="-122"/>
            </a:rPr>
            <a:t>sku</a:t>
          </a:r>
          <a:r>
            <a:rPr lang="zh-CN" altLang="en-US" sz="1600">
              <a:latin typeface="微软雅黑" panose="020B0503020204020204" pitchFamily="34" charset="-122"/>
              <a:ea typeface="微软雅黑" panose="020B0503020204020204" pitchFamily="34" charset="-122"/>
            </a:rPr>
            <a:t>平均销量</a:t>
          </a:r>
        </a:p>
      </xdr:txBody>
    </xdr:sp>
    <xdr:clientData/>
  </xdr:twoCellAnchor>
  <xdr:twoCellAnchor editAs="oneCell">
    <xdr:from>
      <xdr:col>10</xdr:col>
      <xdr:colOff>38100</xdr:colOff>
      <xdr:row>221</xdr:row>
      <xdr:rowOff>22860</xdr:rowOff>
    </xdr:from>
    <xdr:to>
      <xdr:col>14</xdr:col>
      <xdr:colOff>374736</xdr:colOff>
      <xdr:row>236</xdr:row>
      <xdr:rowOff>3141</xdr:rowOff>
    </xdr:to>
    <xdr:pic>
      <xdr:nvPicPr>
        <xdr:cNvPr id="7" name="图片 6"/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t="49117"/>
        <a:stretch/>
      </xdr:blipFill>
      <xdr:spPr>
        <a:xfrm>
          <a:off x="9197340" y="40622220"/>
          <a:ext cx="4390476" cy="2723481"/>
        </a:xfrm>
        <a:prstGeom prst="rect">
          <a:avLst/>
        </a:prstGeom>
      </xdr:spPr>
    </xdr:pic>
    <xdr:clientData/>
  </xdr:twoCellAnchor>
  <xdr:twoCellAnchor editAs="oneCell">
    <xdr:from>
      <xdr:col>10</xdr:col>
      <xdr:colOff>7620</xdr:colOff>
      <xdr:row>205</xdr:row>
      <xdr:rowOff>7620</xdr:rowOff>
    </xdr:from>
    <xdr:to>
      <xdr:col>14</xdr:col>
      <xdr:colOff>525209</xdr:colOff>
      <xdr:row>219</xdr:row>
      <xdr:rowOff>178472</xdr:rowOff>
    </xdr:to>
    <xdr:pic>
      <xdr:nvPicPr>
        <xdr:cNvPr id="8" name="图片 7"/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t="42874"/>
        <a:stretch/>
      </xdr:blipFill>
      <xdr:spPr>
        <a:xfrm>
          <a:off x="9166860" y="37680900"/>
          <a:ext cx="4571429" cy="2731172"/>
        </a:xfrm>
        <a:prstGeom prst="rect">
          <a:avLst/>
        </a:prstGeom>
      </xdr:spPr>
    </xdr:pic>
    <xdr:clientData/>
  </xdr:twoCellAnchor>
  <xdr:twoCellAnchor editAs="oneCell">
    <xdr:from>
      <xdr:col>10</xdr:col>
      <xdr:colOff>396240</xdr:colOff>
      <xdr:row>189</xdr:row>
      <xdr:rowOff>91440</xdr:rowOff>
    </xdr:from>
    <xdr:to>
      <xdr:col>14</xdr:col>
      <xdr:colOff>85257</xdr:colOff>
      <xdr:row>204</xdr:row>
      <xdr:rowOff>5383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55480" y="34838640"/>
          <a:ext cx="3742857" cy="2657143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name="chn_result1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result4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workbookViewId="0">
      <selection activeCell="A4" sqref="A4"/>
    </sheetView>
  </sheetViews>
  <sheetFormatPr defaultRowHeight="14.4"/>
  <cols>
    <col min="1" max="1" width="10.5546875" bestFit="1" customWidth="1"/>
    <col min="2" max="2" width="24.44140625" customWidth="1"/>
    <col min="4" max="4" width="13" customWidth="1"/>
    <col min="5" max="5" width="12.109375" customWidth="1"/>
    <col min="6" max="6" width="17.6640625" customWidth="1"/>
    <col min="7" max="7" width="16" customWidth="1"/>
    <col min="8" max="8" width="23.33203125" customWidth="1"/>
    <col min="9" max="9" width="27.33203125" customWidth="1"/>
    <col min="10" max="10" width="16.21875" customWidth="1"/>
    <col min="11" max="11" width="13.88671875" customWidth="1"/>
    <col min="12" max="12" width="13.33203125" customWidth="1"/>
    <col min="13" max="13" width="21.44140625" customWidth="1"/>
  </cols>
  <sheetData>
    <row r="1" spans="1:13">
      <c r="A1" s="22" t="s">
        <v>824</v>
      </c>
    </row>
    <row r="2" spans="1:13">
      <c r="A2" t="s">
        <v>825</v>
      </c>
    </row>
    <row r="3" spans="1:13">
      <c r="A3" t="s">
        <v>826</v>
      </c>
    </row>
    <row r="6" spans="1:13" s="13" customFormat="1" ht="15.6">
      <c r="A6" s="14"/>
      <c r="B6" s="15" t="s">
        <v>0</v>
      </c>
      <c r="C6" s="14" t="s">
        <v>1</v>
      </c>
      <c r="D6" s="14" t="s">
        <v>2</v>
      </c>
      <c r="E6" s="14" t="s">
        <v>3</v>
      </c>
      <c r="F6" s="14" t="s">
        <v>6</v>
      </c>
      <c r="G6" s="14" t="s">
        <v>7</v>
      </c>
      <c r="H6" s="14" t="s">
        <v>4</v>
      </c>
      <c r="I6" s="14" t="s">
        <v>5</v>
      </c>
      <c r="J6" s="14" t="s">
        <v>8</v>
      </c>
      <c r="K6" s="14" t="s">
        <v>9</v>
      </c>
      <c r="L6" s="14" t="s">
        <v>10</v>
      </c>
      <c r="M6" s="14" t="s">
        <v>11</v>
      </c>
    </row>
    <row r="7" spans="1:13" s="2" customFormat="1" ht="28.8">
      <c r="A7" s="16"/>
      <c r="B7" s="2" t="s">
        <v>32</v>
      </c>
      <c r="C7" s="2" t="s">
        <v>33</v>
      </c>
      <c r="D7" s="2">
        <v>4657</v>
      </c>
      <c r="E7" s="2">
        <v>5</v>
      </c>
      <c r="F7" s="2">
        <v>0</v>
      </c>
      <c r="G7" s="2">
        <v>5</v>
      </c>
      <c r="H7" s="2">
        <v>424</v>
      </c>
      <c r="I7" s="2">
        <v>0</v>
      </c>
      <c r="J7" s="2" t="s">
        <v>34</v>
      </c>
      <c r="K7" s="3">
        <v>4344632</v>
      </c>
      <c r="L7" s="3">
        <v>8937709</v>
      </c>
      <c r="M7" s="3">
        <f>$L$7/D7</f>
        <v>1919.1988404552287</v>
      </c>
    </row>
    <row r="8" spans="1:13">
      <c r="A8" s="17" t="s">
        <v>827</v>
      </c>
      <c r="D8">
        <v>2110</v>
      </c>
      <c r="M8" s="3">
        <f>$L$7/D8</f>
        <v>4235.8810426540285</v>
      </c>
    </row>
    <row r="9" spans="1:13">
      <c r="A9" s="17" t="s">
        <v>828</v>
      </c>
      <c r="D9">
        <v>1096</v>
      </c>
      <c r="L9" s="3">
        <v>8795975</v>
      </c>
      <c r="M9" s="3">
        <f>L9/D9</f>
        <v>8025.524635036496</v>
      </c>
    </row>
    <row r="10" spans="1:13">
      <c r="L10" s="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7"/>
  <sheetViews>
    <sheetView workbookViewId="0">
      <selection activeCell="F7" sqref="A1:F7"/>
    </sheetView>
  </sheetViews>
  <sheetFormatPr defaultRowHeight="14.4"/>
  <cols>
    <col min="1" max="1" width="12.77734375" style="11" bestFit="1" customWidth="1"/>
    <col min="2" max="2" width="9.44140625" style="11" bestFit="1" customWidth="1"/>
    <col min="3" max="4" width="5.44140625" style="11" bestFit="1" customWidth="1"/>
    <col min="5" max="5" width="9.44140625" style="11" bestFit="1" customWidth="1"/>
    <col min="6" max="6" width="15" style="6" bestFit="1" customWidth="1"/>
    <col min="7" max="7" width="8.5546875" style="5" bestFit="1" customWidth="1"/>
  </cols>
  <sheetData>
    <row r="1" spans="1:7">
      <c r="A1" s="23" t="s">
        <v>829</v>
      </c>
    </row>
    <row r="2" spans="1:7">
      <c r="A2" s="21" t="s">
        <v>830</v>
      </c>
      <c r="B2" s="21" t="s">
        <v>840</v>
      </c>
    </row>
    <row r="3" spans="1:7">
      <c r="A3" s="21" t="s">
        <v>831</v>
      </c>
      <c r="B3" s="21" t="s">
        <v>832</v>
      </c>
    </row>
    <row r="4" spans="1:7">
      <c r="A4" s="21"/>
      <c r="B4" s="21"/>
    </row>
    <row r="5" spans="1:7">
      <c r="A5" s="21" t="s">
        <v>833</v>
      </c>
    </row>
    <row r="6" spans="1:7">
      <c r="A6" s="21" t="s">
        <v>836</v>
      </c>
    </row>
    <row r="7" spans="1:7">
      <c r="A7" s="21" t="s">
        <v>837</v>
      </c>
    </row>
    <row r="8" spans="1:7">
      <c r="A8" s="21"/>
    </row>
    <row r="9" spans="1:7" s="11" customFormat="1">
      <c r="A9" s="18" t="s">
        <v>23</v>
      </c>
      <c r="B9" s="18" t="s">
        <v>24</v>
      </c>
      <c r="C9" s="18" t="s">
        <v>25</v>
      </c>
      <c r="D9" s="18" t="s">
        <v>26</v>
      </c>
      <c r="E9" s="18" t="s">
        <v>27</v>
      </c>
      <c r="F9" s="19" t="s">
        <v>834</v>
      </c>
      <c r="G9" s="20" t="s">
        <v>839</v>
      </c>
    </row>
    <row r="10" spans="1:7">
      <c r="A10" s="32" t="s">
        <v>13</v>
      </c>
      <c r="B10" s="33" t="s">
        <v>13</v>
      </c>
      <c r="C10" s="33" t="s">
        <v>13</v>
      </c>
      <c r="D10" s="33" t="s">
        <v>14</v>
      </c>
      <c r="E10" s="33" t="s">
        <v>13</v>
      </c>
      <c r="F10" s="34">
        <v>203999</v>
      </c>
      <c r="G10" s="35">
        <f>F10*10/总体情况!$K$7</f>
        <v>0.46954264480858215</v>
      </c>
    </row>
    <row r="11" spans="1:7">
      <c r="A11" s="36" t="s">
        <v>13</v>
      </c>
      <c r="B11" s="37" t="s">
        <v>13</v>
      </c>
      <c r="C11" s="37" t="s">
        <v>13</v>
      </c>
      <c r="D11" s="37" t="s">
        <v>13</v>
      </c>
      <c r="E11" s="37" t="s">
        <v>18</v>
      </c>
      <c r="F11" s="38">
        <v>164377</v>
      </c>
      <c r="G11" s="39">
        <f>F11*10/总体情况!$K$7</f>
        <v>0.37834504740562608</v>
      </c>
    </row>
    <row r="12" spans="1:7">
      <c r="A12" s="36" t="s">
        <v>17</v>
      </c>
      <c r="B12" s="37" t="s">
        <v>13</v>
      </c>
      <c r="C12" s="37" t="s">
        <v>13</v>
      </c>
      <c r="D12" s="37" t="s">
        <v>13</v>
      </c>
      <c r="E12" s="37" t="s">
        <v>13</v>
      </c>
      <c r="F12" s="38">
        <v>140912</v>
      </c>
      <c r="G12" s="39">
        <f>F12*10/总体情况!$K$7</f>
        <v>0.32433587010361292</v>
      </c>
    </row>
    <row r="13" spans="1:7">
      <c r="A13" s="36" t="s">
        <v>13</v>
      </c>
      <c r="B13" s="37" t="s">
        <v>16</v>
      </c>
      <c r="C13" s="37" t="s">
        <v>13</v>
      </c>
      <c r="D13" s="37" t="s">
        <v>13</v>
      </c>
      <c r="E13" s="37" t="s">
        <v>13</v>
      </c>
      <c r="F13" s="38">
        <v>126799</v>
      </c>
      <c r="G13" s="39">
        <f>F13*10/总体情况!$K$7</f>
        <v>0.2918521062313218</v>
      </c>
    </row>
    <row r="14" spans="1:7">
      <c r="A14" s="36" t="s">
        <v>13</v>
      </c>
      <c r="B14" s="37" t="s">
        <v>13</v>
      </c>
      <c r="C14" s="37" t="s">
        <v>13</v>
      </c>
      <c r="D14" s="37" t="s">
        <v>14</v>
      </c>
      <c r="E14" s="37" t="s">
        <v>18</v>
      </c>
      <c r="F14" s="38">
        <v>122763</v>
      </c>
      <c r="G14" s="39">
        <f>F14*10/总体情况!$K$7</f>
        <v>0.28256248170155723</v>
      </c>
    </row>
    <row r="15" spans="1:7">
      <c r="A15" s="36" t="s">
        <v>13</v>
      </c>
      <c r="B15" s="37" t="s">
        <v>16</v>
      </c>
      <c r="C15" s="37" t="s">
        <v>13</v>
      </c>
      <c r="D15" s="37" t="s">
        <v>14</v>
      </c>
      <c r="E15" s="37" t="s">
        <v>13</v>
      </c>
      <c r="F15" s="38">
        <v>121239</v>
      </c>
      <c r="G15" s="39">
        <f>F15*10/总体情况!$K$7</f>
        <v>0.2790547047482963</v>
      </c>
    </row>
    <row r="16" spans="1:7">
      <c r="A16" s="36" t="s">
        <v>13</v>
      </c>
      <c r="B16" s="37" t="s">
        <v>21</v>
      </c>
      <c r="C16" s="37" t="s">
        <v>13</v>
      </c>
      <c r="D16" s="37" t="s">
        <v>13</v>
      </c>
      <c r="E16" s="37" t="s">
        <v>13</v>
      </c>
      <c r="F16" s="38">
        <v>119025</v>
      </c>
      <c r="G16" s="39">
        <f>F16*10/总体情况!$K$7</f>
        <v>0.27395876106422823</v>
      </c>
    </row>
    <row r="17" spans="1:7">
      <c r="A17" s="36" t="s">
        <v>17</v>
      </c>
      <c r="B17" s="37" t="s">
        <v>13</v>
      </c>
      <c r="C17" s="37" t="s">
        <v>13</v>
      </c>
      <c r="D17" s="37" t="s">
        <v>14</v>
      </c>
      <c r="E17" s="37" t="s">
        <v>13</v>
      </c>
      <c r="F17" s="38">
        <v>98331</v>
      </c>
      <c r="G17" s="39">
        <f>F17*10/总体情况!$K$7</f>
        <v>0.22632756928549991</v>
      </c>
    </row>
    <row r="18" spans="1:7">
      <c r="A18" s="36" t="s">
        <v>17</v>
      </c>
      <c r="B18" s="37" t="s">
        <v>13</v>
      </c>
      <c r="C18" s="37" t="s">
        <v>13</v>
      </c>
      <c r="D18" s="37" t="s">
        <v>13</v>
      </c>
      <c r="E18" s="37" t="s">
        <v>18</v>
      </c>
      <c r="F18" s="38">
        <v>95396</v>
      </c>
      <c r="G18" s="39">
        <f>F18*10/总体情况!$K$7</f>
        <v>0.21957210645228412</v>
      </c>
    </row>
    <row r="19" spans="1:7">
      <c r="A19" s="36" t="s">
        <v>13</v>
      </c>
      <c r="B19" s="37" t="s">
        <v>16</v>
      </c>
      <c r="C19" s="37" t="s">
        <v>13</v>
      </c>
      <c r="D19" s="37" t="s">
        <v>13</v>
      </c>
      <c r="E19" s="37" t="s">
        <v>18</v>
      </c>
      <c r="F19" s="38">
        <v>89958</v>
      </c>
      <c r="G19" s="39">
        <f>F19*10/总体情况!$K$7</f>
        <v>0.20705551126079264</v>
      </c>
    </row>
    <row r="20" spans="1:7">
      <c r="A20" s="36" t="s">
        <v>13</v>
      </c>
      <c r="B20" s="37" t="s">
        <v>16</v>
      </c>
      <c r="C20" s="37" t="s">
        <v>13</v>
      </c>
      <c r="D20" s="37" t="s">
        <v>14</v>
      </c>
      <c r="E20" s="37" t="s">
        <v>18</v>
      </c>
      <c r="F20" s="38">
        <v>86477</v>
      </c>
      <c r="G20" s="39">
        <f>F20*10/总体情况!$K$7</f>
        <v>0.19904332518841641</v>
      </c>
    </row>
    <row r="21" spans="1:7">
      <c r="A21" s="36" t="s">
        <v>17</v>
      </c>
      <c r="B21" s="37" t="s">
        <v>21</v>
      </c>
      <c r="C21" s="37" t="s">
        <v>13</v>
      </c>
      <c r="D21" s="37" t="s">
        <v>13</v>
      </c>
      <c r="E21" s="37" t="s">
        <v>13</v>
      </c>
      <c r="F21" s="38">
        <v>80451</v>
      </c>
      <c r="G21" s="39">
        <f>F21*10/总体情况!$K$7</f>
        <v>0.18517333573936756</v>
      </c>
    </row>
    <row r="22" spans="1:7">
      <c r="A22" s="36" t="s">
        <v>13</v>
      </c>
      <c r="B22" s="37" t="s">
        <v>21</v>
      </c>
      <c r="C22" s="37" t="s">
        <v>13</v>
      </c>
      <c r="D22" s="37" t="s">
        <v>14</v>
      </c>
      <c r="E22" s="37" t="s">
        <v>13</v>
      </c>
      <c r="F22" s="38">
        <v>67900</v>
      </c>
      <c r="G22" s="39">
        <f>F22*10/总体情况!$K$7</f>
        <v>0.15628481307507747</v>
      </c>
    </row>
    <row r="23" spans="1:7">
      <c r="A23" s="36" t="s">
        <v>13</v>
      </c>
      <c r="B23" s="37" t="s">
        <v>21</v>
      </c>
      <c r="C23" s="37" t="s">
        <v>13</v>
      </c>
      <c r="D23" s="37" t="s">
        <v>13</v>
      </c>
      <c r="E23" s="37" t="s">
        <v>18</v>
      </c>
      <c r="F23" s="38">
        <v>64438</v>
      </c>
      <c r="G23" s="39">
        <f>F23*10/总体情况!$K$7</f>
        <v>0.14831635913007132</v>
      </c>
    </row>
    <row r="24" spans="1:7">
      <c r="A24" s="36" t="s">
        <v>17</v>
      </c>
      <c r="B24" s="37" t="s">
        <v>13</v>
      </c>
      <c r="C24" s="37" t="s">
        <v>13</v>
      </c>
      <c r="D24" s="37" t="s">
        <v>14</v>
      </c>
      <c r="E24" s="37" t="s">
        <v>18</v>
      </c>
      <c r="F24" s="38">
        <v>63085</v>
      </c>
      <c r="G24" s="39">
        <f>F24*10/总体情况!$K$7</f>
        <v>0.14520217132314084</v>
      </c>
    </row>
    <row r="25" spans="1:7">
      <c r="A25" s="36" t="s">
        <v>13</v>
      </c>
      <c r="B25" s="37" t="s">
        <v>13</v>
      </c>
      <c r="C25" s="37" t="s">
        <v>19</v>
      </c>
      <c r="D25" s="37" t="s">
        <v>13</v>
      </c>
      <c r="E25" s="37" t="s">
        <v>13</v>
      </c>
      <c r="F25" s="38">
        <v>63056</v>
      </c>
      <c r="G25" s="39">
        <f>F25*10/总体情况!$K$7</f>
        <v>0.14513542228662865</v>
      </c>
    </row>
    <row r="26" spans="1:7">
      <c r="A26" s="36" t="s">
        <v>17</v>
      </c>
      <c r="B26" s="37" t="s">
        <v>16</v>
      </c>
      <c r="C26" s="37" t="s">
        <v>13</v>
      </c>
      <c r="D26" s="37" t="s">
        <v>13</v>
      </c>
      <c r="E26" s="37" t="s">
        <v>13</v>
      </c>
      <c r="F26" s="38">
        <v>56068</v>
      </c>
      <c r="G26" s="39">
        <f>F26*10/总体情况!$K$7</f>
        <v>0.1290512061781067</v>
      </c>
    </row>
    <row r="27" spans="1:7">
      <c r="A27" s="36" t="s">
        <v>17</v>
      </c>
      <c r="B27" s="37" t="s">
        <v>16</v>
      </c>
      <c r="C27" s="37" t="s">
        <v>13</v>
      </c>
      <c r="D27" s="37" t="s">
        <v>14</v>
      </c>
      <c r="E27" s="37" t="s">
        <v>13</v>
      </c>
      <c r="F27" s="38">
        <v>54174</v>
      </c>
      <c r="G27" s="39">
        <f>F27*10/总体情况!$K$7</f>
        <v>0.12469180358658685</v>
      </c>
    </row>
    <row r="28" spans="1:7">
      <c r="A28" s="36" t="s">
        <v>17</v>
      </c>
      <c r="B28" s="37" t="s">
        <v>21</v>
      </c>
      <c r="C28" s="37" t="s">
        <v>13</v>
      </c>
      <c r="D28" s="37" t="s">
        <v>13</v>
      </c>
      <c r="E28" s="37" t="s">
        <v>18</v>
      </c>
      <c r="F28" s="38">
        <v>53325</v>
      </c>
      <c r="G28" s="39">
        <f>F28*10/总体情况!$K$7</f>
        <v>0.12273766800041983</v>
      </c>
    </row>
    <row r="29" spans="1:7">
      <c r="A29" s="36" t="s">
        <v>13</v>
      </c>
      <c r="B29" s="37" t="s">
        <v>13</v>
      </c>
      <c r="C29" s="37" t="s">
        <v>13</v>
      </c>
      <c r="D29" s="37" t="s">
        <v>20</v>
      </c>
      <c r="E29" s="37" t="s">
        <v>13</v>
      </c>
      <c r="F29" s="38">
        <v>50285</v>
      </c>
      <c r="G29" s="39">
        <f>F29*10/总体情况!$K$7</f>
        <v>0.11574052762121165</v>
      </c>
    </row>
    <row r="30" spans="1:7">
      <c r="A30" s="36" t="s">
        <v>13</v>
      </c>
      <c r="B30" s="37" t="s">
        <v>13</v>
      </c>
      <c r="C30" s="37" t="s">
        <v>19</v>
      </c>
      <c r="D30" s="37" t="s">
        <v>13</v>
      </c>
      <c r="E30" s="37" t="s">
        <v>18</v>
      </c>
      <c r="F30" s="38">
        <v>50069</v>
      </c>
      <c r="G30" s="39">
        <f>F30*10/总体情况!$K$7</f>
        <v>0.1152433623837416</v>
      </c>
    </row>
    <row r="31" spans="1:7">
      <c r="A31" s="36" t="s">
        <v>13</v>
      </c>
      <c r="B31" s="37" t="s">
        <v>21</v>
      </c>
      <c r="C31" s="37" t="s">
        <v>13</v>
      </c>
      <c r="D31" s="37" t="s">
        <v>20</v>
      </c>
      <c r="E31" s="37" t="s">
        <v>13</v>
      </c>
      <c r="F31" s="38">
        <v>46321</v>
      </c>
      <c r="G31" s="39">
        <f>F31*10/总体情况!$K$7</f>
        <v>0.10661662483727045</v>
      </c>
    </row>
    <row r="32" spans="1:7">
      <c r="A32" s="36" t="s">
        <v>13</v>
      </c>
      <c r="B32" s="37" t="s">
        <v>13</v>
      </c>
      <c r="C32" s="37" t="s">
        <v>19</v>
      </c>
      <c r="D32" s="37" t="s">
        <v>14</v>
      </c>
      <c r="E32" s="37" t="s">
        <v>13</v>
      </c>
      <c r="F32" s="38">
        <v>45198</v>
      </c>
      <c r="G32" s="39">
        <f>F32*10/总体情况!$K$7</f>
        <v>0.10403182594060902</v>
      </c>
    </row>
    <row r="33" spans="1:7">
      <c r="A33" s="36" t="s">
        <v>12</v>
      </c>
      <c r="B33" s="37" t="s">
        <v>13</v>
      </c>
      <c r="C33" s="37" t="s">
        <v>13</v>
      </c>
      <c r="D33" s="37" t="s">
        <v>13</v>
      </c>
      <c r="E33" s="37" t="s">
        <v>13</v>
      </c>
      <c r="F33" s="38">
        <v>45049</v>
      </c>
      <c r="G33" s="39">
        <f>F33*10/总体情况!$K$7</f>
        <v>0.10368887399439124</v>
      </c>
    </row>
    <row r="34" spans="1:7">
      <c r="A34" s="36" t="s">
        <v>15</v>
      </c>
      <c r="B34" s="37" t="s">
        <v>13</v>
      </c>
      <c r="C34" s="37" t="s">
        <v>13</v>
      </c>
      <c r="D34" s="37" t="s">
        <v>13</v>
      </c>
      <c r="E34" s="37" t="s">
        <v>13</v>
      </c>
      <c r="F34" s="38">
        <v>44304</v>
      </c>
      <c r="G34" s="39">
        <f>F34*10/总体情况!$K$7</f>
        <v>0.1019741142633024</v>
      </c>
    </row>
    <row r="35" spans="1:7">
      <c r="A35" s="36" t="s">
        <v>17</v>
      </c>
      <c r="B35" s="37" t="s">
        <v>21</v>
      </c>
      <c r="C35" s="37" t="s">
        <v>13</v>
      </c>
      <c r="D35" s="37" t="s">
        <v>14</v>
      </c>
      <c r="E35" s="37" t="s">
        <v>13</v>
      </c>
      <c r="F35" s="38">
        <v>40383</v>
      </c>
      <c r="G35" s="39">
        <f>F35*10/总体情况!$K$7</f>
        <v>9.294918418867236E-2</v>
      </c>
    </row>
    <row r="36" spans="1:7">
      <c r="A36" s="36" t="s">
        <v>17</v>
      </c>
      <c r="B36" s="37" t="s">
        <v>16</v>
      </c>
      <c r="C36" s="37" t="s">
        <v>13</v>
      </c>
      <c r="D36" s="37" t="s">
        <v>13</v>
      </c>
      <c r="E36" s="37" t="s">
        <v>18</v>
      </c>
      <c r="F36" s="38">
        <v>39820</v>
      </c>
      <c r="G36" s="39">
        <f>F36*10/总体情况!$K$7</f>
        <v>9.1653332203970331E-2</v>
      </c>
    </row>
    <row r="37" spans="1:7">
      <c r="A37" s="36" t="s">
        <v>17</v>
      </c>
      <c r="B37" s="37" t="s">
        <v>13</v>
      </c>
      <c r="C37" s="37" t="s">
        <v>13</v>
      </c>
      <c r="D37" s="37" t="s">
        <v>20</v>
      </c>
      <c r="E37" s="37" t="s">
        <v>13</v>
      </c>
      <c r="F37" s="38">
        <v>39186</v>
      </c>
      <c r="G37" s="39">
        <f>F37*10/总体情况!$K$7</f>
        <v>9.0194060164359144E-2</v>
      </c>
    </row>
    <row r="38" spans="1:7">
      <c r="A38" s="36" t="s">
        <v>15</v>
      </c>
      <c r="B38" s="37" t="s">
        <v>13</v>
      </c>
      <c r="C38" s="37" t="s">
        <v>13</v>
      </c>
      <c r="D38" s="37" t="s">
        <v>14</v>
      </c>
      <c r="E38" s="37" t="s">
        <v>13</v>
      </c>
      <c r="F38" s="38">
        <v>39018</v>
      </c>
      <c r="G38" s="39">
        <f>F38*10/总体情况!$K$7</f>
        <v>8.9807376090771329E-2</v>
      </c>
    </row>
    <row r="39" spans="1:7">
      <c r="A39" s="36" t="s">
        <v>17</v>
      </c>
      <c r="B39" s="37" t="s">
        <v>16</v>
      </c>
      <c r="C39" s="37" t="s">
        <v>13</v>
      </c>
      <c r="D39" s="37" t="s">
        <v>14</v>
      </c>
      <c r="E39" s="37" t="s">
        <v>18</v>
      </c>
      <c r="F39" s="38">
        <v>38765</v>
      </c>
      <c r="G39" s="39">
        <f>F39*10/总体情况!$K$7</f>
        <v>8.9225048289475375E-2</v>
      </c>
    </row>
    <row r="40" spans="1:7">
      <c r="A40" s="36" t="s">
        <v>17</v>
      </c>
      <c r="B40" s="37" t="s">
        <v>21</v>
      </c>
      <c r="C40" s="37" t="s">
        <v>13</v>
      </c>
      <c r="D40" s="37" t="s">
        <v>20</v>
      </c>
      <c r="E40" s="37" t="s">
        <v>13</v>
      </c>
      <c r="F40" s="38">
        <v>38041</v>
      </c>
      <c r="G40" s="39">
        <f>F40*10/总体情况!$K$7</f>
        <v>8.7558624067585009E-2</v>
      </c>
    </row>
    <row r="41" spans="1:7">
      <c r="A41" s="36" t="s">
        <v>13</v>
      </c>
      <c r="B41" s="37" t="s">
        <v>16</v>
      </c>
      <c r="C41" s="37" t="s">
        <v>19</v>
      </c>
      <c r="D41" s="37" t="s">
        <v>13</v>
      </c>
      <c r="E41" s="37" t="s">
        <v>13</v>
      </c>
      <c r="F41" s="38">
        <v>37920</v>
      </c>
      <c r="G41" s="39">
        <f>F41*10/总体情况!$K$7</f>
        <v>8.7280119466965206E-2</v>
      </c>
    </row>
    <row r="42" spans="1:7">
      <c r="A42" s="36" t="s">
        <v>17</v>
      </c>
      <c r="B42" s="37" t="s">
        <v>13</v>
      </c>
      <c r="C42" s="37" t="s">
        <v>19</v>
      </c>
      <c r="D42" s="37" t="s">
        <v>13</v>
      </c>
      <c r="E42" s="37" t="s">
        <v>13</v>
      </c>
      <c r="F42" s="38">
        <v>37914</v>
      </c>
      <c r="G42" s="39">
        <f>F42*10/总体情况!$K$7</f>
        <v>8.7266309321479926E-2</v>
      </c>
    </row>
    <row r="43" spans="1:7">
      <c r="A43" s="36" t="s">
        <v>13</v>
      </c>
      <c r="B43" s="37" t="s">
        <v>13</v>
      </c>
      <c r="C43" s="37" t="s">
        <v>19</v>
      </c>
      <c r="D43" s="37" t="s">
        <v>14</v>
      </c>
      <c r="E43" s="37" t="s">
        <v>18</v>
      </c>
      <c r="F43" s="38">
        <v>37472</v>
      </c>
      <c r="G43" s="39">
        <f>F43*10/总体情况!$K$7</f>
        <v>8.6248961937397686E-2</v>
      </c>
    </row>
    <row r="44" spans="1:7">
      <c r="A44" s="36" t="s">
        <v>13</v>
      </c>
      <c r="B44" s="37" t="s">
        <v>16</v>
      </c>
      <c r="C44" s="37" t="s">
        <v>19</v>
      </c>
      <c r="D44" s="37" t="s">
        <v>14</v>
      </c>
      <c r="E44" s="37" t="s">
        <v>13</v>
      </c>
      <c r="F44" s="38">
        <v>35466</v>
      </c>
      <c r="G44" s="39">
        <f>F44*10/总体情况!$K$7</f>
        <v>8.1631769963485978E-2</v>
      </c>
    </row>
    <row r="45" spans="1:7">
      <c r="A45" s="36" t="s">
        <v>13</v>
      </c>
      <c r="B45" s="37" t="s">
        <v>13</v>
      </c>
      <c r="C45" s="37" t="s">
        <v>13</v>
      </c>
      <c r="D45" s="37" t="s">
        <v>20</v>
      </c>
      <c r="E45" s="37" t="s">
        <v>18</v>
      </c>
      <c r="F45" s="38">
        <v>35309</v>
      </c>
      <c r="G45" s="39">
        <f>F45*10/总体情况!$K$7</f>
        <v>8.1270404489954498E-2</v>
      </c>
    </row>
    <row r="46" spans="1:7">
      <c r="A46" s="36" t="s">
        <v>12</v>
      </c>
      <c r="B46" s="37" t="s">
        <v>13</v>
      </c>
      <c r="C46" s="37" t="s">
        <v>13</v>
      </c>
      <c r="D46" s="37" t="s">
        <v>14</v>
      </c>
      <c r="E46" s="37" t="s">
        <v>13</v>
      </c>
      <c r="F46" s="38">
        <v>35227</v>
      </c>
      <c r="G46" s="39">
        <f>F46*10/总体情况!$K$7</f>
        <v>8.108166583498902E-2</v>
      </c>
    </row>
    <row r="47" spans="1:7">
      <c r="A47" s="36" t="s">
        <v>13</v>
      </c>
      <c r="B47" s="37" t="s">
        <v>16</v>
      </c>
      <c r="C47" s="37" t="s">
        <v>19</v>
      </c>
      <c r="D47" s="37" t="s">
        <v>13</v>
      </c>
      <c r="E47" s="37" t="s">
        <v>18</v>
      </c>
      <c r="F47" s="38">
        <v>33711</v>
      </c>
      <c r="G47" s="39">
        <f>F47*10/总体情况!$K$7</f>
        <v>7.7592302409041775E-2</v>
      </c>
    </row>
    <row r="48" spans="1:7">
      <c r="A48" s="36" t="s">
        <v>13</v>
      </c>
      <c r="B48" s="37" t="s">
        <v>13</v>
      </c>
      <c r="C48" s="37" t="s">
        <v>13</v>
      </c>
      <c r="D48" s="37" t="s">
        <v>13</v>
      </c>
      <c r="E48" s="37" t="s">
        <v>22</v>
      </c>
      <c r="F48" s="38">
        <v>33589</v>
      </c>
      <c r="G48" s="39">
        <f>F48*10/总体情况!$K$7</f>
        <v>7.7311496117507761E-2</v>
      </c>
    </row>
    <row r="49" spans="1:7">
      <c r="A49" s="36" t="s">
        <v>13</v>
      </c>
      <c r="B49" s="37" t="s">
        <v>21</v>
      </c>
      <c r="C49" s="37" t="s">
        <v>13</v>
      </c>
      <c r="D49" s="37" t="s">
        <v>20</v>
      </c>
      <c r="E49" s="37" t="s">
        <v>18</v>
      </c>
      <c r="F49" s="38">
        <v>32503</v>
      </c>
      <c r="G49" s="39">
        <f>F49*10/总体情况!$K$7</f>
        <v>7.4811859784672211E-2</v>
      </c>
    </row>
    <row r="50" spans="1:7">
      <c r="A50" s="36" t="s">
        <v>13</v>
      </c>
      <c r="B50" s="37" t="s">
        <v>16</v>
      </c>
      <c r="C50" s="37" t="s">
        <v>19</v>
      </c>
      <c r="D50" s="37" t="s">
        <v>14</v>
      </c>
      <c r="E50" s="37" t="s">
        <v>18</v>
      </c>
      <c r="F50" s="38">
        <v>32153</v>
      </c>
      <c r="G50" s="39">
        <f>F50*10/总体情况!$K$7</f>
        <v>7.4006267964697586E-2</v>
      </c>
    </row>
    <row r="51" spans="1:7">
      <c r="A51" s="36" t="s">
        <v>17</v>
      </c>
      <c r="B51" s="37" t="s">
        <v>13</v>
      </c>
      <c r="C51" s="37" t="s">
        <v>19</v>
      </c>
      <c r="D51" s="37" t="s">
        <v>13</v>
      </c>
      <c r="E51" s="37" t="s">
        <v>18</v>
      </c>
      <c r="F51" s="38">
        <v>30660</v>
      </c>
      <c r="G51" s="39">
        <f>F51*10/总体情况!$K$7</f>
        <v>7.0569843429777249E-2</v>
      </c>
    </row>
    <row r="52" spans="1:7">
      <c r="A52" s="36" t="s">
        <v>17</v>
      </c>
      <c r="B52" s="37" t="s">
        <v>13</v>
      </c>
      <c r="C52" s="37" t="s">
        <v>13</v>
      </c>
      <c r="D52" s="37" t="s">
        <v>20</v>
      </c>
      <c r="E52" s="37" t="s">
        <v>18</v>
      </c>
      <c r="F52" s="38">
        <v>29222</v>
      </c>
      <c r="G52" s="39">
        <f>F52*10/总体情况!$K$7</f>
        <v>6.7260011895138638E-2</v>
      </c>
    </row>
    <row r="53" spans="1:7">
      <c r="A53" s="36" t="s">
        <v>17</v>
      </c>
      <c r="B53" s="37" t="s">
        <v>21</v>
      </c>
      <c r="C53" s="37" t="s">
        <v>13</v>
      </c>
      <c r="D53" s="37" t="s">
        <v>20</v>
      </c>
      <c r="E53" s="37" t="s">
        <v>18</v>
      </c>
      <c r="F53" s="38">
        <v>29059</v>
      </c>
      <c r="G53" s="39">
        <f>F53*10/总体情况!$K$7</f>
        <v>6.6884836276121892E-2</v>
      </c>
    </row>
    <row r="54" spans="1:7">
      <c r="A54" s="36" t="s">
        <v>15</v>
      </c>
      <c r="B54" s="37" t="s">
        <v>16</v>
      </c>
      <c r="C54" s="37" t="s">
        <v>13</v>
      </c>
      <c r="D54" s="37" t="s">
        <v>13</v>
      </c>
      <c r="E54" s="37" t="s">
        <v>13</v>
      </c>
      <c r="F54" s="38">
        <v>28446</v>
      </c>
      <c r="G54" s="39">
        <f>F54*10/总体情况!$K$7</f>
        <v>6.5473899745709191E-2</v>
      </c>
    </row>
    <row r="55" spans="1:7">
      <c r="A55" s="36" t="s">
        <v>13</v>
      </c>
      <c r="B55" s="37" t="s">
        <v>13</v>
      </c>
      <c r="C55" s="37" t="s">
        <v>13</v>
      </c>
      <c r="D55" s="37" t="s">
        <v>14</v>
      </c>
      <c r="E55" s="37" t="s">
        <v>22</v>
      </c>
      <c r="F55" s="38">
        <v>28248</v>
      </c>
      <c r="G55" s="39">
        <f>F55*10/总体情况!$K$7</f>
        <v>6.5018164944694964E-2</v>
      </c>
    </row>
    <row r="56" spans="1:7">
      <c r="A56" s="36" t="s">
        <v>13</v>
      </c>
      <c r="B56" s="37" t="s">
        <v>21</v>
      </c>
      <c r="C56" s="37" t="s">
        <v>13</v>
      </c>
      <c r="D56" s="37" t="s">
        <v>14</v>
      </c>
      <c r="E56" s="37" t="s">
        <v>18</v>
      </c>
      <c r="F56" s="38">
        <v>27801</v>
      </c>
      <c r="G56" s="39">
        <f>F56*10/总体情况!$K$7</f>
        <v>6.3989309106041656E-2</v>
      </c>
    </row>
    <row r="57" spans="1:7">
      <c r="A57" s="40" t="s">
        <v>15</v>
      </c>
      <c r="B57" s="12" t="s">
        <v>16</v>
      </c>
      <c r="C57" s="12" t="s">
        <v>13</v>
      </c>
      <c r="D57" s="12" t="s">
        <v>14</v>
      </c>
      <c r="E57" s="12" t="s">
        <v>13</v>
      </c>
      <c r="F57" s="41">
        <v>27542</v>
      </c>
      <c r="G57" s="42">
        <f>F57*10/总体情况!$K$7</f>
        <v>6.3393171159260436E-2</v>
      </c>
    </row>
  </sheetData>
  <sortState ref="A2:G49">
    <sortCondition descending="1" ref="G2:G49"/>
  </sortState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D15" sqref="D15"/>
    </sheetView>
  </sheetViews>
  <sheetFormatPr defaultRowHeight="14.4"/>
  <cols>
    <col min="1" max="1" width="12.77734375" bestFit="1" customWidth="1"/>
    <col min="2" max="2" width="9.44140625" bestFit="1" customWidth="1"/>
    <col min="3" max="4" width="5.44140625" bestFit="1" customWidth="1"/>
    <col min="5" max="5" width="10.6640625" customWidth="1"/>
    <col min="6" max="7" width="4.44140625" bestFit="1" customWidth="1"/>
  </cols>
  <sheetData>
    <row r="1" spans="1:9">
      <c r="A1" s="22" t="s">
        <v>841</v>
      </c>
    </row>
    <row r="2" spans="1:9">
      <c r="A2" t="s">
        <v>821</v>
      </c>
    </row>
    <row r="3" spans="1:9">
      <c r="A3" t="s">
        <v>30</v>
      </c>
    </row>
    <row r="4" spans="1:9">
      <c r="A4" t="s">
        <v>31</v>
      </c>
    </row>
    <row r="6" spans="1:9">
      <c r="A6" s="18" t="s">
        <v>23</v>
      </c>
      <c r="B6" s="18" t="s">
        <v>24</v>
      </c>
      <c r="C6" s="18" t="s">
        <v>25</v>
      </c>
      <c r="D6" s="18" t="s">
        <v>26</v>
      </c>
      <c r="E6" s="18" t="s">
        <v>27</v>
      </c>
      <c r="F6" s="18" t="s">
        <v>28</v>
      </c>
      <c r="G6" s="18" t="s">
        <v>29</v>
      </c>
      <c r="H6" s="18" t="s">
        <v>838</v>
      </c>
      <c r="I6" s="18" t="s">
        <v>35</v>
      </c>
    </row>
    <row r="7" spans="1:9">
      <c r="A7" s="43" t="s">
        <v>17</v>
      </c>
      <c r="B7" s="44" t="s">
        <v>16</v>
      </c>
      <c r="C7" s="44" t="s">
        <v>19</v>
      </c>
      <c r="D7" s="44" t="s">
        <v>14</v>
      </c>
      <c r="E7" s="44" t="s">
        <v>22</v>
      </c>
      <c r="F7" s="45">
        <v>2</v>
      </c>
      <c r="G7" s="45">
        <v>2</v>
      </c>
      <c r="H7" s="45">
        <v>446</v>
      </c>
      <c r="I7" s="46">
        <f>H7*10/总体情况!$K$7</f>
        <v>1.0265541477390951E-3</v>
      </c>
    </row>
    <row r="8" spans="1:9">
      <c r="A8" s="47" t="s">
        <v>13</v>
      </c>
      <c r="B8" s="48" t="s">
        <v>16</v>
      </c>
      <c r="C8" s="48" t="s">
        <v>19</v>
      </c>
      <c r="D8" s="48" t="s">
        <v>14</v>
      </c>
      <c r="E8" s="48" t="s">
        <v>22</v>
      </c>
      <c r="F8" s="49">
        <v>7</v>
      </c>
      <c r="G8" s="49">
        <v>3</v>
      </c>
      <c r="H8" s="49">
        <v>1247</v>
      </c>
      <c r="I8" s="50">
        <f>H8*10/总体情况!$K$7</f>
        <v>2.8702085700238822E-3</v>
      </c>
    </row>
    <row r="9" spans="1:9">
      <c r="A9" s="36" t="s">
        <v>13</v>
      </c>
      <c r="B9" s="37" t="s">
        <v>16</v>
      </c>
      <c r="C9" s="37" t="s">
        <v>13</v>
      </c>
      <c r="D9" s="37" t="s">
        <v>14</v>
      </c>
      <c r="E9" s="37" t="s">
        <v>22</v>
      </c>
      <c r="F9" s="27">
        <v>48</v>
      </c>
      <c r="G9" s="27">
        <v>27</v>
      </c>
      <c r="H9" s="27">
        <v>13158</v>
      </c>
      <c r="I9" s="39">
        <f>H9*10/总体情况!$K$7</f>
        <v>3.0285649049217517E-2</v>
      </c>
    </row>
    <row r="10" spans="1:9">
      <c r="A10" s="36" t="s">
        <v>13</v>
      </c>
      <c r="B10" s="37" t="s">
        <v>16</v>
      </c>
      <c r="C10" s="37" t="s">
        <v>13</v>
      </c>
      <c r="D10" s="37" t="s">
        <v>13</v>
      </c>
      <c r="E10" s="37" t="s">
        <v>22</v>
      </c>
      <c r="F10" s="27">
        <v>52</v>
      </c>
      <c r="G10" s="27">
        <v>27</v>
      </c>
      <c r="H10" s="27">
        <v>13225</v>
      </c>
      <c r="I10" s="39">
        <f>H10*10/总体情况!$K$7</f>
        <v>3.0439862340469803E-2</v>
      </c>
    </row>
    <row r="11" spans="1:9">
      <c r="A11" s="36" t="s">
        <v>12</v>
      </c>
      <c r="B11" s="37" t="s">
        <v>16</v>
      </c>
      <c r="C11" s="37" t="s">
        <v>13</v>
      </c>
      <c r="D11" s="37" t="s">
        <v>14</v>
      </c>
      <c r="E11" s="37" t="s">
        <v>13</v>
      </c>
      <c r="F11" s="27">
        <v>145</v>
      </c>
      <c r="G11" s="27">
        <v>139</v>
      </c>
      <c r="H11" s="27">
        <v>20717</v>
      </c>
      <c r="I11" s="39">
        <f>H11*10/总体情况!$K$7</f>
        <v>4.7684130669755229E-2</v>
      </c>
    </row>
    <row r="12" spans="1:9">
      <c r="A12" s="36" t="s">
        <v>17</v>
      </c>
      <c r="B12" s="37" t="s">
        <v>16</v>
      </c>
      <c r="C12" s="37" t="s">
        <v>19</v>
      </c>
      <c r="D12" s="37" t="s">
        <v>13</v>
      </c>
      <c r="E12" s="37" t="s">
        <v>13</v>
      </c>
      <c r="F12" s="27">
        <v>54</v>
      </c>
      <c r="G12" s="27">
        <v>48</v>
      </c>
      <c r="H12" s="27">
        <v>20943</v>
      </c>
      <c r="I12" s="39">
        <f>H12*10/总体情况!$K$7</f>
        <v>4.8204312816367417E-2</v>
      </c>
    </row>
    <row r="13" spans="1:9">
      <c r="A13" s="47" t="s">
        <v>17</v>
      </c>
      <c r="B13" s="48" t="s">
        <v>16</v>
      </c>
      <c r="C13" s="48" t="s">
        <v>13</v>
      </c>
      <c r="D13" s="48" t="s">
        <v>20</v>
      </c>
      <c r="E13" s="48" t="s">
        <v>13</v>
      </c>
      <c r="F13" s="49">
        <v>7</v>
      </c>
      <c r="G13" s="49">
        <v>9</v>
      </c>
      <c r="H13" s="49">
        <v>988</v>
      </c>
      <c r="I13" s="50">
        <f>H13*10/总体情况!$K$7</f>
        <v>2.2740706232426589E-3</v>
      </c>
    </row>
    <row r="14" spans="1:9">
      <c r="A14" s="47" t="s">
        <v>13</v>
      </c>
      <c r="B14" s="48" t="s">
        <v>16</v>
      </c>
      <c r="C14" s="48" t="s">
        <v>13</v>
      </c>
      <c r="D14" s="48" t="s">
        <v>20</v>
      </c>
      <c r="E14" s="48" t="s">
        <v>18</v>
      </c>
      <c r="F14" s="49">
        <v>19</v>
      </c>
      <c r="G14" s="49">
        <v>13</v>
      </c>
      <c r="H14" s="49">
        <v>2205</v>
      </c>
      <c r="I14" s="50">
        <f>H14*10/总体情况!$K$7</f>
        <v>5.0752284658401444E-3</v>
      </c>
    </row>
    <row r="15" spans="1:9">
      <c r="A15" s="36" t="s">
        <v>17</v>
      </c>
      <c r="B15" s="37" t="s">
        <v>16</v>
      </c>
      <c r="C15" s="37" t="s">
        <v>19</v>
      </c>
      <c r="D15" s="37" t="s">
        <v>13</v>
      </c>
      <c r="E15" s="37" t="s">
        <v>18</v>
      </c>
      <c r="F15" s="27">
        <v>50</v>
      </c>
      <c r="G15" s="27">
        <v>42</v>
      </c>
      <c r="H15" s="27">
        <v>19298</v>
      </c>
      <c r="I15" s="39">
        <f>H15*10/总体情况!$K$7</f>
        <v>4.4418031262486675E-2</v>
      </c>
    </row>
    <row r="16" spans="1:9">
      <c r="A16" s="51" t="s">
        <v>17</v>
      </c>
      <c r="B16" s="52" t="s">
        <v>16</v>
      </c>
      <c r="C16" s="52" t="s">
        <v>13</v>
      </c>
      <c r="D16" s="52" t="s">
        <v>20</v>
      </c>
      <c r="E16" s="52" t="s">
        <v>18</v>
      </c>
      <c r="F16" s="53">
        <v>4</v>
      </c>
      <c r="G16" s="53">
        <v>9</v>
      </c>
      <c r="H16" s="53">
        <v>162</v>
      </c>
      <c r="I16" s="54">
        <f>H16*10/总体情况!$K$7</f>
        <v>3.7287392810254124E-4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"/>
  <sheetViews>
    <sheetView workbookViewId="0">
      <selection activeCell="B3" sqref="B3"/>
    </sheetView>
  </sheetViews>
  <sheetFormatPr defaultRowHeight="14.4"/>
  <cols>
    <col min="1" max="1" width="21.44140625" bestFit="1" customWidth="1"/>
    <col min="2" max="2" width="17.21875" style="6" bestFit="1" customWidth="1"/>
    <col min="3" max="3" width="8.88671875" style="5"/>
    <col min="6" max="6" width="17.21875" style="6" bestFit="1" customWidth="1"/>
  </cols>
  <sheetData>
    <row r="1" spans="1:6">
      <c r="A1" s="23" t="s">
        <v>829</v>
      </c>
      <c r="B1" s="11"/>
      <c r="C1" s="11"/>
      <c r="D1" s="11"/>
      <c r="E1" s="11"/>
    </row>
    <row r="2" spans="1:6">
      <c r="A2" s="21" t="s">
        <v>830</v>
      </c>
      <c r="B2" s="21" t="s">
        <v>840</v>
      </c>
      <c r="C2" s="11"/>
      <c r="D2" s="11"/>
      <c r="E2" s="11"/>
    </row>
    <row r="3" spans="1:6">
      <c r="A3" s="21" t="s">
        <v>831</v>
      </c>
      <c r="B3" s="21" t="s">
        <v>864</v>
      </c>
      <c r="C3" s="11"/>
      <c r="D3" s="11"/>
      <c r="E3" s="11"/>
    </row>
    <row r="4" spans="1:6">
      <c r="A4" s="21"/>
      <c r="B4" s="21"/>
      <c r="C4" s="11"/>
      <c r="D4" s="11"/>
      <c r="E4" s="11"/>
    </row>
    <row r="5" spans="1:6">
      <c r="A5" s="21" t="s">
        <v>833</v>
      </c>
      <c r="B5" s="11"/>
      <c r="C5" s="11"/>
      <c r="D5" s="11"/>
      <c r="E5" s="11"/>
    </row>
    <row r="6" spans="1:6">
      <c r="A6" s="21" t="s">
        <v>843</v>
      </c>
      <c r="B6" s="11"/>
      <c r="C6" s="11"/>
      <c r="D6" s="11"/>
      <c r="E6" s="11"/>
    </row>
    <row r="7" spans="1:6">
      <c r="A7" s="21" t="s">
        <v>844</v>
      </c>
      <c r="B7" s="11"/>
      <c r="C7" s="11"/>
      <c r="D7" s="11"/>
      <c r="E7" s="11"/>
    </row>
    <row r="8" spans="1:6">
      <c r="A8" s="21" t="s">
        <v>835</v>
      </c>
      <c r="B8" s="11"/>
      <c r="C8" s="11"/>
      <c r="D8" s="11"/>
      <c r="E8" s="11"/>
    </row>
    <row r="9" spans="1:6">
      <c r="A9" s="21" t="s">
        <v>845</v>
      </c>
      <c r="B9" s="11"/>
      <c r="C9" s="11"/>
      <c r="D9" s="11"/>
      <c r="E9" s="11"/>
    </row>
    <row r="10" spans="1:6">
      <c r="A10" s="21" t="s">
        <v>846</v>
      </c>
      <c r="B10" s="11"/>
      <c r="C10" s="11"/>
      <c r="D10" s="11"/>
      <c r="E10" s="11"/>
    </row>
    <row r="11" spans="1:6">
      <c r="A11" s="21" t="s">
        <v>848</v>
      </c>
      <c r="B11" s="11"/>
      <c r="C11" s="11"/>
      <c r="D11" s="11"/>
      <c r="E11" s="11"/>
    </row>
    <row r="13" spans="1:6">
      <c r="A13" s="17" t="s">
        <v>842</v>
      </c>
      <c r="B13" s="17" t="s">
        <v>224</v>
      </c>
      <c r="C13" s="17" t="s">
        <v>218</v>
      </c>
      <c r="D13" s="17" t="s">
        <v>220</v>
      </c>
      <c r="E13" s="17" t="s">
        <v>223</v>
      </c>
      <c r="F13" s="17" t="s">
        <v>847</v>
      </c>
    </row>
    <row r="14" spans="1:6">
      <c r="A14" s="24" t="s">
        <v>19</v>
      </c>
      <c r="B14" s="34">
        <v>3199028</v>
      </c>
      <c r="C14" s="55">
        <f>B14/总体情况!$L$7</f>
        <v>0.3579248328626497</v>
      </c>
      <c r="D14" s="25">
        <v>501</v>
      </c>
      <c r="E14" s="25">
        <v>559</v>
      </c>
      <c r="F14" s="56">
        <f t="shared" ref="F14:F49" si="0">B14/D14</f>
        <v>6385.2854291417161</v>
      </c>
    </row>
    <row r="15" spans="1:6">
      <c r="A15" s="26" t="s">
        <v>36</v>
      </c>
      <c r="B15" s="38">
        <v>1875507</v>
      </c>
      <c r="C15" s="57">
        <f>B15/总体情况!$L$7</f>
        <v>0.20984202998777426</v>
      </c>
      <c r="D15" s="27">
        <v>388</v>
      </c>
      <c r="E15" s="27">
        <v>511</v>
      </c>
      <c r="F15" s="58">
        <f t="shared" si="0"/>
        <v>4833.7809278350514</v>
      </c>
    </row>
    <row r="16" spans="1:6">
      <c r="A16" s="26" t="s">
        <v>38</v>
      </c>
      <c r="B16" s="38">
        <v>490662</v>
      </c>
      <c r="C16" s="57">
        <f>B16/总体情况!$L$7</f>
        <v>5.4897960987541662E-2</v>
      </c>
      <c r="D16" s="27">
        <v>107</v>
      </c>
      <c r="E16" s="27">
        <v>148</v>
      </c>
      <c r="F16" s="58">
        <f t="shared" si="0"/>
        <v>4585.6261682242994</v>
      </c>
    </row>
    <row r="17" spans="1:6">
      <c r="A17" s="26" t="s">
        <v>37</v>
      </c>
      <c r="B17" s="38">
        <v>902016</v>
      </c>
      <c r="C17" s="57">
        <f>B17/总体情况!$L$7</f>
        <v>0.10092250709885497</v>
      </c>
      <c r="D17" s="27">
        <v>229</v>
      </c>
      <c r="E17" s="27">
        <v>248</v>
      </c>
      <c r="F17" s="58">
        <f t="shared" si="0"/>
        <v>3938.9344978165941</v>
      </c>
    </row>
    <row r="18" spans="1:6">
      <c r="A18" s="26" t="s">
        <v>41</v>
      </c>
      <c r="B18" s="38">
        <v>378889</v>
      </c>
      <c r="C18" s="57">
        <f>B18/总体情况!$L$7</f>
        <v>4.2392183500268354E-2</v>
      </c>
      <c r="D18" s="27">
        <v>101</v>
      </c>
      <c r="E18" s="27">
        <v>105</v>
      </c>
      <c r="F18" s="58">
        <f t="shared" si="0"/>
        <v>3751.3762376237623</v>
      </c>
    </row>
    <row r="19" spans="1:6">
      <c r="A19" s="26" t="s">
        <v>64</v>
      </c>
      <c r="B19" s="38">
        <v>551170</v>
      </c>
      <c r="C19" s="57">
        <f>B19/总体情况!$L$7</f>
        <v>6.1667928548579956E-2</v>
      </c>
      <c r="D19" s="27">
        <v>162</v>
      </c>
      <c r="E19" s="27">
        <v>169</v>
      </c>
      <c r="F19" s="58">
        <f t="shared" si="0"/>
        <v>3402.2839506172841</v>
      </c>
    </row>
    <row r="20" spans="1:6">
      <c r="A20" s="26" t="s">
        <v>39</v>
      </c>
      <c r="B20" s="38">
        <v>2008868</v>
      </c>
      <c r="C20" s="57">
        <f>B20/总体情况!$L$7</f>
        <v>0.2247631915516605</v>
      </c>
      <c r="D20" s="27">
        <v>617</v>
      </c>
      <c r="E20" s="27">
        <v>586</v>
      </c>
      <c r="F20" s="58">
        <f t="shared" si="0"/>
        <v>3255.8638573743924</v>
      </c>
    </row>
    <row r="21" spans="1:6">
      <c r="A21" s="26" t="s">
        <v>59</v>
      </c>
      <c r="B21" s="38">
        <v>946293</v>
      </c>
      <c r="C21" s="57">
        <f>B21/总体情况!$L$7</f>
        <v>0.10587646118261403</v>
      </c>
      <c r="D21" s="27">
        <v>304</v>
      </c>
      <c r="E21" s="27">
        <v>201</v>
      </c>
      <c r="F21" s="58">
        <f t="shared" si="0"/>
        <v>3112.8059210526317</v>
      </c>
    </row>
    <row r="22" spans="1:6">
      <c r="A22" s="26" t="s">
        <v>55</v>
      </c>
      <c r="B22" s="38">
        <v>796804</v>
      </c>
      <c r="C22" s="57">
        <f>B22/总体情况!$L$7</f>
        <v>8.91508103474839E-2</v>
      </c>
      <c r="D22" s="27">
        <v>259</v>
      </c>
      <c r="E22" s="27">
        <v>240</v>
      </c>
      <c r="F22" s="58">
        <f t="shared" si="0"/>
        <v>3076.4633204633205</v>
      </c>
    </row>
    <row r="23" spans="1:6">
      <c r="A23" s="26" t="s">
        <v>60</v>
      </c>
      <c r="B23" s="38">
        <v>595157</v>
      </c>
      <c r="C23" s="57">
        <f>B23/总体情况!$L$7</f>
        <v>6.6589435838647237E-2</v>
      </c>
      <c r="D23" s="27">
        <v>194</v>
      </c>
      <c r="E23" s="27">
        <v>187</v>
      </c>
      <c r="F23" s="58">
        <f t="shared" si="0"/>
        <v>3067.819587628866</v>
      </c>
    </row>
    <row r="24" spans="1:6">
      <c r="A24" s="26" t="s">
        <v>40</v>
      </c>
      <c r="B24" s="38">
        <v>1526916</v>
      </c>
      <c r="C24" s="57">
        <f>B24/总体情况!$L$7</f>
        <v>0.17083975322982656</v>
      </c>
      <c r="D24" s="27">
        <v>504</v>
      </c>
      <c r="E24" s="27">
        <v>459</v>
      </c>
      <c r="F24" s="58">
        <f t="shared" si="0"/>
        <v>3029.5952380952381</v>
      </c>
    </row>
    <row r="25" spans="1:6">
      <c r="A25" s="26" t="s">
        <v>69</v>
      </c>
      <c r="B25" s="38">
        <v>333143</v>
      </c>
      <c r="C25" s="57">
        <f>B25/总体情况!$L$7</f>
        <v>3.7273869623636213E-2</v>
      </c>
      <c r="D25" s="27">
        <v>110</v>
      </c>
      <c r="E25" s="27">
        <v>94</v>
      </c>
      <c r="F25" s="58">
        <f t="shared" si="0"/>
        <v>3028.5727272727272</v>
      </c>
    </row>
    <row r="26" spans="1:6">
      <c r="A26" s="26" t="s">
        <v>70</v>
      </c>
      <c r="B26" s="38">
        <v>333143</v>
      </c>
      <c r="C26" s="57">
        <f>B26/总体情况!$L$7</f>
        <v>3.7273869623636213E-2</v>
      </c>
      <c r="D26" s="27">
        <v>110</v>
      </c>
      <c r="E26" s="27">
        <v>94</v>
      </c>
      <c r="F26" s="58">
        <f t="shared" si="0"/>
        <v>3028.5727272727272</v>
      </c>
    </row>
    <row r="27" spans="1:6">
      <c r="A27" s="26" t="s">
        <v>57</v>
      </c>
      <c r="B27" s="38">
        <v>474116</v>
      </c>
      <c r="C27" s="57">
        <f>B27/总体情况!$L$7</f>
        <v>5.3046703579183438E-2</v>
      </c>
      <c r="D27" s="27">
        <v>166</v>
      </c>
      <c r="E27" s="27">
        <v>137</v>
      </c>
      <c r="F27" s="58">
        <f t="shared" si="0"/>
        <v>2856.1204819277109</v>
      </c>
    </row>
    <row r="28" spans="1:6">
      <c r="A28" s="26" t="s">
        <v>42</v>
      </c>
      <c r="B28" s="38">
        <v>1122221</v>
      </c>
      <c r="C28" s="57">
        <f>B28/总体情况!$L$7</f>
        <v>0.12556025263297341</v>
      </c>
      <c r="D28" s="27">
        <v>393</v>
      </c>
      <c r="E28" s="27">
        <v>388</v>
      </c>
      <c r="F28" s="58">
        <f t="shared" si="0"/>
        <v>2855.5241730279899</v>
      </c>
    </row>
    <row r="29" spans="1:6">
      <c r="A29" s="26" t="s">
        <v>58</v>
      </c>
      <c r="B29" s="38">
        <v>425393</v>
      </c>
      <c r="C29" s="57">
        <f>B29/总体情况!$L$7</f>
        <v>4.759530658248104E-2</v>
      </c>
      <c r="D29" s="27">
        <v>152</v>
      </c>
      <c r="E29" s="27">
        <v>132</v>
      </c>
      <c r="F29" s="58">
        <f t="shared" si="0"/>
        <v>2798.6381578947367</v>
      </c>
    </row>
    <row r="30" spans="1:6">
      <c r="A30" s="26" t="s">
        <v>56</v>
      </c>
      <c r="B30" s="38">
        <v>475223</v>
      </c>
      <c r="C30" s="57">
        <f>B30/总体情况!$L$7</f>
        <v>5.3170560822689575E-2</v>
      </c>
      <c r="D30" s="27">
        <v>171</v>
      </c>
      <c r="E30" s="27">
        <v>144</v>
      </c>
      <c r="F30" s="58">
        <f t="shared" si="0"/>
        <v>2779.0818713450294</v>
      </c>
    </row>
    <row r="31" spans="1:6">
      <c r="A31" s="26" t="s">
        <v>44</v>
      </c>
      <c r="B31" s="38">
        <v>461749</v>
      </c>
      <c r="C31" s="57">
        <f>B31/总体情况!$L$7</f>
        <v>5.1663015656473042E-2</v>
      </c>
      <c r="D31" s="27">
        <v>173</v>
      </c>
      <c r="E31" s="27">
        <v>166</v>
      </c>
      <c r="F31" s="58">
        <f t="shared" si="0"/>
        <v>2669.0693641618495</v>
      </c>
    </row>
    <row r="32" spans="1:6">
      <c r="A32" s="26" t="s">
        <v>48</v>
      </c>
      <c r="B32" s="38">
        <v>461749</v>
      </c>
      <c r="C32" s="57">
        <f>B32/总体情况!$L$7</f>
        <v>5.1663015656473042E-2</v>
      </c>
      <c r="D32" s="27">
        <v>173</v>
      </c>
      <c r="E32" s="27">
        <v>166</v>
      </c>
      <c r="F32" s="58">
        <f t="shared" si="0"/>
        <v>2669.0693641618495</v>
      </c>
    </row>
    <row r="33" spans="1:6">
      <c r="A33" s="26" t="s">
        <v>52</v>
      </c>
      <c r="B33" s="38">
        <v>490097</v>
      </c>
      <c r="C33" s="57">
        <f>B33/总体情况!$L$7</f>
        <v>5.4834745682590474E-2</v>
      </c>
      <c r="D33" s="27">
        <v>184</v>
      </c>
      <c r="E33" s="27">
        <v>178</v>
      </c>
      <c r="F33" s="58">
        <f t="shared" si="0"/>
        <v>2663.570652173913</v>
      </c>
    </row>
    <row r="34" spans="1:6">
      <c r="A34" s="26" t="s">
        <v>43</v>
      </c>
      <c r="B34" s="38">
        <v>860064</v>
      </c>
      <c r="C34" s="57">
        <f>B34/总体情况!$L$7</f>
        <v>9.6228686792107457E-2</v>
      </c>
      <c r="D34" s="27">
        <v>327</v>
      </c>
      <c r="E34" s="27">
        <v>294</v>
      </c>
      <c r="F34" s="58">
        <f t="shared" si="0"/>
        <v>2630.1651376146788</v>
      </c>
    </row>
    <row r="35" spans="1:6">
      <c r="A35" s="26" t="s">
        <v>47</v>
      </c>
      <c r="B35" s="38">
        <v>860064</v>
      </c>
      <c r="C35" s="57">
        <f>B35/总体情况!$L$7</f>
        <v>9.6228686792107457E-2</v>
      </c>
      <c r="D35" s="27">
        <v>327</v>
      </c>
      <c r="E35" s="27">
        <v>294</v>
      </c>
      <c r="F35" s="58">
        <f t="shared" si="0"/>
        <v>2630.1651376146788</v>
      </c>
    </row>
    <row r="36" spans="1:6">
      <c r="A36" s="26" t="s">
        <v>54</v>
      </c>
      <c r="B36" s="38">
        <v>419407</v>
      </c>
      <c r="C36" s="57">
        <f>B36/总体情况!$L$7</f>
        <v>4.692556000648488E-2</v>
      </c>
      <c r="D36" s="27">
        <v>161</v>
      </c>
      <c r="E36" s="27">
        <v>170</v>
      </c>
      <c r="F36" s="58">
        <f t="shared" si="0"/>
        <v>2605.0124223602484</v>
      </c>
    </row>
    <row r="37" spans="1:6">
      <c r="A37" s="26" t="s">
        <v>51</v>
      </c>
      <c r="B37" s="38">
        <v>974046</v>
      </c>
      <c r="C37" s="57">
        <f>B37/总体情况!$L$7</f>
        <v>0.10898161933891561</v>
      </c>
      <c r="D37" s="27">
        <v>381</v>
      </c>
      <c r="E37" s="27">
        <v>329</v>
      </c>
      <c r="F37" s="58">
        <f t="shared" si="0"/>
        <v>2556.5511811023621</v>
      </c>
    </row>
    <row r="38" spans="1:6">
      <c r="A38" s="26" t="s">
        <v>46</v>
      </c>
      <c r="B38" s="38">
        <v>391062</v>
      </c>
      <c r="C38" s="57">
        <f>B38/总体情况!$L$7</f>
        <v>4.3754165636853921E-2</v>
      </c>
      <c r="D38" s="27">
        <v>153</v>
      </c>
      <c r="E38" s="27">
        <v>159</v>
      </c>
      <c r="F38" s="58">
        <f t="shared" si="0"/>
        <v>2555.9607843137255</v>
      </c>
    </row>
    <row r="39" spans="1:6">
      <c r="A39" s="26" t="s">
        <v>50</v>
      </c>
      <c r="B39" s="38">
        <v>391062</v>
      </c>
      <c r="C39" s="57">
        <f>B39/总体情况!$L$7</f>
        <v>4.3754165636853921E-2</v>
      </c>
      <c r="D39" s="27">
        <v>153</v>
      </c>
      <c r="E39" s="27">
        <v>159</v>
      </c>
      <c r="F39" s="58">
        <f t="shared" si="0"/>
        <v>2555.9607843137255</v>
      </c>
    </row>
    <row r="40" spans="1:6">
      <c r="A40" s="26" t="s">
        <v>45</v>
      </c>
      <c r="B40" s="38">
        <v>392105</v>
      </c>
      <c r="C40" s="57">
        <f>B40/总体情况!$L$7</f>
        <v>4.3870862208648768E-2</v>
      </c>
      <c r="D40" s="27">
        <v>155</v>
      </c>
      <c r="E40" s="27">
        <v>162</v>
      </c>
      <c r="F40" s="58">
        <f t="shared" si="0"/>
        <v>2529.7096774193546</v>
      </c>
    </row>
    <row r="41" spans="1:6">
      <c r="A41" s="26" t="s">
        <v>49</v>
      </c>
      <c r="B41" s="38">
        <v>392105</v>
      </c>
      <c r="C41" s="57">
        <f>B41/总体情况!$L$7</f>
        <v>4.3870862208648768E-2</v>
      </c>
      <c r="D41" s="27">
        <v>155</v>
      </c>
      <c r="E41" s="27">
        <v>162</v>
      </c>
      <c r="F41" s="58">
        <f t="shared" si="0"/>
        <v>2529.7096774193546</v>
      </c>
    </row>
    <row r="42" spans="1:6">
      <c r="A42" s="26" t="s">
        <v>53</v>
      </c>
      <c r="B42" s="38">
        <v>421828</v>
      </c>
      <c r="C42" s="57">
        <f>B42/总体情况!$L$7</f>
        <v>4.7196434791063349E-2</v>
      </c>
      <c r="D42" s="27">
        <v>168</v>
      </c>
      <c r="E42" s="27">
        <v>173</v>
      </c>
      <c r="F42" s="58">
        <f t="shared" si="0"/>
        <v>2510.8809523809523</v>
      </c>
    </row>
    <row r="43" spans="1:6">
      <c r="A43" s="26" t="s">
        <v>66</v>
      </c>
      <c r="B43" s="38">
        <v>323786</v>
      </c>
      <c r="C43" s="57">
        <f>B43/总体情况!$L$7</f>
        <v>3.6226957042347206E-2</v>
      </c>
      <c r="D43" s="27">
        <v>130</v>
      </c>
      <c r="E43" s="27">
        <v>126</v>
      </c>
      <c r="F43" s="58">
        <f t="shared" si="0"/>
        <v>2490.6615384615384</v>
      </c>
    </row>
    <row r="44" spans="1:6">
      <c r="A44" s="26" t="s">
        <v>68</v>
      </c>
      <c r="B44" s="38">
        <v>288729</v>
      </c>
      <c r="C44" s="57">
        <f>B44/总体情况!$L$7</f>
        <v>3.2304587226995196E-2</v>
      </c>
      <c r="D44" s="27">
        <v>120</v>
      </c>
      <c r="E44" s="27">
        <v>197</v>
      </c>
      <c r="F44" s="58">
        <f t="shared" si="0"/>
        <v>2406.0749999999998</v>
      </c>
    </row>
    <row r="45" spans="1:6">
      <c r="A45" s="26" t="s">
        <v>62</v>
      </c>
      <c r="B45" s="38">
        <v>339659</v>
      </c>
      <c r="C45" s="57">
        <f>B45/总体情况!$L$7</f>
        <v>3.8002915512241449E-2</v>
      </c>
      <c r="D45" s="27">
        <v>148</v>
      </c>
      <c r="E45" s="27">
        <v>130</v>
      </c>
      <c r="F45" s="58">
        <f t="shared" si="0"/>
        <v>2294.9932432432433</v>
      </c>
    </row>
    <row r="46" spans="1:6">
      <c r="A46" s="26" t="s">
        <v>67</v>
      </c>
      <c r="B46" s="38">
        <v>280454</v>
      </c>
      <c r="C46" s="57">
        <f>B46/总体情况!$L$7</f>
        <v>3.1378734751825108E-2</v>
      </c>
      <c r="D46" s="27">
        <v>124</v>
      </c>
      <c r="E46" s="27">
        <v>123</v>
      </c>
      <c r="F46" s="58">
        <f t="shared" si="0"/>
        <v>2261.7258064516127</v>
      </c>
    </row>
    <row r="47" spans="1:6">
      <c r="A47" s="26" t="s">
        <v>65</v>
      </c>
      <c r="B47" s="38">
        <v>283269</v>
      </c>
      <c r="C47" s="57">
        <f>B47/总体情况!$L$7</f>
        <v>3.1693692421626167E-2</v>
      </c>
      <c r="D47" s="27">
        <v>128</v>
      </c>
      <c r="E47" s="27">
        <v>127</v>
      </c>
      <c r="F47" s="58">
        <f t="shared" si="0"/>
        <v>2213.0390625</v>
      </c>
    </row>
    <row r="48" spans="1:6">
      <c r="A48" s="26" t="s">
        <v>63</v>
      </c>
      <c r="B48" s="38">
        <v>291406</v>
      </c>
      <c r="C48" s="57">
        <f>B48/总体情况!$L$7</f>
        <v>3.2604104698418804E-2</v>
      </c>
      <c r="D48" s="27">
        <v>135</v>
      </c>
      <c r="E48" s="27">
        <v>126</v>
      </c>
      <c r="F48" s="58">
        <f t="shared" si="0"/>
        <v>2158.562962962963</v>
      </c>
    </row>
    <row r="49" spans="1:6">
      <c r="A49" s="29" t="s">
        <v>61</v>
      </c>
      <c r="B49" s="41">
        <v>299643</v>
      </c>
      <c r="C49" s="59">
        <f>B49/总体情况!$L$7</f>
        <v>3.3525705524760314E-2</v>
      </c>
      <c r="D49" s="30">
        <v>141</v>
      </c>
      <c r="E49" s="30">
        <v>132</v>
      </c>
      <c r="F49" s="60">
        <f t="shared" si="0"/>
        <v>2125.127659574468</v>
      </c>
    </row>
  </sheetData>
  <sortState ref="A4:F39">
    <sortCondition descending="1" ref="F4:F39"/>
  </sortState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52"/>
  <sheetViews>
    <sheetView zoomScaleNormal="100" workbookViewId="0">
      <selection activeCell="F25" sqref="F25"/>
    </sheetView>
  </sheetViews>
  <sheetFormatPr defaultRowHeight="14.4"/>
  <cols>
    <col min="1" max="1" width="29.21875" bestFit="1" customWidth="1"/>
    <col min="2" max="2" width="9.44140625" style="6" bestFit="1" customWidth="1"/>
    <col min="5" max="5" width="17.21875" style="6" bestFit="1" customWidth="1"/>
    <col min="6" max="6" width="40.21875" bestFit="1" customWidth="1"/>
    <col min="8" max="8" width="18.33203125" bestFit="1" customWidth="1"/>
    <col min="13" max="15" width="11.6640625" bestFit="1" customWidth="1"/>
  </cols>
  <sheetData>
    <row r="1" spans="1:53">
      <c r="A1" s="22" t="s">
        <v>841</v>
      </c>
      <c r="B1"/>
      <c r="E1"/>
    </row>
    <row r="2" spans="1:53" s="7" customFormat="1">
      <c r="A2" t="s">
        <v>30</v>
      </c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</row>
    <row r="3" spans="1:53">
      <c r="A3" t="s">
        <v>855</v>
      </c>
      <c r="B3"/>
      <c r="E3"/>
    </row>
    <row r="4" spans="1:53">
      <c r="A4" t="s">
        <v>857</v>
      </c>
      <c r="B4"/>
      <c r="E4"/>
    </row>
    <row r="6" spans="1:53">
      <c r="A6" s="61" t="s">
        <v>856</v>
      </c>
      <c r="B6" s="62" t="s">
        <v>219</v>
      </c>
      <c r="C6" s="61" t="s">
        <v>220</v>
      </c>
      <c r="D6" s="61" t="s">
        <v>221</v>
      </c>
      <c r="E6" s="61" t="s">
        <v>222</v>
      </c>
      <c r="F6" s="61" t="s">
        <v>225</v>
      </c>
      <c r="G6" s="61" t="s">
        <v>228</v>
      </c>
      <c r="H6" s="61" t="s">
        <v>229</v>
      </c>
      <c r="I6" s="61" t="s">
        <v>230</v>
      </c>
      <c r="J6" s="61" t="s">
        <v>231</v>
      </c>
      <c r="K6" s="61" t="s">
        <v>854</v>
      </c>
      <c r="L6" s="17" t="s">
        <v>849</v>
      </c>
      <c r="M6" s="17" t="s">
        <v>850</v>
      </c>
      <c r="N6" s="17" t="s">
        <v>851</v>
      </c>
      <c r="O6" s="67" t="s">
        <v>852</v>
      </c>
      <c r="P6" s="68" t="s">
        <v>853</v>
      </c>
    </row>
    <row r="7" spans="1:53">
      <c r="A7" s="24" t="s">
        <v>129</v>
      </c>
      <c r="B7" s="34">
        <v>116767</v>
      </c>
      <c r="C7" s="25">
        <v>8</v>
      </c>
      <c r="D7" s="25">
        <v>13</v>
      </c>
      <c r="E7" s="34">
        <f t="shared" ref="E7:E38" si="0">B7/C7</f>
        <v>14595.875</v>
      </c>
      <c r="F7" s="25" t="s">
        <v>226</v>
      </c>
      <c r="G7" s="27">
        <v>6</v>
      </c>
      <c r="H7" s="63">
        <f>1-(15+650)/B7</f>
        <v>0.99430489778790243</v>
      </c>
      <c r="I7" s="27">
        <v>1</v>
      </c>
      <c r="J7" s="63">
        <f>650/B7</f>
        <v>5.5666412599450184E-3</v>
      </c>
      <c r="K7" s="27"/>
      <c r="L7" s="27"/>
      <c r="M7" s="27"/>
      <c r="N7" s="27"/>
      <c r="O7" s="64">
        <v>1</v>
      </c>
      <c r="P7" s="65">
        <v>1.2846095215257735E-4</v>
      </c>
    </row>
    <row r="8" spans="1:53">
      <c r="A8" s="26" t="s">
        <v>149</v>
      </c>
      <c r="B8" s="38">
        <v>116767</v>
      </c>
      <c r="C8" s="27">
        <v>8</v>
      </c>
      <c r="D8" s="27">
        <v>13</v>
      </c>
      <c r="E8" s="38">
        <f t="shared" si="0"/>
        <v>14595.875</v>
      </c>
      <c r="F8" s="27" t="s">
        <v>226</v>
      </c>
      <c r="G8" s="27">
        <v>6</v>
      </c>
      <c r="H8" s="63">
        <f t="shared" ref="H8:H10" si="1">1-(15+650)/B8</f>
        <v>0.99430489778790243</v>
      </c>
      <c r="I8" s="27">
        <v>1</v>
      </c>
      <c r="J8" s="63">
        <f t="shared" ref="J8:J10" si="2">650/B8</f>
        <v>5.5666412599450184E-3</v>
      </c>
      <c r="K8" s="27"/>
      <c r="L8" s="27"/>
      <c r="M8" s="27"/>
      <c r="N8" s="27"/>
      <c r="O8" s="27">
        <v>1</v>
      </c>
      <c r="P8" s="65">
        <v>1.2846095215257735E-4</v>
      </c>
    </row>
    <row r="9" spans="1:53">
      <c r="A9" s="26" t="s">
        <v>169</v>
      </c>
      <c r="B9" s="38">
        <v>125836</v>
      </c>
      <c r="C9" s="27">
        <v>9</v>
      </c>
      <c r="D9" s="27">
        <v>15</v>
      </c>
      <c r="E9" s="38">
        <f t="shared" si="0"/>
        <v>13981.777777777777</v>
      </c>
      <c r="F9" s="27" t="s">
        <v>227</v>
      </c>
      <c r="G9" s="27">
        <v>7</v>
      </c>
      <c r="H9" s="63">
        <f t="shared" si="1"/>
        <v>0.99471534378079407</v>
      </c>
      <c r="I9" s="27">
        <v>1</v>
      </c>
      <c r="J9" s="63">
        <f t="shared" si="2"/>
        <v>5.1654534473441621E-3</v>
      </c>
      <c r="K9" s="27"/>
      <c r="L9" s="27"/>
      <c r="M9" s="27"/>
      <c r="N9" s="27"/>
      <c r="O9" s="27">
        <v>1</v>
      </c>
      <c r="P9" s="65">
        <v>1.1920277186178835E-4</v>
      </c>
    </row>
    <row r="10" spans="1:53">
      <c r="A10" s="26" t="s">
        <v>216</v>
      </c>
      <c r="B10" s="38">
        <v>110810</v>
      </c>
      <c r="C10" s="27">
        <v>8</v>
      </c>
      <c r="D10" s="27">
        <v>10</v>
      </c>
      <c r="E10" s="38">
        <f t="shared" si="0"/>
        <v>13851.25</v>
      </c>
      <c r="F10" s="27"/>
      <c r="G10" s="27">
        <v>6</v>
      </c>
      <c r="H10" s="63">
        <f t="shared" si="1"/>
        <v>0.99399873657612126</v>
      </c>
      <c r="I10" s="27">
        <v>1</v>
      </c>
      <c r="J10" s="63">
        <f t="shared" si="2"/>
        <v>5.8658965797310711E-3</v>
      </c>
      <c r="K10" s="27"/>
      <c r="L10" s="27"/>
      <c r="M10" s="27"/>
      <c r="N10" s="27"/>
      <c r="O10" s="27">
        <v>1</v>
      </c>
      <c r="P10" s="65">
        <v>1.353668441476401E-4</v>
      </c>
    </row>
    <row r="11" spans="1:53">
      <c r="A11" s="26" t="s">
        <v>134</v>
      </c>
      <c r="B11" s="38">
        <v>73778</v>
      </c>
      <c r="C11" s="27">
        <v>6</v>
      </c>
      <c r="D11" s="27">
        <v>11</v>
      </c>
      <c r="E11" s="38">
        <f t="shared" si="0"/>
        <v>12296.333333333334</v>
      </c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65"/>
    </row>
    <row r="12" spans="1:53">
      <c r="A12" s="26" t="s">
        <v>139</v>
      </c>
      <c r="B12" s="38">
        <v>73778</v>
      </c>
      <c r="C12" s="27">
        <v>6</v>
      </c>
      <c r="D12" s="27">
        <v>11</v>
      </c>
      <c r="E12" s="38">
        <f t="shared" si="0"/>
        <v>12296.333333333334</v>
      </c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65"/>
    </row>
    <row r="13" spans="1:53">
      <c r="A13" s="26" t="s">
        <v>144</v>
      </c>
      <c r="B13" s="38">
        <v>73778</v>
      </c>
      <c r="C13" s="27">
        <v>6</v>
      </c>
      <c r="D13" s="27">
        <v>11</v>
      </c>
      <c r="E13" s="38">
        <f t="shared" si="0"/>
        <v>12296.333333333334</v>
      </c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65"/>
    </row>
    <row r="14" spans="1:53">
      <c r="A14" s="26" t="s">
        <v>154</v>
      </c>
      <c r="B14" s="38">
        <v>73778</v>
      </c>
      <c r="C14" s="27">
        <v>6</v>
      </c>
      <c r="D14" s="27">
        <v>11</v>
      </c>
      <c r="E14" s="38">
        <f t="shared" si="0"/>
        <v>12296.333333333334</v>
      </c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65"/>
    </row>
    <row r="15" spans="1:53">
      <c r="A15" s="26" t="s">
        <v>159</v>
      </c>
      <c r="B15" s="38">
        <v>73778</v>
      </c>
      <c r="C15" s="27">
        <v>6</v>
      </c>
      <c r="D15" s="27">
        <v>11</v>
      </c>
      <c r="E15" s="38">
        <f t="shared" si="0"/>
        <v>12296.333333333334</v>
      </c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65"/>
    </row>
    <row r="16" spans="1:53">
      <c r="A16" s="26" t="s">
        <v>164</v>
      </c>
      <c r="B16" s="38">
        <v>73778</v>
      </c>
      <c r="C16" s="27">
        <v>6</v>
      </c>
      <c r="D16" s="27">
        <v>11</v>
      </c>
      <c r="E16" s="38">
        <f t="shared" si="0"/>
        <v>12296.333333333334</v>
      </c>
      <c r="F16" s="27"/>
      <c r="G16" s="27"/>
      <c r="H16" s="27"/>
      <c r="I16" s="27"/>
      <c r="J16" s="27"/>
      <c r="K16" s="27"/>
      <c r="L16" s="63"/>
      <c r="M16" s="63"/>
      <c r="N16" s="63"/>
      <c r="O16" s="64"/>
      <c r="P16" s="65"/>
    </row>
    <row r="17" spans="1:16">
      <c r="A17" s="26" t="s">
        <v>173</v>
      </c>
      <c r="B17" s="38">
        <v>82847</v>
      </c>
      <c r="C17" s="27">
        <v>7</v>
      </c>
      <c r="D17" s="27">
        <v>12</v>
      </c>
      <c r="E17" s="38">
        <f t="shared" si="0"/>
        <v>11835.285714285714</v>
      </c>
      <c r="F17" s="27"/>
      <c r="G17" s="27"/>
      <c r="H17" s="27"/>
      <c r="I17" s="27"/>
      <c r="J17" s="27"/>
      <c r="K17" s="27"/>
      <c r="L17" s="63"/>
      <c r="M17" s="63"/>
      <c r="N17" s="63"/>
      <c r="O17" s="64"/>
      <c r="P17" s="65"/>
    </row>
    <row r="18" spans="1:16">
      <c r="A18" s="26" t="s">
        <v>178</v>
      </c>
      <c r="B18" s="38">
        <v>82847</v>
      </c>
      <c r="C18" s="27">
        <v>7</v>
      </c>
      <c r="D18" s="27">
        <v>12</v>
      </c>
      <c r="E18" s="38">
        <f t="shared" si="0"/>
        <v>11835.285714285714</v>
      </c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8"/>
    </row>
    <row r="19" spans="1:16">
      <c r="A19" s="26" t="s">
        <v>183</v>
      </c>
      <c r="B19" s="38">
        <v>82847</v>
      </c>
      <c r="C19" s="27">
        <v>7</v>
      </c>
      <c r="D19" s="27">
        <v>12</v>
      </c>
      <c r="E19" s="38">
        <f t="shared" si="0"/>
        <v>11835.285714285714</v>
      </c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8"/>
    </row>
    <row r="20" spans="1:16">
      <c r="A20" s="26" t="s">
        <v>110</v>
      </c>
      <c r="B20" s="38">
        <v>89362</v>
      </c>
      <c r="C20" s="27">
        <v>9</v>
      </c>
      <c r="D20" s="27">
        <v>19</v>
      </c>
      <c r="E20" s="38">
        <f t="shared" si="0"/>
        <v>9929.1111111111113</v>
      </c>
      <c r="F20" s="27"/>
      <c r="G20" s="27">
        <v>5</v>
      </c>
      <c r="H20" s="63">
        <f>1-P16-J20-L16</f>
        <v>0.97606365121640071</v>
      </c>
      <c r="I20" s="27">
        <v>2</v>
      </c>
      <c r="J20" s="63">
        <f>(1489+650)/B20</f>
        <v>2.3936348783599293E-2</v>
      </c>
      <c r="K20" s="27">
        <v>1</v>
      </c>
      <c r="L20" s="27">
        <v>5.6243145856180482E-2</v>
      </c>
      <c r="M20" s="27"/>
      <c r="N20" s="27"/>
      <c r="O20" s="27">
        <v>1</v>
      </c>
      <c r="P20" s="28">
        <v>1.678565833351984E-4</v>
      </c>
    </row>
    <row r="21" spans="1:16">
      <c r="A21" s="26" t="s">
        <v>113</v>
      </c>
      <c r="B21" s="38">
        <v>89362</v>
      </c>
      <c r="C21" s="27">
        <v>9</v>
      </c>
      <c r="D21" s="27">
        <v>19</v>
      </c>
      <c r="E21" s="38">
        <f t="shared" si="0"/>
        <v>9929.1111111111113</v>
      </c>
      <c r="F21" s="27"/>
      <c r="G21" s="27">
        <v>5</v>
      </c>
      <c r="H21" s="63">
        <f>1-P17-J21-L17</f>
        <v>0.97606365121640071</v>
      </c>
      <c r="I21" s="27">
        <v>2</v>
      </c>
      <c r="J21" s="63">
        <f>(1489+650)/B21</f>
        <v>2.3936348783599293E-2</v>
      </c>
      <c r="K21" s="27">
        <v>1</v>
      </c>
      <c r="L21" s="27">
        <v>5.6243145856180482E-2</v>
      </c>
      <c r="M21" s="27"/>
      <c r="N21" s="27"/>
      <c r="O21" s="27">
        <v>1</v>
      </c>
      <c r="P21" s="28">
        <v>1.678565833351984E-4</v>
      </c>
    </row>
    <row r="22" spans="1:16">
      <c r="A22" s="26" t="s">
        <v>124</v>
      </c>
      <c r="B22" s="38">
        <v>89362</v>
      </c>
      <c r="C22" s="27">
        <v>9</v>
      </c>
      <c r="D22" s="27">
        <v>19</v>
      </c>
      <c r="E22" s="38">
        <f t="shared" si="0"/>
        <v>9929.1111111111113</v>
      </c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8"/>
    </row>
    <row r="23" spans="1:16">
      <c r="A23" s="26" t="s">
        <v>189</v>
      </c>
      <c r="B23" s="38">
        <v>37714</v>
      </c>
      <c r="C23" s="27">
        <v>5</v>
      </c>
      <c r="D23" s="27">
        <v>9</v>
      </c>
      <c r="E23" s="38">
        <f t="shared" si="0"/>
        <v>7542.8</v>
      </c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8"/>
    </row>
    <row r="24" spans="1:16">
      <c r="A24" s="26" t="s">
        <v>192</v>
      </c>
      <c r="B24" s="38">
        <v>37714</v>
      </c>
      <c r="C24" s="27">
        <v>5</v>
      </c>
      <c r="D24" s="27">
        <v>9</v>
      </c>
      <c r="E24" s="38">
        <f t="shared" si="0"/>
        <v>7542.8</v>
      </c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8"/>
    </row>
    <row r="25" spans="1:16">
      <c r="A25" s="26" t="s">
        <v>195</v>
      </c>
      <c r="B25" s="38">
        <v>37714</v>
      </c>
      <c r="C25" s="27">
        <v>5</v>
      </c>
      <c r="D25" s="27">
        <v>9</v>
      </c>
      <c r="E25" s="38">
        <f t="shared" si="0"/>
        <v>7542.8</v>
      </c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8"/>
    </row>
    <row r="26" spans="1:16">
      <c r="A26" s="26" t="s">
        <v>202</v>
      </c>
      <c r="B26" s="38">
        <v>37714</v>
      </c>
      <c r="C26" s="27">
        <v>5</v>
      </c>
      <c r="D26" s="27">
        <v>9</v>
      </c>
      <c r="E26" s="38">
        <f t="shared" si="0"/>
        <v>7542.8</v>
      </c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8"/>
    </row>
    <row r="27" spans="1:16">
      <c r="A27" s="26" t="s">
        <v>204</v>
      </c>
      <c r="B27" s="38">
        <v>37714</v>
      </c>
      <c r="C27" s="27">
        <v>5</v>
      </c>
      <c r="D27" s="27">
        <v>9</v>
      </c>
      <c r="E27" s="38">
        <f t="shared" si="0"/>
        <v>7542.8</v>
      </c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8"/>
    </row>
    <row r="28" spans="1:16">
      <c r="A28" s="26" t="s">
        <v>206</v>
      </c>
      <c r="B28" s="38">
        <v>37714</v>
      </c>
      <c r="C28" s="27">
        <v>5</v>
      </c>
      <c r="D28" s="27">
        <v>9</v>
      </c>
      <c r="E28" s="38">
        <f t="shared" si="0"/>
        <v>7542.8</v>
      </c>
      <c r="F28" s="27"/>
      <c r="G28" s="27"/>
      <c r="H28" s="27"/>
      <c r="I28" s="27"/>
      <c r="J28" s="27"/>
      <c r="K28" s="27"/>
      <c r="L28" s="27"/>
      <c r="M28" s="27"/>
      <c r="N28" s="63"/>
      <c r="O28" s="27"/>
      <c r="P28" s="65"/>
    </row>
    <row r="29" spans="1:16">
      <c r="A29" s="26" t="s">
        <v>210</v>
      </c>
      <c r="B29" s="38">
        <v>37714</v>
      </c>
      <c r="C29" s="27">
        <v>5</v>
      </c>
      <c r="D29" s="27">
        <v>9</v>
      </c>
      <c r="E29" s="38">
        <f t="shared" si="0"/>
        <v>7542.8</v>
      </c>
      <c r="F29" s="27"/>
      <c r="G29" s="27"/>
      <c r="H29" s="27"/>
      <c r="I29" s="27"/>
      <c r="J29" s="27"/>
      <c r="K29" s="27"/>
      <c r="L29" s="27"/>
      <c r="M29" s="27"/>
      <c r="N29" s="63"/>
      <c r="O29" s="27"/>
      <c r="P29" s="65"/>
    </row>
    <row r="30" spans="1:16">
      <c r="A30" s="26" t="s">
        <v>212</v>
      </c>
      <c r="B30" s="38">
        <v>37714</v>
      </c>
      <c r="C30" s="27">
        <v>5</v>
      </c>
      <c r="D30" s="27">
        <v>9</v>
      </c>
      <c r="E30" s="38">
        <f t="shared" si="0"/>
        <v>7542.8</v>
      </c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8"/>
    </row>
    <row r="31" spans="1:16">
      <c r="A31" s="26" t="s">
        <v>214</v>
      </c>
      <c r="B31" s="38">
        <v>37714</v>
      </c>
      <c r="C31" s="27">
        <v>5</v>
      </c>
      <c r="D31" s="27">
        <v>9</v>
      </c>
      <c r="E31" s="38">
        <f t="shared" si="0"/>
        <v>7542.8</v>
      </c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8"/>
    </row>
    <row r="32" spans="1:16">
      <c r="A32" s="26" t="s">
        <v>186</v>
      </c>
      <c r="B32" s="38">
        <v>51815</v>
      </c>
      <c r="C32" s="27">
        <v>7</v>
      </c>
      <c r="D32" s="27">
        <v>16</v>
      </c>
      <c r="E32" s="38">
        <f t="shared" si="0"/>
        <v>7402.1428571428569</v>
      </c>
      <c r="F32" s="27"/>
      <c r="G32" s="27">
        <v>5</v>
      </c>
      <c r="H32" s="63">
        <f>1-N28-P28</f>
        <v>1</v>
      </c>
      <c r="I32" s="27"/>
      <c r="J32" s="27"/>
      <c r="K32" s="27"/>
      <c r="L32" s="27"/>
      <c r="M32" s="27">
        <v>1</v>
      </c>
      <c r="N32" s="27">
        <v>3.2037054906880248E-3</v>
      </c>
      <c r="O32" s="27">
        <v>1</v>
      </c>
      <c r="P32" s="28">
        <v>2.8949146000192995E-4</v>
      </c>
    </row>
    <row r="33" spans="1:16">
      <c r="A33" s="26" t="s">
        <v>200</v>
      </c>
      <c r="B33" s="38">
        <v>51815</v>
      </c>
      <c r="C33" s="27">
        <v>7</v>
      </c>
      <c r="D33" s="27">
        <v>16</v>
      </c>
      <c r="E33" s="38">
        <f t="shared" si="0"/>
        <v>7402.1428571428569</v>
      </c>
      <c r="F33" s="27"/>
      <c r="G33" s="27">
        <v>5</v>
      </c>
      <c r="H33" s="63">
        <f>1-N29-P29</f>
        <v>1</v>
      </c>
      <c r="I33" s="27"/>
      <c r="J33" s="27"/>
      <c r="K33" s="27"/>
      <c r="L33" s="27"/>
      <c r="M33" s="27">
        <v>1</v>
      </c>
      <c r="N33" s="27">
        <v>3.2037054906880248E-3</v>
      </c>
      <c r="O33" s="27">
        <v>1</v>
      </c>
      <c r="P33" s="28">
        <v>2.8949146000192995E-4</v>
      </c>
    </row>
    <row r="34" spans="1:16">
      <c r="A34" s="26" t="s">
        <v>208</v>
      </c>
      <c r="B34" s="38">
        <v>51815</v>
      </c>
      <c r="C34" s="27">
        <v>7</v>
      </c>
      <c r="D34" s="27">
        <v>16</v>
      </c>
      <c r="E34" s="38">
        <f t="shared" si="0"/>
        <v>7402.1428571428569</v>
      </c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8"/>
    </row>
    <row r="35" spans="1:16">
      <c r="A35" s="26" t="s">
        <v>135</v>
      </c>
      <c r="B35" s="38">
        <v>173141</v>
      </c>
      <c r="C35" s="27">
        <v>43</v>
      </c>
      <c r="D35" s="27">
        <v>49</v>
      </c>
      <c r="E35" s="38">
        <f t="shared" si="0"/>
        <v>4026.5348837209303</v>
      </c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8"/>
    </row>
    <row r="36" spans="1:16">
      <c r="A36" s="26" t="s">
        <v>155</v>
      </c>
      <c r="B36" s="38">
        <v>173141</v>
      </c>
      <c r="C36" s="27">
        <v>43</v>
      </c>
      <c r="D36" s="27">
        <v>49</v>
      </c>
      <c r="E36" s="38">
        <f t="shared" si="0"/>
        <v>4026.5348837209303</v>
      </c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8"/>
    </row>
    <row r="37" spans="1:16">
      <c r="A37" s="26" t="s">
        <v>130</v>
      </c>
      <c r="B37" s="38">
        <v>219161</v>
      </c>
      <c r="C37" s="27">
        <v>56</v>
      </c>
      <c r="D37" s="27">
        <v>59</v>
      </c>
      <c r="E37" s="38">
        <f t="shared" si="0"/>
        <v>3913.5892857142858</v>
      </c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8"/>
    </row>
    <row r="38" spans="1:16">
      <c r="A38" s="26" t="s">
        <v>150</v>
      </c>
      <c r="B38" s="38">
        <v>219161</v>
      </c>
      <c r="C38" s="27">
        <v>56</v>
      </c>
      <c r="D38" s="27">
        <v>59</v>
      </c>
      <c r="E38" s="38">
        <f t="shared" si="0"/>
        <v>3913.5892857142858</v>
      </c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8"/>
    </row>
    <row r="39" spans="1:16">
      <c r="A39" s="26" t="s">
        <v>111</v>
      </c>
      <c r="B39" s="38">
        <v>201489</v>
      </c>
      <c r="C39" s="27">
        <v>54</v>
      </c>
      <c r="D39" s="27">
        <v>61</v>
      </c>
      <c r="E39" s="38">
        <f t="shared" ref="E39:E70" si="3">B39/C39</f>
        <v>3731.2777777777778</v>
      </c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8"/>
    </row>
    <row r="40" spans="1:16">
      <c r="A40" s="26" t="s">
        <v>174</v>
      </c>
      <c r="B40" s="38">
        <v>201489</v>
      </c>
      <c r="C40" s="27">
        <v>54</v>
      </c>
      <c r="D40" s="27">
        <v>61</v>
      </c>
      <c r="E40" s="38">
        <f t="shared" si="3"/>
        <v>3731.2777777777778</v>
      </c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8"/>
    </row>
    <row r="41" spans="1:16">
      <c r="A41" s="26" t="s">
        <v>125</v>
      </c>
      <c r="B41" s="38">
        <v>170070</v>
      </c>
      <c r="C41" s="27">
        <v>48</v>
      </c>
      <c r="D41" s="27">
        <v>60</v>
      </c>
      <c r="E41" s="38">
        <f t="shared" si="3"/>
        <v>3543.125</v>
      </c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8"/>
    </row>
    <row r="42" spans="1:16">
      <c r="A42" s="26" t="s">
        <v>140</v>
      </c>
      <c r="B42" s="38">
        <v>141725</v>
      </c>
      <c r="C42" s="27">
        <v>40</v>
      </c>
      <c r="D42" s="27">
        <v>49</v>
      </c>
      <c r="E42" s="38">
        <f t="shared" si="3"/>
        <v>3543.125</v>
      </c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8"/>
    </row>
    <row r="43" spans="1:16">
      <c r="A43" s="26" t="s">
        <v>145</v>
      </c>
      <c r="B43" s="38">
        <v>141725</v>
      </c>
      <c r="C43" s="27">
        <v>40</v>
      </c>
      <c r="D43" s="27">
        <v>49</v>
      </c>
      <c r="E43" s="38">
        <f t="shared" si="3"/>
        <v>3543.125</v>
      </c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8"/>
    </row>
    <row r="44" spans="1:16">
      <c r="A44" s="26" t="s">
        <v>160</v>
      </c>
      <c r="B44" s="38">
        <v>141725</v>
      </c>
      <c r="C44" s="27">
        <v>40</v>
      </c>
      <c r="D44" s="27">
        <v>49</v>
      </c>
      <c r="E44" s="38">
        <f t="shared" si="3"/>
        <v>3543.125</v>
      </c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8"/>
    </row>
    <row r="45" spans="1:16">
      <c r="A45" s="26" t="s">
        <v>165</v>
      </c>
      <c r="B45" s="38">
        <v>141725</v>
      </c>
      <c r="C45" s="27">
        <v>40</v>
      </c>
      <c r="D45" s="27">
        <v>49</v>
      </c>
      <c r="E45" s="38">
        <f t="shared" si="3"/>
        <v>3543.125</v>
      </c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8"/>
    </row>
    <row r="46" spans="1:16">
      <c r="A46" s="26" t="s">
        <v>184</v>
      </c>
      <c r="B46" s="38">
        <v>170070</v>
      </c>
      <c r="C46" s="27">
        <v>48</v>
      </c>
      <c r="D46" s="27">
        <v>60</v>
      </c>
      <c r="E46" s="38">
        <f t="shared" si="3"/>
        <v>3543.125</v>
      </c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8"/>
    </row>
    <row r="47" spans="1:16">
      <c r="A47" s="26" t="s">
        <v>114</v>
      </c>
      <c r="B47" s="38">
        <v>171448</v>
      </c>
      <c r="C47" s="27">
        <v>53</v>
      </c>
      <c r="D47" s="27">
        <v>60</v>
      </c>
      <c r="E47" s="38">
        <f t="shared" si="3"/>
        <v>3234.867924528302</v>
      </c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8"/>
    </row>
    <row r="48" spans="1:16">
      <c r="A48" s="26" t="s">
        <v>179</v>
      </c>
      <c r="B48" s="38">
        <v>171448</v>
      </c>
      <c r="C48" s="27">
        <v>53</v>
      </c>
      <c r="D48" s="27">
        <v>60</v>
      </c>
      <c r="E48" s="38">
        <f t="shared" si="3"/>
        <v>3234.867924528302</v>
      </c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8"/>
    </row>
    <row r="49" spans="1:16">
      <c r="A49" s="26" t="s">
        <v>71</v>
      </c>
      <c r="B49" s="38">
        <v>224388</v>
      </c>
      <c r="C49" s="27">
        <v>72</v>
      </c>
      <c r="D49" s="27">
        <v>98</v>
      </c>
      <c r="E49" s="38">
        <f t="shared" si="3"/>
        <v>3116.5</v>
      </c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8"/>
    </row>
    <row r="50" spans="1:16">
      <c r="A50" s="26" t="s">
        <v>96</v>
      </c>
      <c r="B50" s="38">
        <v>69356</v>
      </c>
      <c r="C50" s="27">
        <v>23</v>
      </c>
      <c r="D50" s="27">
        <v>31</v>
      </c>
      <c r="E50" s="38">
        <f t="shared" si="3"/>
        <v>3015.478260869565</v>
      </c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8"/>
    </row>
    <row r="51" spans="1:16">
      <c r="A51" s="26" t="s">
        <v>80</v>
      </c>
      <c r="B51" s="38">
        <v>231057</v>
      </c>
      <c r="C51" s="27">
        <v>78</v>
      </c>
      <c r="D51" s="27">
        <v>107</v>
      </c>
      <c r="E51" s="38">
        <f t="shared" si="3"/>
        <v>2962.2692307692309</v>
      </c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8"/>
    </row>
    <row r="52" spans="1:16">
      <c r="A52" s="26" t="s">
        <v>118</v>
      </c>
      <c r="B52" s="38">
        <v>117342</v>
      </c>
      <c r="C52" s="27">
        <v>41</v>
      </c>
      <c r="D52" s="27">
        <v>50</v>
      </c>
      <c r="E52" s="38">
        <f t="shared" si="3"/>
        <v>2862</v>
      </c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8"/>
    </row>
    <row r="53" spans="1:16">
      <c r="A53" s="26" t="s">
        <v>201</v>
      </c>
      <c r="B53" s="38">
        <v>65413</v>
      </c>
      <c r="C53" s="27">
        <v>23</v>
      </c>
      <c r="D53" s="27">
        <v>41</v>
      </c>
      <c r="E53" s="38">
        <f t="shared" si="3"/>
        <v>2844.0434782608695</v>
      </c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8"/>
    </row>
    <row r="54" spans="1:16">
      <c r="A54" s="26" t="s">
        <v>209</v>
      </c>
      <c r="B54" s="38">
        <v>58325</v>
      </c>
      <c r="C54" s="27">
        <v>21</v>
      </c>
      <c r="D54" s="27">
        <v>41</v>
      </c>
      <c r="E54" s="38">
        <f t="shared" si="3"/>
        <v>2777.3809523809523</v>
      </c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8"/>
    </row>
    <row r="55" spans="1:16">
      <c r="A55" s="26" t="s">
        <v>115</v>
      </c>
      <c r="B55" s="38">
        <v>251401</v>
      </c>
      <c r="C55" s="27">
        <v>94</v>
      </c>
      <c r="D55" s="27">
        <v>105</v>
      </c>
      <c r="E55" s="38">
        <f t="shared" si="3"/>
        <v>2674.4787234042551</v>
      </c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8"/>
    </row>
    <row r="56" spans="1:16">
      <c r="A56" s="26" t="s">
        <v>187</v>
      </c>
      <c r="B56" s="38">
        <v>61278</v>
      </c>
      <c r="C56" s="27">
        <v>23</v>
      </c>
      <c r="D56" s="27">
        <v>41</v>
      </c>
      <c r="E56" s="38">
        <f t="shared" si="3"/>
        <v>2664.2608695652175</v>
      </c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8"/>
    </row>
    <row r="57" spans="1:16">
      <c r="A57" s="26" t="s">
        <v>86</v>
      </c>
      <c r="B57" s="38">
        <v>123496</v>
      </c>
      <c r="C57" s="27">
        <v>47</v>
      </c>
      <c r="D57" s="27">
        <v>40</v>
      </c>
      <c r="E57" s="38">
        <f t="shared" si="3"/>
        <v>2627.5744680851062</v>
      </c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8"/>
    </row>
    <row r="58" spans="1:16">
      <c r="A58" s="26" t="s">
        <v>72</v>
      </c>
      <c r="B58" s="38">
        <v>258245</v>
      </c>
      <c r="C58" s="27">
        <v>99</v>
      </c>
      <c r="D58" s="27">
        <v>109</v>
      </c>
      <c r="E58" s="38">
        <f t="shared" si="3"/>
        <v>2608.5353535353534</v>
      </c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8"/>
    </row>
    <row r="59" spans="1:16">
      <c r="A59" s="26" t="s">
        <v>166</v>
      </c>
      <c r="B59" s="38">
        <v>194824</v>
      </c>
      <c r="C59" s="27">
        <v>76</v>
      </c>
      <c r="D59" s="27">
        <v>97</v>
      </c>
      <c r="E59" s="38">
        <f t="shared" si="3"/>
        <v>2563.4736842105262</v>
      </c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8"/>
    </row>
    <row r="60" spans="1:16">
      <c r="A60" s="26" t="s">
        <v>126</v>
      </c>
      <c r="B60" s="38">
        <v>180524</v>
      </c>
      <c r="C60" s="27">
        <v>71</v>
      </c>
      <c r="D60" s="27">
        <v>87</v>
      </c>
      <c r="E60" s="38">
        <f t="shared" si="3"/>
        <v>2542.5915492957747</v>
      </c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8"/>
    </row>
    <row r="61" spans="1:16">
      <c r="A61" s="26" t="s">
        <v>146</v>
      </c>
      <c r="B61" s="38">
        <v>180524</v>
      </c>
      <c r="C61" s="27">
        <v>71</v>
      </c>
      <c r="D61" s="27">
        <v>87</v>
      </c>
      <c r="E61" s="38">
        <f t="shared" si="3"/>
        <v>2542.5915492957747</v>
      </c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8"/>
    </row>
    <row r="62" spans="1:16">
      <c r="A62" s="26" t="s">
        <v>75</v>
      </c>
      <c r="B62" s="38">
        <v>133860</v>
      </c>
      <c r="C62" s="27">
        <v>54</v>
      </c>
      <c r="D62" s="27">
        <v>65</v>
      </c>
      <c r="E62" s="38">
        <f t="shared" si="3"/>
        <v>2478.8888888888887</v>
      </c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8"/>
    </row>
    <row r="63" spans="1:16">
      <c r="A63" s="26" t="s">
        <v>203</v>
      </c>
      <c r="B63" s="38">
        <v>51478</v>
      </c>
      <c r="C63" s="27">
        <v>22</v>
      </c>
      <c r="D63" s="27">
        <v>38</v>
      </c>
      <c r="E63" s="38">
        <f t="shared" si="3"/>
        <v>2339.909090909091</v>
      </c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8"/>
    </row>
    <row r="64" spans="1:16">
      <c r="A64" s="26" t="s">
        <v>205</v>
      </c>
      <c r="B64" s="38">
        <v>51478</v>
      </c>
      <c r="C64" s="27">
        <v>22</v>
      </c>
      <c r="D64" s="27">
        <v>38</v>
      </c>
      <c r="E64" s="38">
        <f t="shared" si="3"/>
        <v>2339.909090909091</v>
      </c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8"/>
    </row>
    <row r="65" spans="1:16">
      <c r="A65" s="26" t="s">
        <v>207</v>
      </c>
      <c r="B65" s="38">
        <v>51478</v>
      </c>
      <c r="C65" s="27">
        <v>22</v>
      </c>
      <c r="D65" s="27">
        <v>38</v>
      </c>
      <c r="E65" s="38">
        <f t="shared" si="3"/>
        <v>2339.909090909091</v>
      </c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8"/>
    </row>
    <row r="66" spans="1:16">
      <c r="A66" s="26" t="s">
        <v>175</v>
      </c>
      <c r="B66" s="38">
        <v>148677</v>
      </c>
      <c r="C66" s="27">
        <v>65</v>
      </c>
      <c r="D66" s="27">
        <v>81</v>
      </c>
      <c r="E66" s="38">
        <f t="shared" si="3"/>
        <v>2287.3384615384616</v>
      </c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8"/>
    </row>
    <row r="67" spans="1:16">
      <c r="A67" s="26" t="s">
        <v>180</v>
      </c>
      <c r="B67" s="38">
        <v>148677</v>
      </c>
      <c r="C67" s="27">
        <v>65</v>
      </c>
      <c r="D67" s="27">
        <v>81</v>
      </c>
      <c r="E67" s="38">
        <f t="shared" si="3"/>
        <v>2287.3384615384616</v>
      </c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8"/>
    </row>
    <row r="68" spans="1:16">
      <c r="A68" s="26" t="s">
        <v>170</v>
      </c>
      <c r="B68" s="38">
        <v>151683</v>
      </c>
      <c r="C68" s="27">
        <v>67</v>
      </c>
      <c r="D68" s="27">
        <v>82</v>
      </c>
      <c r="E68" s="38">
        <f t="shared" si="3"/>
        <v>2263.9253731343283</v>
      </c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8"/>
    </row>
    <row r="69" spans="1:16">
      <c r="A69" s="26" t="s">
        <v>190</v>
      </c>
      <c r="B69" s="38">
        <v>47336</v>
      </c>
      <c r="C69" s="27">
        <v>21</v>
      </c>
      <c r="D69" s="27">
        <v>38</v>
      </c>
      <c r="E69" s="38">
        <f t="shared" si="3"/>
        <v>2254.0952380952381</v>
      </c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8"/>
    </row>
    <row r="70" spans="1:16">
      <c r="A70" s="26" t="s">
        <v>193</v>
      </c>
      <c r="B70" s="38">
        <v>44390</v>
      </c>
      <c r="C70" s="27">
        <v>20</v>
      </c>
      <c r="D70" s="27">
        <v>38</v>
      </c>
      <c r="E70" s="38">
        <f t="shared" si="3"/>
        <v>2219.5</v>
      </c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8"/>
    </row>
    <row r="71" spans="1:16">
      <c r="A71" s="26" t="s">
        <v>196</v>
      </c>
      <c r="B71" s="38">
        <v>44390</v>
      </c>
      <c r="C71" s="27">
        <v>20</v>
      </c>
      <c r="D71" s="27">
        <v>38</v>
      </c>
      <c r="E71" s="38">
        <f t="shared" ref="E71:E102" si="4">B71/C71</f>
        <v>2219.5</v>
      </c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8"/>
    </row>
    <row r="72" spans="1:16">
      <c r="A72" s="26" t="s">
        <v>211</v>
      </c>
      <c r="B72" s="38">
        <v>44390</v>
      </c>
      <c r="C72" s="27">
        <v>20</v>
      </c>
      <c r="D72" s="27">
        <v>38</v>
      </c>
      <c r="E72" s="38">
        <f t="shared" si="4"/>
        <v>2219.5</v>
      </c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8"/>
    </row>
    <row r="73" spans="1:16">
      <c r="A73" s="26" t="s">
        <v>213</v>
      </c>
      <c r="B73" s="38">
        <v>44390</v>
      </c>
      <c r="C73" s="27">
        <v>20</v>
      </c>
      <c r="D73" s="27">
        <v>38</v>
      </c>
      <c r="E73" s="38">
        <f t="shared" si="4"/>
        <v>2219.5</v>
      </c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8"/>
    </row>
    <row r="74" spans="1:16">
      <c r="A74" s="26" t="s">
        <v>215</v>
      </c>
      <c r="B74" s="38">
        <v>44390</v>
      </c>
      <c r="C74" s="27">
        <v>20</v>
      </c>
      <c r="D74" s="27">
        <v>38</v>
      </c>
      <c r="E74" s="38">
        <f t="shared" si="4"/>
        <v>2219.5</v>
      </c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8"/>
    </row>
    <row r="75" spans="1:16">
      <c r="A75" s="26" t="s">
        <v>105</v>
      </c>
      <c r="B75" s="38">
        <v>102075</v>
      </c>
      <c r="C75" s="27">
        <v>46</v>
      </c>
      <c r="D75" s="27">
        <v>42</v>
      </c>
      <c r="E75" s="38">
        <f t="shared" si="4"/>
        <v>2219.021739130435</v>
      </c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8"/>
    </row>
    <row r="76" spans="1:16">
      <c r="A76" s="26" t="s">
        <v>136</v>
      </c>
      <c r="B76" s="38">
        <v>134384</v>
      </c>
      <c r="C76" s="27">
        <v>61</v>
      </c>
      <c r="D76" s="27">
        <v>73</v>
      </c>
      <c r="E76" s="38">
        <f t="shared" si="4"/>
        <v>2203.0163934426228</v>
      </c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8"/>
    </row>
    <row r="77" spans="1:16">
      <c r="A77" s="26" t="s">
        <v>141</v>
      </c>
      <c r="B77" s="38">
        <v>134384</v>
      </c>
      <c r="C77" s="27">
        <v>61</v>
      </c>
      <c r="D77" s="27">
        <v>73</v>
      </c>
      <c r="E77" s="38">
        <f t="shared" si="4"/>
        <v>2203.0163934426228</v>
      </c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8"/>
    </row>
    <row r="78" spans="1:16">
      <c r="A78" s="26" t="s">
        <v>156</v>
      </c>
      <c r="B78" s="38">
        <v>134384</v>
      </c>
      <c r="C78" s="27">
        <v>61</v>
      </c>
      <c r="D78" s="27">
        <v>73</v>
      </c>
      <c r="E78" s="38">
        <f t="shared" si="4"/>
        <v>2203.0163934426228</v>
      </c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8"/>
    </row>
    <row r="79" spans="1:16">
      <c r="A79" s="26" t="s">
        <v>161</v>
      </c>
      <c r="B79" s="38">
        <v>134384</v>
      </c>
      <c r="C79" s="27">
        <v>61</v>
      </c>
      <c r="D79" s="27">
        <v>73</v>
      </c>
      <c r="E79" s="38">
        <f t="shared" si="4"/>
        <v>2203.0163934426228</v>
      </c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8"/>
    </row>
    <row r="80" spans="1:16">
      <c r="A80" s="26" t="s">
        <v>76</v>
      </c>
      <c r="B80" s="38">
        <v>96288</v>
      </c>
      <c r="C80" s="27">
        <v>44</v>
      </c>
      <c r="D80" s="27">
        <v>37</v>
      </c>
      <c r="E80" s="38">
        <f t="shared" si="4"/>
        <v>2188.3636363636365</v>
      </c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8"/>
    </row>
    <row r="81" spans="1:16">
      <c r="A81" s="26" t="s">
        <v>131</v>
      </c>
      <c r="B81" s="38">
        <v>137390</v>
      </c>
      <c r="C81" s="27">
        <v>63</v>
      </c>
      <c r="D81" s="27">
        <v>74</v>
      </c>
      <c r="E81" s="38">
        <f t="shared" si="4"/>
        <v>2180.7936507936506</v>
      </c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8"/>
    </row>
    <row r="82" spans="1:16">
      <c r="A82" s="26" t="s">
        <v>151</v>
      </c>
      <c r="B82" s="38">
        <v>137390</v>
      </c>
      <c r="C82" s="27">
        <v>63</v>
      </c>
      <c r="D82" s="27">
        <v>74</v>
      </c>
      <c r="E82" s="38">
        <f t="shared" si="4"/>
        <v>2180.7936507936506</v>
      </c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8"/>
    </row>
    <row r="83" spans="1:16">
      <c r="A83" s="26" t="s">
        <v>90</v>
      </c>
      <c r="B83" s="38">
        <v>101523</v>
      </c>
      <c r="C83" s="27">
        <v>47</v>
      </c>
      <c r="D83" s="27">
        <v>72</v>
      </c>
      <c r="E83" s="38">
        <f t="shared" si="4"/>
        <v>2160.0638297872342</v>
      </c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8"/>
    </row>
    <row r="84" spans="1:16">
      <c r="A84" s="26" t="s">
        <v>100</v>
      </c>
      <c r="B84" s="38">
        <v>80639</v>
      </c>
      <c r="C84" s="27">
        <v>43</v>
      </c>
      <c r="D84" s="27">
        <v>61</v>
      </c>
      <c r="E84" s="38">
        <f t="shared" si="4"/>
        <v>1875.3255813953488</v>
      </c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8"/>
    </row>
    <row r="85" spans="1:16">
      <c r="A85" s="26" t="s">
        <v>137</v>
      </c>
      <c r="B85" s="38">
        <v>51776</v>
      </c>
      <c r="C85" s="27">
        <v>28</v>
      </c>
      <c r="D85" s="27">
        <v>24</v>
      </c>
      <c r="E85" s="38">
        <f t="shared" si="4"/>
        <v>1849.1428571428571</v>
      </c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8"/>
    </row>
    <row r="86" spans="1:16">
      <c r="A86" s="26" t="s">
        <v>142</v>
      </c>
      <c r="B86" s="38">
        <v>51776</v>
      </c>
      <c r="C86" s="27">
        <v>28</v>
      </c>
      <c r="D86" s="27">
        <v>24</v>
      </c>
      <c r="E86" s="38">
        <f t="shared" si="4"/>
        <v>1849.1428571428571</v>
      </c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8"/>
    </row>
    <row r="87" spans="1:16">
      <c r="A87" s="26" t="s">
        <v>157</v>
      </c>
      <c r="B87" s="38">
        <v>51776</v>
      </c>
      <c r="C87" s="27">
        <v>28</v>
      </c>
      <c r="D87" s="27">
        <v>24</v>
      </c>
      <c r="E87" s="38">
        <f t="shared" si="4"/>
        <v>1849.1428571428571</v>
      </c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8"/>
    </row>
    <row r="88" spans="1:16">
      <c r="A88" s="26" t="s">
        <v>162</v>
      </c>
      <c r="B88" s="38">
        <v>51776</v>
      </c>
      <c r="C88" s="27">
        <v>28</v>
      </c>
      <c r="D88" s="27">
        <v>24</v>
      </c>
      <c r="E88" s="38">
        <f t="shared" si="4"/>
        <v>1849.1428571428571</v>
      </c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8"/>
    </row>
    <row r="89" spans="1:16">
      <c r="A89" s="26" t="s">
        <v>181</v>
      </c>
      <c r="B89" s="38">
        <v>51776</v>
      </c>
      <c r="C89" s="27">
        <v>28</v>
      </c>
      <c r="D89" s="27">
        <v>24</v>
      </c>
      <c r="E89" s="38">
        <f t="shared" si="4"/>
        <v>1849.1428571428571</v>
      </c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8"/>
    </row>
    <row r="90" spans="1:16">
      <c r="A90" s="26" t="s">
        <v>168</v>
      </c>
      <c r="B90" s="38">
        <v>107175</v>
      </c>
      <c r="C90" s="27">
        <v>58</v>
      </c>
      <c r="D90" s="27">
        <v>95</v>
      </c>
      <c r="E90" s="38">
        <f t="shared" si="4"/>
        <v>1847.844827586207</v>
      </c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8"/>
    </row>
    <row r="91" spans="1:16">
      <c r="A91" s="26" t="s">
        <v>188</v>
      </c>
      <c r="B91" s="38">
        <v>31203</v>
      </c>
      <c r="C91" s="27">
        <v>17</v>
      </c>
      <c r="D91" s="27">
        <v>28</v>
      </c>
      <c r="E91" s="38">
        <f t="shared" si="4"/>
        <v>1835.4705882352941</v>
      </c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8"/>
    </row>
    <row r="92" spans="1:16">
      <c r="A92" s="26" t="s">
        <v>132</v>
      </c>
      <c r="B92" s="38">
        <v>51820</v>
      </c>
      <c r="C92" s="27">
        <v>29</v>
      </c>
      <c r="D92" s="27">
        <v>24</v>
      </c>
      <c r="E92" s="38">
        <f t="shared" si="4"/>
        <v>1786.8965517241379</v>
      </c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8"/>
    </row>
    <row r="93" spans="1:16">
      <c r="A93" s="26" t="s">
        <v>152</v>
      </c>
      <c r="B93" s="38">
        <v>51820</v>
      </c>
      <c r="C93" s="27">
        <v>29</v>
      </c>
      <c r="D93" s="27">
        <v>24</v>
      </c>
      <c r="E93" s="38">
        <f t="shared" si="4"/>
        <v>1786.8965517241379</v>
      </c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8"/>
    </row>
    <row r="94" spans="1:16">
      <c r="A94" s="26" t="s">
        <v>128</v>
      </c>
      <c r="B94" s="38">
        <v>92881</v>
      </c>
      <c r="C94" s="27">
        <v>53</v>
      </c>
      <c r="D94" s="27">
        <v>85</v>
      </c>
      <c r="E94" s="38">
        <f t="shared" si="4"/>
        <v>1752.4716981132076</v>
      </c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8"/>
    </row>
    <row r="95" spans="1:16">
      <c r="A95" s="26" t="s">
        <v>148</v>
      </c>
      <c r="B95" s="38">
        <v>92881</v>
      </c>
      <c r="C95" s="27">
        <v>53</v>
      </c>
      <c r="D95" s="27">
        <v>85</v>
      </c>
      <c r="E95" s="38">
        <f t="shared" si="4"/>
        <v>1752.4716981132076</v>
      </c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8"/>
    </row>
    <row r="96" spans="1:16">
      <c r="A96" s="26" t="s">
        <v>172</v>
      </c>
      <c r="B96" s="38">
        <v>89315</v>
      </c>
      <c r="C96" s="27">
        <v>51</v>
      </c>
      <c r="D96" s="27">
        <v>80</v>
      </c>
      <c r="E96" s="38">
        <f t="shared" si="4"/>
        <v>1751.2745098039215</v>
      </c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8"/>
    </row>
    <row r="97" spans="1:16">
      <c r="A97" s="26" t="s">
        <v>182</v>
      </c>
      <c r="B97" s="38">
        <v>89315</v>
      </c>
      <c r="C97" s="27">
        <v>51</v>
      </c>
      <c r="D97" s="27">
        <v>79</v>
      </c>
      <c r="E97" s="38">
        <f t="shared" si="4"/>
        <v>1751.2745098039215</v>
      </c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8"/>
    </row>
    <row r="98" spans="1:16">
      <c r="A98" s="26" t="s">
        <v>177</v>
      </c>
      <c r="B98" s="38">
        <v>89603</v>
      </c>
      <c r="C98" s="27">
        <v>52</v>
      </c>
      <c r="D98" s="27">
        <v>79</v>
      </c>
      <c r="E98" s="38">
        <f t="shared" si="4"/>
        <v>1723.1346153846155</v>
      </c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8"/>
    </row>
    <row r="99" spans="1:16">
      <c r="A99" s="26" t="s">
        <v>171</v>
      </c>
      <c r="B99" s="38">
        <v>51822</v>
      </c>
      <c r="C99" s="27">
        <v>31</v>
      </c>
      <c r="D99" s="27">
        <v>24</v>
      </c>
      <c r="E99" s="38">
        <f t="shared" si="4"/>
        <v>1671.6774193548388</v>
      </c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8"/>
    </row>
    <row r="100" spans="1:16">
      <c r="A100" s="26" t="s">
        <v>109</v>
      </c>
      <c r="B100" s="38">
        <v>85836</v>
      </c>
      <c r="C100" s="27">
        <v>52</v>
      </c>
      <c r="D100" s="27">
        <v>57</v>
      </c>
      <c r="E100" s="38">
        <f t="shared" si="4"/>
        <v>1650.6923076923076</v>
      </c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8"/>
    </row>
    <row r="101" spans="1:16">
      <c r="A101" s="26" t="s">
        <v>133</v>
      </c>
      <c r="B101" s="38">
        <v>75021</v>
      </c>
      <c r="C101" s="27">
        <v>46</v>
      </c>
      <c r="D101" s="27">
        <v>72</v>
      </c>
      <c r="E101" s="38">
        <f t="shared" si="4"/>
        <v>1630.891304347826</v>
      </c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8"/>
    </row>
    <row r="102" spans="1:16">
      <c r="A102" s="26" t="s">
        <v>143</v>
      </c>
      <c r="B102" s="38">
        <v>75021</v>
      </c>
      <c r="C102" s="27">
        <v>46</v>
      </c>
      <c r="D102" s="27">
        <v>71</v>
      </c>
      <c r="E102" s="38">
        <f t="shared" si="4"/>
        <v>1630.891304347826</v>
      </c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8"/>
    </row>
    <row r="103" spans="1:16">
      <c r="A103" s="26" t="s">
        <v>153</v>
      </c>
      <c r="B103" s="38">
        <v>75021</v>
      </c>
      <c r="C103" s="27">
        <v>46</v>
      </c>
      <c r="D103" s="27">
        <v>72</v>
      </c>
      <c r="E103" s="38">
        <f t="shared" ref="E103:E134" si="5">B103/C103</f>
        <v>1630.891304347826</v>
      </c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8"/>
    </row>
    <row r="104" spans="1:16">
      <c r="A104" s="26" t="s">
        <v>163</v>
      </c>
      <c r="B104" s="38">
        <v>75021</v>
      </c>
      <c r="C104" s="27">
        <v>46</v>
      </c>
      <c r="D104" s="27">
        <v>71</v>
      </c>
      <c r="E104" s="38">
        <f t="shared" si="5"/>
        <v>1630.891304347826</v>
      </c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8"/>
    </row>
    <row r="105" spans="1:16">
      <c r="A105" s="26" t="s">
        <v>176</v>
      </c>
      <c r="B105" s="38">
        <v>51929</v>
      </c>
      <c r="C105" s="27">
        <v>32</v>
      </c>
      <c r="D105" s="27">
        <v>24</v>
      </c>
      <c r="E105" s="38">
        <f t="shared" si="5"/>
        <v>1622.78125</v>
      </c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8"/>
    </row>
    <row r="106" spans="1:16">
      <c r="A106" s="26" t="s">
        <v>102</v>
      </c>
      <c r="B106" s="38">
        <v>38517</v>
      </c>
      <c r="C106" s="27">
        <v>24</v>
      </c>
      <c r="D106" s="27">
        <v>55</v>
      </c>
      <c r="E106" s="38">
        <f t="shared" si="5"/>
        <v>1604.875</v>
      </c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8"/>
    </row>
    <row r="107" spans="1:16">
      <c r="A107" s="26" t="s">
        <v>138</v>
      </c>
      <c r="B107" s="38">
        <v>75309</v>
      </c>
      <c r="C107" s="27">
        <v>47</v>
      </c>
      <c r="D107" s="27">
        <v>71</v>
      </c>
      <c r="E107" s="38">
        <f t="shared" si="5"/>
        <v>1602.3191489361702</v>
      </c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8"/>
    </row>
    <row r="108" spans="1:16">
      <c r="A108" s="26" t="s">
        <v>158</v>
      </c>
      <c r="B108" s="38">
        <v>75309</v>
      </c>
      <c r="C108" s="27">
        <v>47</v>
      </c>
      <c r="D108" s="27">
        <v>71</v>
      </c>
      <c r="E108" s="38">
        <f t="shared" si="5"/>
        <v>1602.3191489361702</v>
      </c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8"/>
    </row>
    <row r="109" spans="1:16">
      <c r="A109" s="26" t="s">
        <v>123</v>
      </c>
      <c r="B109" s="38">
        <v>60488</v>
      </c>
      <c r="C109" s="27">
        <v>39</v>
      </c>
      <c r="D109" s="27">
        <v>48</v>
      </c>
      <c r="E109" s="38">
        <f t="shared" si="5"/>
        <v>1550.9743589743589</v>
      </c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8"/>
    </row>
    <row r="110" spans="1:16">
      <c r="A110" s="26" t="s">
        <v>185</v>
      </c>
      <c r="B110" s="38">
        <v>34609</v>
      </c>
      <c r="C110" s="27">
        <v>25</v>
      </c>
      <c r="D110" s="27">
        <v>44</v>
      </c>
      <c r="E110" s="38">
        <f t="shared" si="5"/>
        <v>1384.36</v>
      </c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8"/>
    </row>
    <row r="111" spans="1:16">
      <c r="A111" s="26" t="s">
        <v>127</v>
      </c>
      <c r="B111" s="38">
        <v>54304</v>
      </c>
      <c r="C111" s="27">
        <v>40</v>
      </c>
      <c r="D111" s="27">
        <v>37</v>
      </c>
      <c r="E111" s="38">
        <f t="shared" si="5"/>
        <v>1357.6</v>
      </c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8"/>
    </row>
    <row r="112" spans="1:16">
      <c r="A112" s="26" t="s">
        <v>147</v>
      </c>
      <c r="B112" s="38">
        <v>54304</v>
      </c>
      <c r="C112" s="27">
        <v>40</v>
      </c>
      <c r="D112" s="27">
        <v>37</v>
      </c>
      <c r="E112" s="38">
        <f t="shared" si="5"/>
        <v>1357.6</v>
      </c>
      <c r="F112" s="27"/>
      <c r="G112" s="27"/>
      <c r="H112" s="27"/>
      <c r="I112" s="27"/>
      <c r="J112" s="27"/>
      <c r="K112" s="27"/>
      <c r="L112" s="27"/>
      <c r="M112" s="27"/>
      <c r="N112" s="27"/>
      <c r="O112" s="27"/>
      <c r="P112" s="28"/>
    </row>
    <row r="113" spans="1:16">
      <c r="A113" s="26" t="s">
        <v>82</v>
      </c>
      <c r="B113" s="38">
        <v>70377</v>
      </c>
      <c r="C113" s="27">
        <v>52</v>
      </c>
      <c r="D113" s="27">
        <v>76</v>
      </c>
      <c r="E113" s="38">
        <f t="shared" si="5"/>
        <v>1353.4038461538462</v>
      </c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8"/>
    </row>
    <row r="114" spans="1:16">
      <c r="A114" s="26" t="s">
        <v>119</v>
      </c>
      <c r="B114" s="38">
        <v>26530</v>
      </c>
      <c r="C114" s="27">
        <v>20</v>
      </c>
      <c r="D114" s="27">
        <v>21</v>
      </c>
      <c r="E114" s="38">
        <f t="shared" si="5"/>
        <v>1326.5</v>
      </c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8"/>
    </row>
    <row r="115" spans="1:16">
      <c r="A115" s="26" t="s">
        <v>116</v>
      </c>
      <c r="B115" s="38">
        <v>58241</v>
      </c>
      <c r="C115" s="27">
        <v>44</v>
      </c>
      <c r="D115" s="27">
        <v>56</v>
      </c>
      <c r="E115" s="38">
        <f t="shared" si="5"/>
        <v>1323.659090909091</v>
      </c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8"/>
    </row>
    <row r="116" spans="1:16">
      <c r="A116" s="26" t="s">
        <v>117</v>
      </c>
      <c r="B116" s="38">
        <v>58242</v>
      </c>
      <c r="C116" s="27">
        <v>45</v>
      </c>
      <c r="D116" s="27">
        <v>60</v>
      </c>
      <c r="E116" s="38">
        <f t="shared" si="5"/>
        <v>1294.2666666666667</v>
      </c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8"/>
    </row>
    <row r="117" spans="1:16">
      <c r="A117" s="26" t="s">
        <v>103</v>
      </c>
      <c r="B117" s="38">
        <v>38676</v>
      </c>
      <c r="C117" s="27">
        <v>30</v>
      </c>
      <c r="D117" s="27">
        <v>55</v>
      </c>
      <c r="E117" s="38">
        <f t="shared" si="5"/>
        <v>1289.2</v>
      </c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8"/>
    </row>
    <row r="118" spans="1:16">
      <c r="A118" s="26" t="s">
        <v>74</v>
      </c>
      <c r="B118" s="38">
        <v>79923</v>
      </c>
      <c r="C118" s="27">
        <v>64</v>
      </c>
      <c r="D118" s="27">
        <v>90</v>
      </c>
      <c r="E118" s="38">
        <f t="shared" si="5"/>
        <v>1248.796875</v>
      </c>
      <c r="F118" s="27"/>
      <c r="G118" s="27"/>
      <c r="H118" s="27"/>
      <c r="I118" s="27"/>
      <c r="J118" s="27"/>
      <c r="K118" s="27"/>
      <c r="L118" s="27"/>
      <c r="M118" s="27"/>
      <c r="N118" s="27"/>
      <c r="O118" s="27"/>
      <c r="P118" s="28"/>
    </row>
    <row r="119" spans="1:16">
      <c r="A119" s="26" t="s">
        <v>73</v>
      </c>
      <c r="B119" s="38">
        <v>75847</v>
      </c>
      <c r="C119" s="27">
        <v>61</v>
      </c>
      <c r="D119" s="27">
        <v>84</v>
      </c>
      <c r="E119" s="38">
        <f t="shared" si="5"/>
        <v>1243.3934426229507</v>
      </c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8"/>
    </row>
    <row r="120" spans="1:16">
      <c r="A120" s="26" t="s">
        <v>112</v>
      </c>
      <c r="B120" s="38">
        <v>62613</v>
      </c>
      <c r="C120" s="27">
        <v>52</v>
      </c>
      <c r="D120" s="27">
        <v>51</v>
      </c>
      <c r="E120" s="38">
        <f t="shared" si="5"/>
        <v>1204.0961538461538</v>
      </c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8"/>
    </row>
    <row r="121" spans="1:16">
      <c r="A121" s="26" t="s">
        <v>77</v>
      </c>
      <c r="B121" s="38">
        <v>52650</v>
      </c>
      <c r="C121" s="27">
        <v>44</v>
      </c>
      <c r="D121" s="27">
        <v>59</v>
      </c>
      <c r="E121" s="38">
        <f t="shared" si="5"/>
        <v>1196.590909090909</v>
      </c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8"/>
    </row>
    <row r="122" spans="1:16">
      <c r="A122" s="26" t="s">
        <v>81</v>
      </c>
      <c r="B122" s="38">
        <v>54914</v>
      </c>
      <c r="C122" s="27">
        <v>46</v>
      </c>
      <c r="D122" s="27">
        <v>78</v>
      </c>
      <c r="E122" s="38">
        <f t="shared" si="5"/>
        <v>1193.7826086956522</v>
      </c>
      <c r="F122" s="27"/>
      <c r="G122" s="27"/>
      <c r="H122" s="27"/>
      <c r="I122" s="27"/>
      <c r="J122" s="27"/>
      <c r="K122" s="27"/>
      <c r="L122" s="27"/>
      <c r="M122" s="27"/>
      <c r="N122" s="27"/>
      <c r="O122" s="27"/>
      <c r="P122" s="28"/>
    </row>
    <row r="123" spans="1:16">
      <c r="A123" s="26" t="s">
        <v>120</v>
      </c>
      <c r="B123" s="38">
        <v>43166</v>
      </c>
      <c r="C123" s="27">
        <v>37</v>
      </c>
      <c r="D123" s="27">
        <v>46</v>
      </c>
      <c r="E123" s="38">
        <f t="shared" si="5"/>
        <v>1166.6486486486488</v>
      </c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8"/>
    </row>
    <row r="124" spans="1:16">
      <c r="A124" s="26" t="s">
        <v>167</v>
      </c>
      <c r="B124" s="38">
        <v>54520</v>
      </c>
      <c r="C124" s="27">
        <v>48</v>
      </c>
      <c r="D124" s="27">
        <v>39</v>
      </c>
      <c r="E124" s="38">
        <f t="shared" si="5"/>
        <v>1135.8333333333333</v>
      </c>
      <c r="F124" s="27"/>
      <c r="G124" s="27"/>
      <c r="H124" s="27"/>
      <c r="I124" s="27"/>
      <c r="J124" s="27"/>
      <c r="K124" s="27"/>
      <c r="L124" s="27"/>
      <c r="M124" s="27"/>
      <c r="N124" s="27"/>
      <c r="O124" s="27"/>
      <c r="P124" s="28"/>
    </row>
    <row r="125" spans="1:16">
      <c r="A125" s="26" t="s">
        <v>89</v>
      </c>
      <c r="B125" s="38">
        <v>17524</v>
      </c>
      <c r="C125" s="27">
        <v>16</v>
      </c>
      <c r="D125" s="27">
        <v>21</v>
      </c>
      <c r="E125" s="38">
        <f t="shared" si="5"/>
        <v>1095.25</v>
      </c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8"/>
    </row>
    <row r="126" spans="1:16">
      <c r="A126" s="26" t="s">
        <v>91</v>
      </c>
      <c r="B126" s="38">
        <v>34658</v>
      </c>
      <c r="C126" s="27">
        <v>32</v>
      </c>
      <c r="D126" s="27">
        <v>68</v>
      </c>
      <c r="E126" s="38">
        <f t="shared" si="5"/>
        <v>1083.0625</v>
      </c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8"/>
    </row>
    <row r="127" spans="1:16">
      <c r="A127" s="26" t="s">
        <v>108</v>
      </c>
      <c r="B127" s="38">
        <v>13872</v>
      </c>
      <c r="C127" s="27">
        <v>13</v>
      </c>
      <c r="D127" s="27">
        <v>18</v>
      </c>
      <c r="E127" s="38">
        <f t="shared" si="5"/>
        <v>1067.0769230769231</v>
      </c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8"/>
    </row>
    <row r="128" spans="1:16">
      <c r="A128" s="26" t="s">
        <v>83</v>
      </c>
      <c r="B128" s="38">
        <v>34688</v>
      </c>
      <c r="C128" s="27">
        <v>33</v>
      </c>
      <c r="D128" s="27">
        <v>66</v>
      </c>
      <c r="E128" s="38">
        <f t="shared" si="5"/>
        <v>1051.1515151515152</v>
      </c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28"/>
    </row>
    <row r="129" spans="1:16">
      <c r="A129" s="26" t="s">
        <v>92</v>
      </c>
      <c r="B129" s="38">
        <v>32397</v>
      </c>
      <c r="C129" s="27">
        <v>32</v>
      </c>
      <c r="D129" s="27">
        <v>66</v>
      </c>
      <c r="E129" s="38">
        <f t="shared" si="5"/>
        <v>1012.40625</v>
      </c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8"/>
    </row>
    <row r="130" spans="1:16">
      <c r="A130" s="26" t="s">
        <v>78</v>
      </c>
      <c r="B130" s="38">
        <v>4042</v>
      </c>
      <c r="C130" s="27">
        <v>4</v>
      </c>
      <c r="D130" s="27">
        <v>15</v>
      </c>
      <c r="E130" s="38">
        <f t="shared" si="5"/>
        <v>1010.5</v>
      </c>
      <c r="F130" s="27"/>
      <c r="G130" s="27"/>
      <c r="H130" s="27"/>
      <c r="I130" s="27"/>
      <c r="J130" s="27"/>
      <c r="K130" s="27"/>
      <c r="L130" s="27"/>
      <c r="M130" s="27"/>
      <c r="N130" s="27"/>
      <c r="O130" s="27"/>
      <c r="P130" s="28"/>
    </row>
    <row r="131" spans="1:16">
      <c r="A131" s="26" t="s">
        <v>79</v>
      </c>
      <c r="B131" s="38">
        <v>15150</v>
      </c>
      <c r="C131" s="27">
        <v>15</v>
      </c>
      <c r="D131" s="27">
        <v>28</v>
      </c>
      <c r="E131" s="38">
        <f t="shared" si="5"/>
        <v>1010</v>
      </c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8"/>
    </row>
    <row r="132" spans="1:16">
      <c r="A132" s="26" t="s">
        <v>95</v>
      </c>
      <c r="B132" s="38">
        <v>21293</v>
      </c>
      <c r="C132" s="27">
        <v>22</v>
      </c>
      <c r="D132" s="27">
        <v>45</v>
      </c>
      <c r="E132" s="38">
        <f t="shared" si="5"/>
        <v>967.86363636363637</v>
      </c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8"/>
    </row>
    <row r="133" spans="1:16">
      <c r="A133" s="26" t="s">
        <v>99</v>
      </c>
      <c r="B133" s="38">
        <v>8579</v>
      </c>
      <c r="C133" s="27">
        <v>9</v>
      </c>
      <c r="D133" s="27">
        <v>20</v>
      </c>
      <c r="E133" s="38">
        <f t="shared" si="5"/>
        <v>953.22222222222217</v>
      </c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8"/>
    </row>
    <row r="134" spans="1:16">
      <c r="A134" s="26" t="s">
        <v>199</v>
      </c>
      <c r="B134" s="38">
        <v>22361</v>
      </c>
      <c r="C134" s="27">
        <v>24</v>
      </c>
      <c r="D134" s="27">
        <v>19</v>
      </c>
      <c r="E134" s="38">
        <f t="shared" si="5"/>
        <v>931.70833333333337</v>
      </c>
      <c r="F134" s="27"/>
      <c r="G134" s="27"/>
      <c r="H134" s="27"/>
      <c r="I134" s="27"/>
      <c r="J134" s="27"/>
      <c r="K134" s="27"/>
      <c r="L134" s="27"/>
      <c r="M134" s="27"/>
      <c r="N134" s="27"/>
      <c r="O134" s="27"/>
      <c r="P134" s="28"/>
    </row>
    <row r="135" spans="1:16">
      <c r="A135" s="26" t="s">
        <v>85</v>
      </c>
      <c r="B135" s="38">
        <v>25118</v>
      </c>
      <c r="C135" s="27">
        <v>27</v>
      </c>
      <c r="D135" s="27">
        <v>45</v>
      </c>
      <c r="E135" s="38">
        <f t="shared" ref="E135:E152" si="6">B135/C135</f>
        <v>930.2962962962963</v>
      </c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8"/>
    </row>
    <row r="136" spans="1:16">
      <c r="A136" s="26" t="s">
        <v>84</v>
      </c>
      <c r="B136" s="38">
        <v>34848</v>
      </c>
      <c r="C136" s="27">
        <v>38</v>
      </c>
      <c r="D136" s="27">
        <v>69</v>
      </c>
      <c r="E136" s="38">
        <f t="shared" si="6"/>
        <v>917.0526315789474</v>
      </c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8"/>
    </row>
    <row r="137" spans="1:16">
      <c r="A137" s="26" t="s">
        <v>122</v>
      </c>
      <c r="B137" s="38">
        <v>8886</v>
      </c>
      <c r="C137" s="27">
        <v>10</v>
      </c>
      <c r="D137" s="27">
        <v>24</v>
      </c>
      <c r="E137" s="38">
        <f t="shared" si="6"/>
        <v>888.6</v>
      </c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8"/>
    </row>
    <row r="138" spans="1:16">
      <c r="A138" s="26" t="s">
        <v>97</v>
      </c>
      <c r="B138" s="38">
        <v>15549</v>
      </c>
      <c r="C138" s="27">
        <v>18</v>
      </c>
      <c r="D138" s="27">
        <v>44</v>
      </c>
      <c r="E138" s="38">
        <f t="shared" si="6"/>
        <v>863.83333333333337</v>
      </c>
      <c r="F138" s="27"/>
      <c r="G138" s="27"/>
      <c r="H138" s="27"/>
      <c r="I138" s="27"/>
      <c r="J138" s="27"/>
      <c r="K138" s="27"/>
      <c r="L138" s="27"/>
      <c r="M138" s="27"/>
      <c r="N138" s="27"/>
      <c r="O138" s="27"/>
      <c r="P138" s="28"/>
    </row>
    <row r="139" spans="1:16">
      <c r="A139" s="26" t="s">
        <v>87</v>
      </c>
      <c r="B139" s="38">
        <v>18971</v>
      </c>
      <c r="C139" s="27">
        <v>23</v>
      </c>
      <c r="D139" s="27">
        <v>44</v>
      </c>
      <c r="E139" s="38">
        <f t="shared" si="6"/>
        <v>824.82608695652175</v>
      </c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8"/>
    </row>
    <row r="140" spans="1:16">
      <c r="A140" s="26" t="s">
        <v>101</v>
      </c>
      <c r="B140" s="38">
        <v>35238</v>
      </c>
      <c r="C140" s="27">
        <v>45</v>
      </c>
      <c r="D140" s="27">
        <v>56</v>
      </c>
      <c r="E140" s="38">
        <f t="shared" si="6"/>
        <v>783.06666666666672</v>
      </c>
      <c r="F140" s="27"/>
      <c r="G140" s="27"/>
      <c r="H140" s="27"/>
      <c r="I140" s="27"/>
      <c r="J140" s="27"/>
      <c r="K140" s="27"/>
      <c r="L140" s="27"/>
      <c r="M140" s="27"/>
      <c r="N140" s="27"/>
      <c r="O140" s="27"/>
      <c r="P140" s="28"/>
    </row>
    <row r="141" spans="1:16">
      <c r="A141" s="26" t="s">
        <v>191</v>
      </c>
      <c r="B141" s="38">
        <v>9630</v>
      </c>
      <c r="C141" s="27">
        <v>13</v>
      </c>
      <c r="D141" s="27">
        <v>26</v>
      </c>
      <c r="E141" s="38">
        <f t="shared" si="6"/>
        <v>740.76923076923072</v>
      </c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8"/>
    </row>
    <row r="142" spans="1:16">
      <c r="A142" s="26" t="s">
        <v>194</v>
      </c>
      <c r="B142" s="38">
        <v>9630</v>
      </c>
      <c r="C142" s="27">
        <v>13</v>
      </c>
      <c r="D142" s="27">
        <v>26</v>
      </c>
      <c r="E142" s="38">
        <f t="shared" si="6"/>
        <v>740.76923076923072</v>
      </c>
      <c r="F142" s="27"/>
      <c r="G142" s="27"/>
      <c r="H142" s="27"/>
      <c r="I142" s="27"/>
      <c r="J142" s="27"/>
      <c r="K142" s="27"/>
      <c r="L142" s="27"/>
      <c r="M142" s="27"/>
      <c r="N142" s="27"/>
      <c r="O142" s="27"/>
      <c r="P142" s="28"/>
    </row>
    <row r="143" spans="1:16">
      <c r="A143" s="26" t="s">
        <v>98</v>
      </c>
      <c r="B143" s="38">
        <v>2124</v>
      </c>
      <c r="C143" s="27">
        <v>3</v>
      </c>
      <c r="D143" s="27">
        <v>15</v>
      </c>
      <c r="E143" s="38">
        <f t="shared" si="6"/>
        <v>708</v>
      </c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8"/>
    </row>
    <row r="144" spans="1:16">
      <c r="A144" s="26" t="s">
        <v>107</v>
      </c>
      <c r="B144" s="38">
        <v>2124</v>
      </c>
      <c r="C144" s="27">
        <v>3</v>
      </c>
      <c r="D144" s="27">
        <v>5</v>
      </c>
      <c r="E144" s="38">
        <f t="shared" si="6"/>
        <v>708</v>
      </c>
      <c r="F144" s="27"/>
      <c r="G144" s="27"/>
      <c r="H144" s="27"/>
      <c r="I144" s="27"/>
      <c r="J144" s="27"/>
      <c r="K144" s="27"/>
      <c r="L144" s="27"/>
      <c r="M144" s="27"/>
      <c r="N144" s="27"/>
      <c r="O144" s="27"/>
      <c r="P144" s="28"/>
    </row>
    <row r="145" spans="1:16">
      <c r="A145" s="26" t="s">
        <v>121</v>
      </c>
      <c r="B145" s="38">
        <v>2124</v>
      </c>
      <c r="C145" s="27">
        <v>3</v>
      </c>
      <c r="D145" s="27">
        <v>8</v>
      </c>
      <c r="E145" s="38">
        <f t="shared" si="6"/>
        <v>708</v>
      </c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8"/>
    </row>
    <row r="146" spans="1:16">
      <c r="A146" s="26" t="s">
        <v>197</v>
      </c>
      <c r="B146" s="38">
        <v>8887</v>
      </c>
      <c r="C146" s="27">
        <v>14</v>
      </c>
      <c r="D146" s="27">
        <v>34</v>
      </c>
      <c r="E146" s="38">
        <f t="shared" si="6"/>
        <v>634.78571428571433</v>
      </c>
      <c r="F146" s="27"/>
      <c r="G146" s="27"/>
      <c r="H146" s="27"/>
      <c r="I146" s="27"/>
      <c r="J146" s="27"/>
      <c r="K146" s="27"/>
      <c r="L146" s="27"/>
      <c r="M146" s="27"/>
      <c r="N146" s="27"/>
      <c r="O146" s="27"/>
      <c r="P146" s="28"/>
    </row>
    <row r="147" spans="1:16">
      <c r="A147" s="26" t="s">
        <v>93</v>
      </c>
      <c r="B147" s="38">
        <v>16320</v>
      </c>
      <c r="C147" s="27">
        <v>26</v>
      </c>
      <c r="D147" s="27">
        <v>61</v>
      </c>
      <c r="E147" s="38">
        <f t="shared" si="6"/>
        <v>627.69230769230774</v>
      </c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8"/>
    </row>
    <row r="148" spans="1:16">
      <c r="A148" s="26" t="s">
        <v>94</v>
      </c>
      <c r="B148" s="38">
        <v>16327</v>
      </c>
      <c r="C148" s="27">
        <v>27</v>
      </c>
      <c r="D148" s="27">
        <v>64</v>
      </c>
      <c r="E148" s="38">
        <f t="shared" si="6"/>
        <v>604.7037037037037</v>
      </c>
      <c r="F148" s="27"/>
      <c r="G148" s="27"/>
      <c r="H148" s="27"/>
      <c r="I148" s="27"/>
      <c r="J148" s="27"/>
      <c r="K148" s="27"/>
      <c r="L148" s="27"/>
      <c r="M148" s="27"/>
      <c r="N148" s="27"/>
      <c r="O148" s="27"/>
      <c r="P148" s="28"/>
    </row>
    <row r="149" spans="1:16">
      <c r="A149" s="26" t="s">
        <v>106</v>
      </c>
      <c r="B149" s="38">
        <v>12001</v>
      </c>
      <c r="C149" s="27">
        <v>20</v>
      </c>
      <c r="D149" s="27">
        <v>39</v>
      </c>
      <c r="E149" s="38">
        <f t="shared" si="6"/>
        <v>600.04999999999995</v>
      </c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8"/>
    </row>
    <row r="150" spans="1:16">
      <c r="A150" s="26" t="s">
        <v>104</v>
      </c>
      <c r="B150" s="38">
        <v>13374</v>
      </c>
      <c r="C150" s="27">
        <v>23</v>
      </c>
      <c r="D150" s="27">
        <v>42</v>
      </c>
      <c r="E150" s="38">
        <f t="shared" si="6"/>
        <v>581.47826086956525</v>
      </c>
      <c r="F150" s="27"/>
      <c r="G150" s="27"/>
      <c r="H150" s="27"/>
      <c r="I150" s="27"/>
      <c r="J150" s="27"/>
      <c r="K150" s="27"/>
      <c r="L150" s="27"/>
      <c r="M150" s="27"/>
      <c r="N150" s="27"/>
      <c r="O150" s="27"/>
      <c r="P150" s="28"/>
    </row>
    <row r="151" spans="1:16">
      <c r="A151" s="26" t="s">
        <v>88</v>
      </c>
      <c r="B151" s="38">
        <v>2134</v>
      </c>
      <c r="C151" s="27">
        <v>4</v>
      </c>
      <c r="D151" s="27">
        <v>16</v>
      </c>
      <c r="E151" s="38">
        <f t="shared" si="6"/>
        <v>533.5</v>
      </c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8"/>
    </row>
    <row r="152" spans="1:16">
      <c r="A152" s="29" t="s">
        <v>198</v>
      </c>
      <c r="B152" s="41">
        <v>15</v>
      </c>
      <c r="C152" s="30">
        <v>1</v>
      </c>
      <c r="D152" s="30">
        <v>3</v>
      </c>
      <c r="E152" s="41">
        <f t="shared" si="6"/>
        <v>15</v>
      </c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1"/>
    </row>
  </sheetData>
  <sortState ref="A4:E149">
    <sortCondition descending="1" ref="E4:E149"/>
  </sortState>
  <phoneticPr fontId="1" type="noConversion"/>
  <conditionalFormatting sqref="E5 E7:E1048576">
    <cfRule type="cellIs" dxfId="0" priority="1" operator="greaterThan">
      <formula>4236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193"/>
  <sheetViews>
    <sheetView tabSelected="1" topLeftCell="H199" zoomScaleNormal="100" workbookViewId="0">
      <selection activeCell="M16" sqref="M16"/>
    </sheetView>
  </sheetViews>
  <sheetFormatPr defaultRowHeight="14.4"/>
  <cols>
    <col min="1" max="1" width="32.44140625" bestFit="1" customWidth="1"/>
    <col min="2" max="2" width="12.88671875" style="6" bestFit="1" customWidth="1"/>
    <col min="3" max="3" width="8.88671875" style="5"/>
    <col min="6" max="6" width="13.33203125" bestFit="1" customWidth="1"/>
    <col min="7" max="7" width="12.33203125" style="6" customWidth="1"/>
    <col min="8" max="8" width="13.88671875" customWidth="1"/>
    <col min="9" max="9" width="13.109375" customWidth="1"/>
    <col min="12" max="12" width="32.44140625" style="1" bestFit="1" customWidth="1"/>
    <col min="13" max="15" width="8.88671875" customWidth="1"/>
    <col min="16" max="16" width="12.88671875" style="6" customWidth="1"/>
    <col min="17" max="17" width="8.88671875" style="5" customWidth="1"/>
    <col min="19" max="19" width="8.88671875" customWidth="1"/>
    <col min="20" max="20" width="13.33203125" style="8" bestFit="1" customWidth="1"/>
    <col min="21" max="21" width="16.88671875" style="6" customWidth="1"/>
    <col min="22" max="22" width="19.44140625" bestFit="1" customWidth="1"/>
    <col min="23" max="23" width="20.6640625" style="8" bestFit="1" customWidth="1"/>
    <col min="24" max="24" width="13.33203125" bestFit="1" customWidth="1"/>
  </cols>
  <sheetData>
    <row r="1" spans="1:78">
      <c r="A1" s="23" t="s">
        <v>829</v>
      </c>
      <c r="B1" s="11"/>
      <c r="C1" s="11"/>
    </row>
    <row r="2" spans="1:78">
      <c r="A2" s="21" t="s">
        <v>830</v>
      </c>
      <c r="B2" s="21" t="s">
        <v>840</v>
      </c>
      <c r="C2" s="11"/>
    </row>
    <row r="3" spans="1:78">
      <c r="A3" s="21" t="s">
        <v>831</v>
      </c>
      <c r="B3" s="21" t="s">
        <v>865</v>
      </c>
      <c r="C3" s="11"/>
    </row>
    <row r="4" spans="1:78">
      <c r="A4" s="21"/>
      <c r="B4" s="21"/>
      <c r="C4" s="11"/>
    </row>
    <row r="5" spans="1:78">
      <c r="A5" s="21" t="s">
        <v>833</v>
      </c>
      <c r="B5" s="11"/>
      <c r="C5" s="11"/>
      <c r="K5" t="s">
        <v>858</v>
      </c>
    </row>
    <row r="6" spans="1:78">
      <c r="A6" s="21" t="s">
        <v>843</v>
      </c>
      <c r="B6" s="11"/>
      <c r="C6" s="11"/>
      <c r="K6" t="s">
        <v>859</v>
      </c>
    </row>
    <row r="7" spans="1:78" s="66" customFormat="1">
      <c r="A7" s="21" t="s">
        <v>844</v>
      </c>
      <c r="B7" s="11"/>
      <c r="C7" s="11"/>
      <c r="G7" s="96"/>
      <c r="K7" s="100" t="s">
        <v>860</v>
      </c>
      <c r="L7" s="98"/>
      <c r="P7" s="96"/>
      <c r="Q7" s="97"/>
      <c r="T7" s="99"/>
      <c r="U7" s="96"/>
      <c r="W7" s="99"/>
    </row>
    <row r="8" spans="1:78">
      <c r="A8" s="21" t="s">
        <v>835</v>
      </c>
      <c r="B8" s="11"/>
      <c r="C8" s="11"/>
      <c r="K8" s="100" t="s">
        <v>861</v>
      </c>
    </row>
    <row r="9" spans="1:78">
      <c r="A9" s="21" t="s">
        <v>845</v>
      </c>
      <c r="B9" s="11"/>
      <c r="C9" s="11"/>
    </row>
    <row r="10" spans="1:78">
      <c r="A10" s="21" t="s">
        <v>846</v>
      </c>
      <c r="B10" s="11"/>
      <c r="C10" s="11"/>
    </row>
    <row r="11" spans="1:78">
      <c r="A11" s="21" t="s">
        <v>848</v>
      </c>
      <c r="B11" s="11"/>
      <c r="C11" s="11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7"/>
      <c r="AZ11" s="27"/>
      <c r="BA11" s="27"/>
      <c r="BB11" s="27"/>
      <c r="BC11" s="27"/>
      <c r="BD11" s="27"/>
      <c r="BE11" s="27"/>
      <c r="BF11" s="27"/>
      <c r="BG11" s="27"/>
      <c r="BH11" s="27"/>
      <c r="BI11" s="27"/>
      <c r="BJ11" s="27"/>
      <c r="BK11" s="27"/>
      <c r="BL11" s="27"/>
      <c r="BM11" s="27"/>
      <c r="BN11" s="27"/>
      <c r="BO11" s="27"/>
      <c r="BP11" s="27"/>
      <c r="BQ11" s="27"/>
      <c r="BR11" s="27"/>
      <c r="BS11" s="27"/>
      <c r="BT11" s="27"/>
      <c r="BU11" s="27"/>
      <c r="BV11" s="27"/>
      <c r="BW11" s="27"/>
      <c r="BX11" s="27"/>
      <c r="BY11" s="27"/>
    </row>
    <row r="12" spans="1:78">
      <c r="M12" t="s">
        <v>880</v>
      </c>
      <c r="N12" t="s">
        <v>881</v>
      </c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7"/>
      <c r="AZ12" s="27"/>
      <c r="BA12" s="27"/>
      <c r="BB12" s="27"/>
      <c r="BC12" s="27"/>
      <c r="BD12" s="27"/>
      <c r="BE12" s="27"/>
      <c r="BF12" s="27"/>
      <c r="BG12" s="27"/>
      <c r="BH12" s="27"/>
      <c r="BI12" s="27"/>
      <c r="BJ12" s="27"/>
      <c r="BK12" s="27"/>
      <c r="BL12" s="27"/>
      <c r="BM12" s="27"/>
      <c r="BN12" s="27"/>
      <c r="BO12" s="27"/>
      <c r="BP12" s="27"/>
      <c r="BQ12" s="27"/>
      <c r="BR12" s="27"/>
      <c r="BS12" s="27"/>
      <c r="BT12" s="27"/>
      <c r="BU12" s="27"/>
      <c r="BV12" s="27"/>
      <c r="BW12" s="27"/>
      <c r="BX12" s="27"/>
      <c r="BY12" s="27"/>
    </row>
    <row r="13" spans="1:78" s="16" customFormat="1" ht="28.8">
      <c r="A13" s="16" t="s">
        <v>217</v>
      </c>
      <c r="B13" s="70" t="s">
        <v>219</v>
      </c>
      <c r="C13" s="71" t="s">
        <v>35</v>
      </c>
      <c r="D13" s="16" t="s">
        <v>808</v>
      </c>
      <c r="E13" s="16" t="s">
        <v>810</v>
      </c>
      <c r="F13" s="16" t="s">
        <v>816</v>
      </c>
      <c r="G13" s="70" t="s">
        <v>812</v>
      </c>
      <c r="H13" s="16" t="s">
        <v>814</v>
      </c>
      <c r="I13" s="16" t="s">
        <v>818</v>
      </c>
      <c r="J13" s="76"/>
      <c r="K13" s="113" t="s">
        <v>873</v>
      </c>
      <c r="L13" s="95" t="s">
        <v>819</v>
      </c>
      <c r="M13" s="72" t="s">
        <v>822</v>
      </c>
      <c r="N13" s="72" t="s">
        <v>872</v>
      </c>
      <c r="O13" s="72" t="s">
        <v>874</v>
      </c>
      <c r="P13" s="73" t="s">
        <v>421</v>
      </c>
      <c r="Q13" s="74" t="s">
        <v>422</v>
      </c>
      <c r="R13" s="72" t="s">
        <v>807</v>
      </c>
      <c r="S13" s="72" t="s">
        <v>809</v>
      </c>
      <c r="T13" s="75" t="s">
        <v>815</v>
      </c>
      <c r="U13" s="101" t="s">
        <v>811</v>
      </c>
      <c r="V13" s="102" t="s">
        <v>813</v>
      </c>
      <c r="W13" s="103" t="s">
        <v>817</v>
      </c>
      <c r="X13" s="72" t="s">
        <v>823</v>
      </c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27"/>
      <c r="BA13" s="27"/>
      <c r="BB13" s="27"/>
      <c r="BC13" s="27"/>
      <c r="BD13" s="27"/>
      <c r="BE13" s="27"/>
      <c r="BF13" s="27"/>
      <c r="BG13" s="27"/>
      <c r="BH13" s="27"/>
      <c r="BI13" s="27"/>
      <c r="BJ13" s="27"/>
      <c r="BK13" s="27"/>
      <c r="BL13" s="27"/>
      <c r="BM13" s="27"/>
      <c r="BN13" s="27"/>
      <c r="BO13" s="27"/>
      <c r="BP13" s="27"/>
      <c r="BQ13" s="27"/>
      <c r="BR13" s="27"/>
      <c r="BS13" s="27"/>
      <c r="BT13" s="27"/>
      <c r="BU13" s="27"/>
      <c r="BV13" s="27"/>
      <c r="BW13" s="27"/>
      <c r="BX13" s="27"/>
      <c r="BY13" s="27"/>
      <c r="BZ13" s="117"/>
    </row>
    <row r="14" spans="1:78">
      <c r="A14" s="26" t="s">
        <v>36</v>
      </c>
      <c r="B14" s="38">
        <v>1875507</v>
      </c>
      <c r="C14" s="57">
        <f>B14/总体情况!$L$7</f>
        <v>0.20984202998777426</v>
      </c>
      <c r="D14" s="27">
        <v>388</v>
      </c>
      <c r="E14" s="27">
        <v>511</v>
      </c>
      <c r="F14" s="77">
        <f t="shared" ref="F14:F45" si="0">B14/D14</f>
        <v>4833.7809278350514</v>
      </c>
      <c r="G14" s="38">
        <v>1850183</v>
      </c>
      <c r="H14" s="27">
        <v>215</v>
      </c>
      <c r="I14" s="78">
        <f t="shared" ref="I14:I45" si="1">G14/H14</f>
        <v>8605.5023255813958</v>
      </c>
      <c r="K14" s="114"/>
      <c r="L14" s="81" t="s">
        <v>19</v>
      </c>
      <c r="M14" s="27">
        <v>1</v>
      </c>
      <c r="N14" s="27">
        <v>1</v>
      </c>
      <c r="O14" s="27">
        <f>N14</f>
        <v>1</v>
      </c>
      <c r="P14" s="82">
        <v>3199028</v>
      </c>
      <c r="Q14" s="83">
        <v>0.3579248328626497</v>
      </c>
      <c r="R14" s="84">
        <v>501</v>
      </c>
      <c r="S14" s="84">
        <v>559</v>
      </c>
      <c r="T14" s="85">
        <v>6385.2854291417161</v>
      </c>
      <c r="U14" s="82">
        <v>3164377</v>
      </c>
      <c r="V14" s="84">
        <v>279</v>
      </c>
      <c r="W14" s="85">
        <v>11341.853046594983</v>
      </c>
      <c r="X14" s="116">
        <v>1</v>
      </c>
    </row>
    <row r="15" spans="1:78">
      <c r="A15" s="26" t="s">
        <v>19</v>
      </c>
      <c r="B15" s="38">
        <v>3199028</v>
      </c>
      <c r="C15" s="57">
        <f>B15/总体情况!$L$7</f>
        <v>0.3579248328626497</v>
      </c>
      <c r="D15" s="27">
        <v>501</v>
      </c>
      <c r="E15" s="27">
        <v>559</v>
      </c>
      <c r="F15" s="77">
        <f t="shared" si="0"/>
        <v>6385.2854291417161</v>
      </c>
      <c r="G15" s="38">
        <v>3164377</v>
      </c>
      <c r="H15" s="27">
        <v>279</v>
      </c>
      <c r="I15" s="78">
        <f t="shared" si="1"/>
        <v>11341.853046594983</v>
      </c>
      <c r="K15" s="114"/>
      <c r="L15" s="81" t="s">
        <v>39</v>
      </c>
      <c r="M15" s="27">
        <v>2</v>
      </c>
      <c r="N15" s="27">
        <v>1</v>
      </c>
      <c r="O15" s="27">
        <f>N15</f>
        <v>1</v>
      </c>
      <c r="P15" s="86">
        <v>2008868</v>
      </c>
      <c r="Q15" s="87">
        <v>0.2247631915516605</v>
      </c>
      <c r="R15" s="88">
        <v>617</v>
      </c>
      <c r="S15" s="88">
        <v>586</v>
      </c>
      <c r="T15" s="89">
        <v>3255.8638573743924</v>
      </c>
      <c r="U15" s="86">
        <v>1973063</v>
      </c>
      <c r="V15" s="88">
        <v>339</v>
      </c>
      <c r="W15" s="89">
        <v>5820.2448377581122</v>
      </c>
      <c r="X15" s="28">
        <v>1</v>
      </c>
    </row>
    <row r="16" spans="1:78">
      <c r="A16" s="26" t="s">
        <v>42</v>
      </c>
      <c r="B16" s="38">
        <v>1122221</v>
      </c>
      <c r="C16" s="57">
        <f>B16/总体情况!$L$7</f>
        <v>0.12556025263297341</v>
      </c>
      <c r="D16" s="27">
        <v>393</v>
      </c>
      <c r="E16" s="27">
        <v>388</v>
      </c>
      <c r="F16" s="77">
        <f t="shared" si="0"/>
        <v>2855.5241730279899</v>
      </c>
      <c r="G16" s="38">
        <v>1098515</v>
      </c>
      <c r="H16" s="27">
        <v>219</v>
      </c>
      <c r="I16" s="78">
        <f t="shared" si="1"/>
        <v>5016.0502283105025</v>
      </c>
      <c r="K16" s="114"/>
      <c r="L16" s="81" t="s">
        <v>36</v>
      </c>
      <c r="M16" s="27">
        <v>2</v>
      </c>
      <c r="N16" s="27">
        <v>2</v>
      </c>
      <c r="O16" s="27">
        <f>N16</f>
        <v>2</v>
      </c>
      <c r="P16" s="86">
        <v>1875507</v>
      </c>
      <c r="Q16" s="87">
        <v>0.20984202998777426</v>
      </c>
      <c r="R16" s="88">
        <v>388</v>
      </c>
      <c r="S16" s="88">
        <v>511</v>
      </c>
      <c r="T16" s="89">
        <v>4833.7809278350514</v>
      </c>
      <c r="U16" s="86">
        <v>1850183</v>
      </c>
      <c r="V16" s="88">
        <v>215</v>
      </c>
      <c r="W16" s="89">
        <v>8605.5023255813958</v>
      </c>
      <c r="X16" s="28">
        <v>1</v>
      </c>
    </row>
    <row r="17" spans="1:24">
      <c r="A17" s="26" t="s">
        <v>39</v>
      </c>
      <c r="B17" s="38">
        <v>2008868</v>
      </c>
      <c r="C17" s="57">
        <f>B17/总体情况!$L$7</f>
        <v>0.2247631915516605</v>
      </c>
      <c r="D17" s="27">
        <v>617</v>
      </c>
      <c r="E17" s="27">
        <v>586</v>
      </c>
      <c r="F17" s="77">
        <f t="shared" si="0"/>
        <v>3255.8638573743924</v>
      </c>
      <c r="G17" s="38">
        <v>1973063</v>
      </c>
      <c r="H17" s="27">
        <v>339</v>
      </c>
      <c r="I17" s="78">
        <f t="shared" si="1"/>
        <v>5820.2448377581122</v>
      </c>
      <c r="K17" s="114"/>
      <c r="L17" s="81" t="s">
        <v>40</v>
      </c>
      <c r="M17" s="27">
        <v>2</v>
      </c>
      <c r="N17" s="81">
        <v>3</v>
      </c>
      <c r="O17" s="27">
        <f>N17</f>
        <v>3</v>
      </c>
      <c r="P17" s="86">
        <v>1526916</v>
      </c>
      <c r="Q17" s="87">
        <v>0.17083975322982656</v>
      </c>
      <c r="R17" s="88">
        <v>504</v>
      </c>
      <c r="S17" s="88">
        <v>459</v>
      </c>
      <c r="T17" s="89">
        <v>3029.5952380952381</v>
      </c>
      <c r="U17" s="86">
        <v>1493843</v>
      </c>
      <c r="V17" s="88">
        <v>266</v>
      </c>
      <c r="W17" s="89">
        <v>5615.9511278195487</v>
      </c>
      <c r="X17" s="28">
        <v>1</v>
      </c>
    </row>
    <row r="18" spans="1:24">
      <c r="A18" s="26" t="s">
        <v>40</v>
      </c>
      <c r="B18" s="38">
        <v>1526916</v>
      </c>
      <c r="C18" s="57">
        <f>B18/总体情况!$L$7</f>
        <v>0.17083975322982656</v>
      </c>
      <c r="D18" s="27">
        <v>504</v>
      </c>
      <c r="E18" s="27">
        <v>459</v>
      </c>
      <c r="F18" s="77">
        <f t="shared" si="0"/>
        <v>3029.5952380952381</v>
      </c>
      <c r="G18" s="38">
        <v>1493843</v>
      </c>
      <c r="H18" s="27">
        <v>266</v>
      </c>
      <c r="I18" s="78">
        <f t="shared" si="1"/>
        <v>5615.9511278195487</v>
      </c>
      <c r="K18" s="114"/>
      <c r="L18" s="81" t="s">
        <v>42</v>
      </c>
      <c r="M18" s="27">
        <v>3</v>
      </c>
      <c r="N18" s="27">
        <v>1</v>
      </c>
      <c r="O18" s="27">
        <f>N18</f>
        <v>1</v>
      </c>
      <c r="P18" s="82">
        <v>1122221</v>
      </c>
      <c r="Q18" s="83">
        <v>0.12556025263297341</v>
      </c>
      <c r="R18" s="84">
        <v>393</v>
      </c>
      <c r="S18" s="84">
        <v>388</v>
      </c>
      <c r="T18" s="85">
        <v>2855.5241730279899</v>
      </c>
      <c r="U18" s="82">
        <v>1098515</v>
      </c>
      <c r="V18" s="84">
        <v>219</v>
      </c>
      <c r="W18" s="85">
        <v>5016.0502283105025</v>
      </c>
      <c r="X18" s="28">
        <v>2</v>
      </c>
    </row>
    <row r="19" spans="1:24">
      <c r="A19" s="26" t="s">
        <v>51</v>
      </c>
      <c r="B19" s="38">
        <v>974046</v>
      </c>
      <c r="C19" s="57">
        <f>B19/总体情况!$L$7</f>
        <v>0.10898161933891561</v>
      </c>
      <c r="D19" s="27">
        <v>381</v>
      </c>
      <c r="E19" s="27">
        <v>329</v>
      </c>
      <c r="F19" s="77">
        <f t="shared" si="0"/>
        <v>2556.5511811023621</v>
      </c>
      <c r="G19" s="38">
        <v>951308</v>
      </c>
      <c r="H19" s="27">
        <v>197</v>
      </c>
      <c r="I19" s="78">
        <f t="shared" si="1"/>
        <v>4828.9746192893399</v>
      </c>
      <c r="K19" s="114"/>
      <c r="L19" s="81" t="s">
        <v>51</v>
      </c>
      <c r="M19" s="27">
        <v>3</v>
      </c>
      <c r="N19" s="27">
        <f>N18+1</f>
        <v>2</v>
      </c>
      <c r="O19" s="27">
        <f>N19</f>
        <v>2</v>
      </c>
      <c r="P19" s="82">
        <v>974046</v>
      </c>
      <c r="Q19" s="83">
        <v>0.10898161933891561</v>
      </c>
      <c r="R19" s="84">
        <v>381</v>
      </c>
      <c r="S19" s="84">
        <v>329</v>
      </c>
      <c r="T19" s="85">
        <v>2556.5511811023621</v>
      </c>
      <c r="U19" s="82">
        <v>951308</v>
      </c>
      <c r="V19" s="84">
        <v>197</v>
      </c>
      <c r="W19" s="85">
        <v>4828.9746192893399</v>
      </c>
      <c r="X19" s="28">
        <v>1</v>
      </c>
    </row>
    <row r="20" spans="1:24">
      <c r="A20" s="26" t="s">
        <v>43</v>
      </c>
      <c r="B20" s="38">
        <v>860064</v>
      </c>
      <c r="C20" s="57">
        <f>B20/总体情况!$L$7</f>
        <v>9.6228686792107457E-2</v>
      </c>
      <c r="D20" s="27">
        <v>327</v>
      </c>
      <c r="E20" s="27">
        <v>294</v>
      </c>
      <c r="F20" s="77">
        <f t="shared" si="0"/>
        <v>2630.1651376146788</v>
      </c>
      <c r="G20" s="38">
        <v>839863</v>
      </c>
      <c r="H20" s="27">
        <v>177</v>
      </c>
      <c r="I20" s="78">
        <f t="shared" si="1"/>
        <v>4744.9887005649716</v>
      </c>
      <c r="K20" s="114"/>
      <c r="L20" s="81" t="s">
        <v>59</v>
      </c>
      <c r="M20" s="27">
        <v>3</v>
      </c>
      <c r="N20" s="27">
        <f>N19+1</f>
        <v>3</v>
      </c>
      <c r="O20" s="27">
        <f>N20</f>
        <v>3</v>
      </c>
      <c r="P20" s="82">
        <v>946293</v>
      </c>
      <c r="Q20" s="83">
        <v>0.10587646118261403</v>
      </c>
      <c r="R20" s="84">
        <v>304</v>
      </c>
      <c r="S20" s="84">
        <v>201</v>
      </c>
      <c r="T20" s="85">
        <v>3112.8059210526317</v>
      </c>
      <c r="U20" s="82">
        <v>922402</v>
      </c>
      <c r="V20" s="84">
        <v>120</v>
      </c>
      <c r="W20" s="85">
        <v>7686.6833333333334</v>
      </c>
      <c r="X20" s="28">
        <v>1</v>
      </c>
    </row>
    <row r="21" spans="1:24">
      <c r="A21" s="26" t="s">
        <v>55</v>
      </c>
      <c r="B21" s="38">
        <v>796804</v>
      </c>
      <c r="C21" s="57">
        <f>B21/总体情况!$L$7</f>
        <v>8.91508103474839E-2</v>
      </c>
      <c r="D21" s="27">
        <v>259</v>
      </c>
      <c r="E21" s="27">
        <v>240</v>
      </c>
      <c r="F21" s="77">
        <f t="shared" si="0"/>
        <v>3076.4633204633205</v>
      </c>
      <c r="G21" s="38">
        <v>778863</v>
      </c>
      <c r="H21" s="27">
        <v>146</v>
      </c>
      <c r="I21" s="78">
        <f t="shared" si="1"/>
        <v>5334.678082191781</v>
      </c>
      <c r="K21" s="114"/>
      <c r="L21" s="81" t="s">
        <v>37</v>
      </c>
      <c r="M21" s="27">
        <v>3</v>
      </c>
      <c r="N21" s="27">
        <f>N20+1</f>
        <v>4</v>
      </c>
      <c r="O21" s="27">
        <f>N21</f>
        <v>4</v>
      </c>
      <c r="P21" s="82">
        <v>902016</v>
      </c>
      <c r="Q21" s="83">
        <v>0.10092250709885497</v>
      </c>
      <c r="R21" s="84">
        <v>229</v>
      </c>
      <c r="S21" s="84">
        <v>248</v>
      </c>
      <c r="T21" s="85">
        <v>3938.9344978165941</v>
      </c>
      <c r="U21" s="82">
        <v>885120</v>
      </c>
      <c r="V21" s="84">
        <v>104</v>
      </c>
      <c r="W21" s="85">
        <v>8510.7692307692305</v>
      </c>
      <c r="X21" s="28">
        <v>1</v>
      </c>
    </row>
    <row r="22" spans="1:24">
      <c r="A22" s="26" t="s">
        <v>59</v>
      </c>
      <c r="B22" s="38">
        <v>946293</v>
      </c>
      <c r="C22" s="57">
        <f>B22/总体情况!$L$7</f>
        <v>0.10587646118261403</v>
      </c>
      <c r="D22" s="27">
        <v>304</v>
      </c>
      <c r="E22" s="27">
        <v>201</v>
      </c>
      <c r="F22" s="77">
        <f t="shared" si="0"/>
        <v>3112.8059210526317</v>
      </c>
      <c r="G22" s="38">
        <v>922402</v>
      </c>
      <c r="H22" s="27">
        <v>120</v>
      </c>
      <c r="I22" s="78">
        <f t="shared" si="1"/>
        <v>7686.6833333333334</v>
      </c>
      <c r="K22" s="114"/>
      <c r="L22" s="81" t="s">
        <v>47</v>
      </c>
      <c r="M22" s="27">
        <v>3</v>
      </c>
      <c r="N22" s="27">
        <f>N21+1</f>
        <v>5</v>
      </c>
      <c r="O22" s="27">
        <f>N22</f>
        <v>5</v>
      </c>
      <c r="P22" s="82">
        <v>860064</v>
      </c>
      <c r="Q22" s="83">
        <v>9.6228686792107457E-2</v>
      </c>
      <c r="R22" s="84">
        <v>327</v>
      </c>
      <c r="S22" s="84">
        <v>294</v>
      </c>
      <c r="T22" s="85">
        <v>2630.1651376146788</v>
      </c>
      <c r="U22" s="82">
        <v>839863</v>
      </c>
      <c r="V22" s="84">
        <v>177</v>
      </c>
      <c r="W22" s="85">
        <v>4744.9887005649716</v>
      </c>
      <c r="X22" s="28">
        <v>2</v>
      </c>
    </row>
    <row r="23" spans="1:24">
      <c r="A23" s="26" t="s">
        <v>37</v>
      </c>
      <c r="B23" s="38">
        <v>902016</v>
      </c>
      <c r="C23" s="57">
        <f>B23/总体情况!$L$7</f>
        <v>0.10092250709885497</v>
      </c>
      <c r="D23" s="27">
        <v>229</v>
      </c>
      <c r="E23" s="27">
        <v>248</v>
      </c>
      <c r="F23" s="77">
        <f t="shared" si="0"/>
        <v>3938.9344978165941</v>
      </c>
      <c r="G23" s="38">
        <v>885120</v>
      </c>
      <c r="H23" s="27">
        <v>104</v>
      </c>
      <c r="I23" s="78">
        <f t="shared" si="1"/>
        <v>8510.7692307692305</v>
      </c>
      <c r="K23" s="115"/>
      <c r="L23" s="81" t="s">
        <v>43</v>
      </c>
      <c r="M23" s="27">
        <v>3</v>
      </c>
      <c r="N23" s="27">
        <f>N22+1</f>
        <v>6</v>
      </c>
      <c r="O23" s="27">
        <v>5</v>
      </c>
      <c r="P23" s="82">
        <v>860064</v>
      </c>
      <c r="Q23" s="83">
        <v>9.6228686792107457E-2</v>
      </c>
      <c r="R23" s="84">
        <v>327</v>
      </c>
      <c r="S23" s="84">
        <v>294</v>
      </c>
      <c r="T23" s="85">
        <v>2630.1651376146788</v>
      </c>
      <c r="U23" s="82">
        <v>839863</v>
      </c>
      <c r="V23" s="84">
        <v>177</v>
      </c>
      <c r="W23" s="85">
        <v>4744.9887005649716</v>
      </c>
      <c r="X23" s="28">
        <v>1</v>
      </c>
    </row>
    <row r="24" spans="1:24">
      <c r="A24" s="26" t="s">
        <v>47</v>
      </c>
      <c r="B24" s="38">
        <v>860064</v>
      </c>
      <c r="C24" s="57">
        <f>B24/总体情况!$L$7</f>
        <v>9.6228686792107457E-2</v>
      </c>
      <c r="D24" s="27">
        <v>327</v>
      </c>
      <c r="E24" s="27">
        <v>294</v>
      </c>
      <c r="F24" s="77">
        <f t="shared" si="0"/>
        <v>2630.1651376146788</v>
      </c>
      <c r="G24" s="38">
        <v>839863</v>
      </c>
      <c r="H24" s="27">
        <v>177</v>
      </c>
      <c r="I24" s="78">
        <f t="shared" si="1"/>
        <v>4744.9887005649716</v>
      </c>
      <c r="K24" s="26"/>
      <c r="L24" s="81" t="s">
        <v>55</v>
      </c>
      <c r="M24" s="27">
        <v>3</v>
      </c>
      <c r="N24" s="27">
        <f>N23+1</f>
        <v>7</v>
      </c>
      <c r="O24" s="27">
        <f>N24</f>
        <v>7</v>
      </c>
      <c r="P24" s="82">
        <v>796804</v>
      </c>
      <c r="Q24" s="83">
        <v>8.91508103474839E-2</v>
      </c>
      <c r="R24" s="84">
        <v>259</v>
      </c>
      <c r="S24" s="84">
        <v>240</v>
      </c>
      <c r="T24" s="85">
        <v>3076.4633204633205</v>
      </c>
      <c r="U24" s="82">
        <v>778863</v>
      </c>
      <c r="V24" s="84">
        <v>146</v>
      </c>
      <c r="W24" s="85">
        <v>5334.678082191781</v>
      </c>
      <c r="X24" s="28">
        <v>1</v>
      </c>
    </row>
    <row r="25" spans="1:24">
      <c r="A25" s="26" t="s">
        <v>60</v>
      </c>
      <c r="B25" s="38">
        <v>595157</v>
      </c>
      <c r="C25" s="57">
        <f>B25/总体情况!$L$7</f>
        <v>6.6589435838647237E-2</v>
      </c>
      <c r="D25" s="27">
        <v>194</v>
      </c>
      <c r="E25" s="27">
        <v>187</v>
      </c>
      <c r="F25" s="77">
        <f t="shared" si="0"/>
        <v>3067.819587628866</v>
      </c>
      <c r="G25" s="38">
        <v>584129</v>
      </c>
      <c r="H25" s="27">
        <v>109</v>
      </c>
      <c r="I25" s="78">
        <f t="shared" si="1"/>
        <v>5358.9816513761471</v>
      </c>
      <c r="K25" s="26"/>
      <c r="L25" s="81" t="s">
        <v>60</v>
      </c>
      <c r="M25" s="27">
        <v>4</v>
      </c>
      <c r="N25" s="27">
        <v>1</v>
      </c>
      <c r="O25" s="27">
        <f>N25</f>
        <v>1</v>
      </c>
      <c r="P25" s="86">
        <v>595157</v>
      </c>
      <c r="Q25" s="87">
        <v>6.6589435838647237E-2</v>
      </c>
      <c r="R25" s="88">
        <v>194</v>
      </c>
      <c r="S25" s="88">
        <v>187</v>
      </c>
      <c r="T25" s="89">
        <v>3067.819587628866</v>
      </c>
      <c r="U25" s="86">
        <v>584129</v>
      </c>
      <c r="V25" s="88">
        <v>109</v>
      </c>
      <c r="W25" s="89">
        <v>5358.9816513761471</v>
      </c>
      <c r="X25" s="28">
        <v>1</v>
      </c>
    </row>
    <row r="26" spans="1:24">
      <c r="A26" s="26" t="s">
        <v>48</v>
      </c>
      <c r="B26" s="38">
        <v>461749</v>
      </c>
      <c r="C26" s="57">
        <f>B26/总体情况!$L$7</f>
        <v>5.1663015656473042E-2</v>
      </c>
      <c r="D26" s="27">
        <v>173</v>
      </c>
      <c r="E26" s="27">
        <v>166</v>
      </c>
      <c r="F26" s="77">
        <f t="shared" si="0"/>
        <v>2669.0693641618495</v>
      </c>
      <c r="G26" s="38">
        <v>452067</v>
      </c>
      <c r="H26" s="27">
        <v>100</v>
      </c>
      <c r="I26" s="78">
        <f t="shared" si="1"/>
        <v>4520.67</v>
      </c>
      <c r="K26" s="26"/>
      <c r="L26" s="81" t="s">
        <v>64</v>
      </c>
      <c r="M26" s="27">
        <v>4</v>
      </c>
      <c r="N26" s="27">
        <f>N25+1</f>
        <v>2</v>
      </c>
      <c r="O26" s="27">
        <f>N26</f>
        <v>2</v>
      </c>
      <c r="P26" s="86">
        <v>551170</v>
      </c>
      <c r="Q26" s="87">
        <v>6.1667928548579956E-2</v>
      </c>
      <c r="R26" s="88">
        <v>162</v>
      </c>
      <c r="S26" s="88">
        <v>169</v>
      </c>
      <c r="T26" s="89">
        <v>3402.2839506172841</v>
      </c>
      <c r="U26" s="86">
        <v>542057</v>
      </c>
      <c r="V26" s="88">
        <v>95</v>
      </c>
      <c r="W26" s="89">
        <v>5705.863157894737</v>
      </c>
      <c r="X26" s="28">
        <v>2</v>
      </c>
    </row>
    <row r="27" spans="1:24">
      <c r="A27" s="26" t="s">
        <v>68</v>
      </c>
      <c r="B27" s="38">
        <v>288729</v>
      </c>
      <c r="C27" s="57">
        <f>B27/总体情况!$L$7</f>
        <v>3.2304587226995196E-2</v>
      </c>
      <c r="D27" s="27">
        <v>120</v>
      </c>
      <c r="E27" s="27">
        <v>197</v>
      </c>
      <c r="F27" s="77">
        <f t="shared" si="0"/>
        <v>2406.0749999999998</v>
      </c>
      <c r="G27" s="38">
        <v>285738</v>
      </c>
      <c r="H27" s="27">
        <v>52</v>
      </c>
      <c r="I27" s="78">
        <f t="shared" si="1"/>
        <v>5494.9615384615381</v>
      </c>
      <c r="K27" s="26"/>
      <c r="L27" s="81" t="s">
        <v>38</v>
      </c>
      <c r="M27" s="27">
        <v>4</v>
      </c>
      <c r="N27" s="27">
        <f>N26+1</f>
        <v>3</v>
      </c>
      <c r="O27" s="27">
        <f>N27</f>
        <v>3</v>
      </c>
      <c r="P27" s="86">
        <v>490662</v>
      </c>
      <c r="Q27" s="87">
        <v>5.4897960987541662E-2</v>
      </c>
      <c r="R27" s="88">
        <v>107</v>
      </c>
      <c r="S27" s="88">
        <v>148</v>
      </c>
      <c r="T27" s="89">
        <v>4585.6261682242994</v>
      </c>
      <c r="U27" s="86">
        <v>483637</v>
      </c>
      <c r="V27" s="88">
        <v>55</v>
      </c>
      <c r="W27" s="89">
        <v>8793.4</v>
      </c>
      <c r="X27" s="28">
        <v>2</v>
      </c>
    </row>
    <row r="28" spans="1:24">
      <c r="A28" s="26" t="s">
        <v>64</v>
      </c>
      <c r="B28" s="38">
        <v>551170</v>
      </c>
      <c r="C28" s="57">
        <f>B28/总体情况!$L$7</f>
        <v>6.1667928548579956E-2</v>
      </c>
      <c r="D28" s="27">
        <v>162</v>
      </c>
      <c r="E28" s="27">
        <v>169</v>
      </c>
      <c r="F28" s="77">
        <f t="shared" si="0"/>
        <v>3402.2839506172841</v>
      </c>
      <c r="G28" s="38">
        <v>542057</v>
      </c>
      <c r="H28" s="27">
        <v>95</v>
      </c>
      <c r="I28" s="78">
        <f t="shared" si="1"/>
        <v>5705.863157894737</v>
      </c>
      <c r="K28" s="26"/>
      <c r="L28" s="81" t="s">
        <v>52</v>
      </c>
      <c r="M28" s="27">
        <v>4</v>
      </c>
      <c r="N28" s="27">
        <f>N27+1</f>
        <v>4</v>
      </c>
      <c r="O28" s="27">
        <f>N28</f>
        <v>4</v>
      </c>
      <c r="P28" s="86">
        <v>490097</v>
      </c>
      <c r="Q28" s="87">
        <v>5.4834745682590474E-2</v>
      </c>
      <c r="R28" s="88">
        <v>184</v>
      </c>
      <c r="S28" s="88">
        <v>178</v>
      </c>
      <c r="T28" s="89">
        <v>2663.570652173913</v>
      </c>
      <c r="U28" s="86">
        <v>480157</v>
      </c>
      <c r="V28" s="88">
        <v>105</v>
      </c>
      <c r="W28" s="89">
        <v>4572.9238095238097</v>
      </c>
      <c r="X28" s="28">
        <v>2</v>
      </c>
    </row>
    <row r="29" spans="1:24">
      <c r="A29" s="26" t="s">
        <v>56</v>
      </c>
      <c r="B29" s="38">
        <v>475223</v>
      </c>
      <c r="C29" s="57">
        <f>B29/总体情况!$L$7</f>
        <v>5.3170560822689575E-2</v>
      </c>
      <c r="D29" s="27">
        <v>171</v>
      </c>
      <c r="E29" s="27">
        <v>144</v>
      </c>
      <c r="F29" s="77">
        <f t="shared" si="0"/>
        <v>2779.0818713450294</v>
      </c>
      <c r="G29" s="38">
        <v>466202</v>
      </c>
      <c r="H29" s="27">
        <v>105</v>
      </c>
      <c r="I29" s="78">
        <f t="shared" si="1"/>
        <v>4440.0190476190473</v>
      </c>
      <c r="K29" s="26"/>
      <c r="L29" s="81" t="s">
        <v>56</v>
      </c>
      <c r="M29" s="27">
        <v>4</v>
      </c>
      <c r="N29" s="27">
        <f>N28+1</f>
        <v>5</v>
      </c>
      <c r="O29" s="27">
        <f>N29</f>
        <v>5</v>
      </c>
      <c r="P29" s="86">
        <v>475223</v>
      </c>
      <c r="Q29" s="87">
        <v>5.3170560822689575E-2</v>
      </c>
      <c r="R29" s="88">
        <v>171</v>
      </c>
      <c r="S29" s="88">
        <v>144</v>
      </c>
      <c r="T29" s="89">
        <v>2779.0818713450294</v>
      </c>
      <c r="U29" s="86">
        <v>466202</v>
      </c>
      <c r="V29" s="88">
        <v>105</v>
      </c>
      <c r="W29" s="89">
        <v>4440.0190476190473</v>
      </c>
      <c r="X29" s="28">
        <v>2</v>
      </c>
    </row>
    <row r="30" spans="1:24">
      <c r="A30" s="26" t="s">
        <v>44</v>
      </c>
      <c r="B30" s="38">
        <v>461749</v>
      </c>
      <c r="C30" s="57">
        <f>B30/总体情况!$L$7</f>
        <v>5.1663015656473042E-2</v>
      </c>
      <c r="D30" s="27">
        <v>173</v>
      </c>
      <c r="E30" s="27">
        <v>166</v>
      </c>
      <c r="F30" s="77">
        <f t="shared" si="0"/>
        <v>2669.0693641618495</v>
      </c>
      <c r="G30" s="38">
        <v>452067</v>
      </c>
      <c r="H30" s="27">
        <v>100</v>
      </c>
      <c r="I30" s="78">
        <f t="shared" si="1"/>
        <v>4520.67</v>
      </c>
      <c r="K30" s="26"/>
      <c r="L30" s="81" t="s">
        <v>57</v>
      </c>
      <c r="M30" s="27">
        <v>4</v>
      </c>
      <c r="N30" s="27">
        <f>N29+1</f>
        <v>6</v>
      </c>
      <c r="O30" s="27">
        <f>N30</f>
        <v>6</v>
      </c>
      <c r="P30" s="86">
        <v>474116</v>
      </c>
      <c r="Q30" s="87">
        <v>5.3046703579183438E-2</v>
      </c>
      <c r="R30" s="88">
        <v>166</v>
      </c>
      <c r="S30" s="88">
        <v>137</v>
      </c>
      <c r="T30" s="89">
        <v>2856.1204819277109</v>
      </c>
      <c r="U30" s="86">
        <v>465011</v>
      </c>
      <c r="V30" s="88">
        <v>100</v>
      </c>
      <c r="W30" s="89">
        <v>4650.1099999999997</v>
      </c>
      <c r="X30" s="28">
        <v>2</v>
      </c>
    </row>
    <row r="31" spans="1:24">
      <c r="A31" s="26" t="s">
        <v>38</v>
      </c>
      <c r="B31" s="38">
        <v>490662</v>
      </c>
      <c r="C31" s="57">
        <f>B31/总体情况!$L$7</f>
        <v>5.4897960987541662E-2</v>
      </c>
      <c r="D31" s="27">
        <v>107</v>
      </c>
      <c r="E31" s="27">
        <v>148</v>
      </c>
      <c r="F31" s="77">
        <f t="shared" si="0"/>
        <v>4585.6261682242994</v>
      </c>
      <c r="G31" s="38">
        <v>483637</v>
      </c>
      <c r="H31" s="27">
        <v>55</v>
      </c>
      <c r="I31" s="78">
        <f t="shared" si="1"/>
        <v>8793.4</v>
      </c>
      <c r="K31" s="26"/>
      <c r="L31" s="81" t="s">
        <v>48</v>
      </c>
      <c r="M31" s="27">
        <v>4</v>
      </c>
      <c r="N31" s="27">
        <f>N30+1</f>
        <v>7</v>
      </c>
      <c r="O31" s="27">
        <f>N31</f>
        <v>7</v>
      </c>
      <c r="P31" s="86">
        <v>461749</v>
      </c>
      <c r="Q31" s="87">
        <v>5.1663015656473042E-2</v>
      </c>
      <c r="R31" s="88">
        <v>173</v>
      </c>
      <c r="S31" s="88">
        <v>166</v>
      </c>
      <c r="T31" s="89">
        <v>2669.0693641618495</v>
      </c>
      <c r="U31" s="86">
        <v>452067</v>
      </c>
      <c r="V31" s="88">
        <v>100</v>
      </c>
      <c r="W31" s="89">
        <v>4520.67</v>
      </c>
      <c r="X31" s="28">
        <v>3</v>
      </c>
    </row>
    <row r="32" spans="1:24">
      <c r="A32" s="26" t="s">
        <v>52</v>
      </c>
      <c r="B32" s="38">
        <v>490097</v>
      </c>
      <c r="C32" s="57">
        <f>B32/总体情况!$L$7</f>
        <v>5.4834745682590474E-2</v>
      </c>
      <c r="D32" s="27">
        <v>184</v>
      </c>
      <c r="E32" s="27">
        <v>178</v>
      </c>
      <c r="F32" s="77">
        <f t="shared" si="0"/>
        <v>2663.570652173913</v>
      </c>
      <c r="G32" s="38">
        <v>480157</v>
      </c>
      <c r="H32" s="27">
        <v>105</v>
      </c>
      <c r="I32" s="78">
        <f t="shared" si="1"/>
        <v>4572.9238095238097</v>
      </c>
      <c r="K32" s="26"/>
      <c r="L32" s="81" t="s">
        <v>44</v>
      </c>
      <c r="M32" s="27">
        <v>4</v>
      </c>
      <c r="N32" s="27">
        <f>N31+1</f>
        <v>8</v>
      </c>
      <c r="O32" s="27">
        <v>7</v>
      </c>
      <c r="P32" s="86">
        <v>461749</v>
      </c>
      <c r="Q32" s="87">
        <v>5.1663015656473042E-2</v>
      </c>
      <c r="R32" s="88">
        <v>173</v>
      </c>
      <c r="S32" s="88">
        <v>166</v>
      </c>
      <c r="T32" s="89">
        <v>2669.0693641618495</v>
      </c>
      <c r="U32" s="86">
        <v>452067</v>
      </c>
      <c r="V32" s="88">
        <v>100</v>
      </c>
      <c r="W32" s="89">
        <v>4520.67</v>
      </c>
      <c r="X32" s="28">
        <v>2</v>
      </c>
    </row>
    <row r="33" spans="1:24">
      <c r="A33" s="26" t="s">
        <v>46</v>
      </c>
      <c r="B33" s="38">
        <v>391062</v>
      </c>
      <c r="C33" s="57">
        <f>B33/总体情况!$L$7</f>
        <v>4.3754165636853921E-2</v>
      </c>
      <c r="D33" s="27">
        <v>153</v>
      </c>
      <c r="E33" s="27">
        <v>159</v>
      </c>
      <c r="F33" s="77">
        <f t="shared" si="0"/>
        <v>2555.9607843137255</v>
      </c>
      <c r="G33" s="38">
        <v>381707</v>
      </c>
      <c r="H33" s="27">
        <v>88</v>
      </c>
      <c r="I33" s="78">
        <f t="shared" si="1"/>
        <v>4337.579545454545</v>
      </c>
      <c r="K33" s="26"/>
      <c r="L33" s="81" t="s">
        <v>58</v>
      </c>
      <c r="M33" s="27">
        <v>4</v>
      </c>
      <c r="N33" s="27">
        <f>N32+1</f>
        <v>9</v>
      </c>
      <c r="O33" s="27">
        <f>N33</f>
        <v>9</v>
      </c>
      <c r="P33" s="86">
        <v>425393</v>
      </c>
      <c r="Q33" s="87">
        <v>4.759530658248104E-2</v>
      </c>
      <c r="R33" s="88">
        <v>152</v>
      </c>
      <c r="S33" s="88">
        <v>132</v>
      </c>
      <c r="T33" s="89">
        <v>2798.6381578947367</v>
      </c>
      <c r="U33" s="86">
        <v>417063</v>
      </c>
      <c r="V33" s="88">
        <v>92</v>
      </c>
      <c r="W33" s="89">
        <v>4533.29347826087</v>
      </c>
      <c r="X33" s="28">
        <v>3</v>
      </c>
    </row>
    <row r="34" spans="1:24">
      <c r="A34" s="26" t="s">
        <v>57</v>
      </c>
      <c r="B34" s="38">
        <v>474116</v>
      </c>
      <c r="C34" s="57">
        <f>B34/总体情况!$L$7</f>
        <v>5.3046703579183438E-2</v>
      </c>
      <c r="D34" s="27">
        <v>166</v>
      </c>
      <c r="E34" s="27">
        <v>137</v>
      </c>
      <c r="F34" s="77">
        <f t="shared" si="0"/>
        <v>2856.1204819277109</v>
      </c>
      <c r="G34" s="38">
        <v>465011</v>
      </c>
      <c r="H34" s="27">
        <v>100</v>
      </c>
      <c r="I34" s="78">
        <f t="shared" si="1"/>
        <v>4650.1099999999997</v>
      </c>
      <c r="K34" s="26"/>
      <c r="L34" s="81" t="s">
        <v>53</v>
      </c>
      <c r="M34" s="27">
        <v>4</v>
      </c>
      <c r="N34" s="27">
        <f>N33+1</f>
        <v>10</v>
      </c>
      <c r="O34" s="27">
        <f>N34</f>
        <v>10</v>
      </c>
      <c r="P34" s="86">
        <v>421828</v>
      </c>
      <c r="Q34" s="87">
        <v>4.7196434791063349E-2</v>
      </c>
      <c r="R34" s="88">
        <v>168</v>
      </c>
      <c r="S34" s="88">
        <v>173</v>
      </c>
      <c r="T34" s="89">
        <v>2510.8809523809523</v>
      </c>
      <c r="U34" s="86">
        <v>411777</v>
      </c>
      <c r="V34" s="88">
        <v>95</v>
      </c>
      <c r="W34" s="89">
        <v>4334.4947368421053</v>
      </c>
      <c r="X34" s="28">
        <v>2</v>
      </c>
    </row>
    <row r="35" spans="1:24">
      <c r="A35" s="26" t="s">
        <v>58</v>
      </c>
      <c r="B35" s="38">
        <v>425393</v>
      </c>
      <c r="C35" s="57">
        <f>B35/总体情况!$L$7</f>
        <v>4.759530658248104E-2</v>
      </c>
      <c r="D35" s="27">
        <v>152</v>
      </c>
      <c r="E35" s="27">
        <v>132</v>
      </c>
      <c r="F35" s="77">
        <f t="shared" si="0"/>
        <v>2798.6381578947367</v>
      </c>
      <c r="G35" s="38">
        <v>417063</v>
      </c>
      <c r="H35" s="27">
        <v>92</v>
      </c>
      <c r="I35" s="78">
        <f t="shared" si="1"/>
        <v>4533.29347826087</v>
      </c>
      <c r="K35" s="26"/>
      <c r="L35" s="81" t="s">
        <v>54</v>
      </c>
      <c r="M35" s="27">
        <v>4</v>
      </c>
      <c r="N35" s="27">
        <f>N34+1</f>
        <v>11</v>
      </c>
      <c r="O35" s="27">
        <f>N35</f>
        <v>11</v>
      </c>
      <c r="P35" s="86">
        <v>419407</v>
      </c>
      <c r="Q35" s="87">
        <v>4.692556000648488E-2</v>
      </c>
      <c r="R35" s="88">
        <v>161</v>
      </c>
      <c r="S35" s="88">
        <v>170</v>
      </c>
      <c r="T35" s="89">
        <v>2605.0124223602484</v>
      </c>
      <c r="U35" s="86">
        <v>409797</v>
      </c>
      <c r="V35" s="88">
        <v>93</v>
      </c>
      <c r="W35" s="89">
        <v>4406.4193548387093</v>
      </c>
      <c r="X35" s="28">
        <v>3</v>
      </c>
    </row>
    <row r="36" spans="1:24">
      <c r="A36" s="26" t="s">
        <v>53</v>
      </c>
      <c r="B36" s="38">
        <v>421828</v>
      </c>
      <c r="C36" s="57">
        <f>B36/总体情况!$L$7</f>
        <v>4.7196434791063349E-2</v>
      </c>
      <c r="D36" s="27">
        <v>168</v>
      </c>
      <c r="E36" s="27">
        <v>173</v>
      </c>
      <c r="F36" s="77">
        <f t="shared" si="0"/>
        <v>2510.8809523809523</v>
      </c>
      <c r="G36" s="38">
        <v>411777</v>
      </c>
      <c r="H36" s="27">
        <v>95</v>
      </c>
      <c r="I36" s="78">
        <f t="shared" si="1"/>
        <v>4334.4947368421053</v>
      </c>
      <c r="K36" s="26"/>
      <c r="L36" s="81" t="s">
        <v>49</v>
      </c>
      <c r="M36" s="27">
        <v>4</v>
      </c>
      <c r="N36" s="27">
        <f>N35+1</f>
        <v>12</v>
      </c>
      <c r="O36" s="27">
        <f>N36</f>
        <v>12</v>
      </c>
      <c r="P36" s="86">
        <v>392105</v>
      </c>
      <c r="Q36" s="87">
        <v>4.3870862208648768E-2</v>
      </c>
      <c r="R36" s="88">
        <v>155</v>
      </c>
      <c r="S36" s="88">
        <v>162</v>
      </c>
      <c r="T36" s="89">
        <v>2529.7096774193546</v>
      </c>
      <c r="U36" s="86">
        <v>382462</v>
      </c>
      <c r="V36" s="88">
        <v>89</v>
      </c>
      <c r="W36" s="89">
        <v>4297.3258426966295</v>
      </c>
      <c r="X36" s="28">
        <v>3</v>
      </c>
    </row>
    <row r="37" spans="1:24">
      <c r="A37" s="26" t="s">
        <v>54</v>
      </c>
      <c r="B37" s="38">
        <v>419407</v>
      </c>
      <c r="C37" s="57">
        <f>B37/总体情况!$L$7</f>
        <v>4.692556000648488E-2</v>
      </c>
      <c r="D37" s="27">
        <v>161</v>
      </c>
      <c r="E37" s="27">
        <v>170</v>
      </c>
      <c r="F37" s="77">
        <f t="shared" si="0"/>
        <v>2605.0124223602484</v>
      </c>
      <c r="G37" s="38">
        <v>409797</v>
      </c>
      <c r="H37" s="27">
        <v>93</v>
      </c>
      <c r="I37" s="78">
        <f t="shared" si="1"/>
        <v>4406.4193548387093</v>
      </c>
      <c r="K37" s="26"/>
      <c r="L37" s="81" t="s">
        <v>45</v>
      </c>
      <c r="M37" s="27">
        <v>4</v>
      </c>
      <c r="N37" s="27">
        <f>N36+1</f>
        <v>13</v>
      </c>
      <c r="O37" s="27">
        <v>12</v>
      </c>
      <c r="P37" s="86">
        <v>392105</v>
      </c>
      <c r="Q37" s="87">
        <v>4.3870862208648768E-2</v>
      </c>
      <c r="R37" s="88">
        <v>155</v>
      </c>
      <c r="S37" s="88">
        <v>162</v>
      </c>
      <c r="T37" s="89">
        <v>2529.7096774193546</v>
      </c>
      <c r="U37" s="86">
        <v>382462</v>
      </c>
      <c r="V37" s="88">
        <v>89</v>
      </c>
      <c r="W37" s="89">
        <v>4297.3258426966295</v>
      </c>
      <c r="X37" s="28">
        <v>2</v>
      </c>
    </row>
    <row r="38" spans="1:24">
      <c r="A38" s="26" t="s">
        <v>45</v>
      </c>
      <c r="B38" s="38">
        <v>392105</v>
      </c>
      <c r="C38" s="57">
        <f>B38/总体情况!$L$7</f>
        <v>4.3870862208648768E-2</v>
      </c>
      <c r="D38" s="27">
        <v>155</v>
      </c>
      <c r="E38" s="27">
        <v>162</v>
      </c>
      <c r="F38" s="77">
        <f t="shared" si="0"/>
        <v>2529.7096774193546</v>
      </c>
      <c r="G38" s="38">
        <v>382462</v>
      </c>
      <c r="H38" s="27">
        <v>89</v>
      </c>
      <c r="I38" s="78">
        <f t="shared" si="1"/>
        <v>4297.3258426966295</v>
      </c>
      <c r="K38" s="26"/>
      <c r="L38" s="81" t="s">
        <v>50</v>
      </c>
      <c r="M38" s="27">
        <v>4</v>
      </c>
      <c r="N38" s="27">
        <f>N37+1</f>
        <v>14</v>
      </c>
      <c r="O38" s="27">
        <f>N38</f>
        <v>14</v>
      </c>
      <c r="P38" s="86">
        <v>391062</v>
      </c>
      <c r="Q38" s="87">
        <v>4.3754165636853921E-2</v>
      </c>
      <c r="R38" s="88">
        <v>153</v>
      </c>
      <c r="S38" s="88">
        <v>159</v>
      </c>
      <c r="T38" s="89">
        <v>2555.9607843137255</v>
      </c>
      <c r="U38" s="86">
        <v>381707</v>
      </c>
      <c r="V38" s="88">
        <v>88</v>
      </c>
      <c r="W38" s="89">
        <v>4337.579545454545</v>
      </c>
      <c r="X38" s="28">
        <v>4</v>
      </c>
    </row>
    <row r="39" spans="1:24">
      <c r="A39" s="26" t="s">
        <v>49</v>
      </c>
      <c r="B39" s="38">
        <v>392105</v>
      </c>
      <c r="C39" s="57">
        <f>B39/总体情况!$L$7</f>
        <v>4.3870862208648768E-2</v>
      </c>
      <c r="D39" s="27">
        <v>155</v>
      </c>
      <c r="E39" s="27">
        <v>162</v>
      </c>
      <c r="F39" s="77">
        <f t="shared" si="0"/>
        <v>2529.7096774193546</v>
      </c>
      <c r="G39" s="38">
        <v>382462</v>
      </c>
      <c r="H39" s="27">
        <v>89</v>
      </c>
      <c r="I39" s="78">
        <f t="shared" si="1"/>
        <v>4297.3258426966295</v>
      </c>
      <c r="K39" s="26"/>
      <c r="L39" s="81" t="s">
        <v>46</v>
      </c>
      <c r="M39" s="27">
        <v>4</v>
      </c>
      <c r="N39" s="27">
        <f>N38+1</f>
        <v>15</v>
      </c>
      <c r="O39" s="27">
        <v>14</v>
      </c>
      <c r="P39" s="86">
        <v>391062</v>
      </c>
      <c r="Q39" s="87">
        <v>4.3754165636853921E-2</v>
      </c>
      <c r="R39" s="88">
        <v>153</v>
      </c>
      <c r="S39" s="88">
        <v>159</v>
      </c>
      <c r="T39" s="89">
        <v>2555.9607843137255</v>
      </c>
      <c r="U39" s="86">
        <v>381707</v>
      </c>
      <c r="V39" s="88">
        <v>88</v>
      </c>
      <c r="W39" s="89">
        <v>4337.579545454545</v>
      </c>
      <c r="X39" s="28">
        <v>3</v>
      </c>
    </row>
    <row r="40" spans="1:24">
      <c r="A40" s="26" t="s">
        <v>65</v>
      </c>
      <c r="B40" s="38">
        <v>283269</v>
      </c>
      <c r="C40" s="57">
        <f>B40/总体情况!$L$7</f>
        <v>3.1693692421626167E-2</v>
      </c>
      <c r="D40" s="27">
        <v>128</v>
      </c>
      <c r="E40" s="27">
        <v>127</v>
      </c>
      <c r="F40" s="77">
        <f t="shared" si="0"/>
        <v>2213.0390625</v>
      </c>
      <c r="G40" s="38">
        <v>275919</v>
      </c>
      <c r="H40" s="27">
        <v>72</v>
      </c>
      <c r="I40" s="78">
        <f t="shared" si="1"/>
        <v>3832.2083333333335</v>
      </c>
      <c r="K40" s="26"/>
      <c r="L40" s="81" t="s">
        <v>41</v>
      </c>
      <c r="M40" s="27">
        <v>4</v>
      </c>
      <c r="N40" s="27">
        <f>N39+1</f>
        <v>16</v>
      </c>
      <c r="O40" s="27">
        <f>N40</f>
        <v>16</v>
      </c>
      <c r="P40" s="86">
        <v>378889</v>
      </c>
      <c r="Q40" s="87">
        <v>4.2392183500268354E-2</v>
      </c>
      <c r="R40" s="88">
        <v>101</v>
      </c>
      <c r="S40" s="88">
        <v>105</v>
      </c>
      <c r="T40" s="89">
        <v>3751.3762376237623</v>
      </c>
      <c r="U40" s="86">
        <v>371840</v>
      </c>
      <c r="V40" s="88">
        <v>51</v>
      </c>
      <c r="W40" s="89">
        <v>7290.9803921568628</v>
      </c>
      <c r="X40" s="28">
        <v>2</v>
      </c>
    </row>
    <row r="41" spans="1:24">
      <c r="A41" s="26" t="s">
        <v>50</v>
      </c>
      <c r="B41" s="38">
        <v>391062</v>
      </c>
      <c r="C41" s="57">
        <f>B41/总体情况!$L$7</f>
        <v>4.3754165636853921E-2</v>
      </c>
      <c r="D41" s="27">
        <v>153</v>
      </c>
      <c r="E41" s="27">
        <v>159</v>
      </c>
      <c r="F41" s="77">
        <f t="shared" si="0"/>
        <v>2555.9607843137255</v>
      </c>
      <c r="G41" s="38">
        <v>381707</v>
      </c>
      <c r="H41" s="27">
        <v>88</v>
      </c>
      <c r="I41" s="78">
        <f t="shared" si="1"/>
        <v>4337.579545454545</v>
      </c>
      <c r="K41" s="26"/>
      <c r="L41" s="81" t="s">
        <v>62</v>
      </c>
      <c r="M41" s="27">
        <v>5</v>
      </c>
      <c r="N41" s="27">
        <v>1</v>
      </c>
      <c r="O41" s="27">
        <f>N41</f>
        <v>1</v>
      </c>
      <c r="P41" s="82">
        <v>339659</v>
      </c>
      <c r="Q41" s="83">
        <v>3.8002915512241449E-2</v>
      </c>
      <c r="R41" s="84">
        <v>148</v>
      </c>
      <c r="S41" s="84">
        <v>130</v>
      </c>
      <c r="T41" s="85">
        <v>2294.9932432432433</v>
      </c>
      <c r="U41" s="82">
        <v>330906</v>
      </c>
      <c r="V41" s="84">
        <v>81</v>
      </c>
      <c r="W41" s="85">
        <v>4085.2592592592591</v>
      </c>
      <c r="X41" s="28">
        <v>2</v>
      </c>
    </row>
    <row r="42" spans="1:24">
      <c r="A42" s="26" t="s">
        <v>61</v>
      </c>
      <c r="B42" s="38">
        <v>299643</v>
      </c>
      <c r="C42" s="57">
        <f>B42/总体情况!$L$7</f>
        <v>3.3525705524760314E-2</v>
      </c>
      <c r="D42" s="27">
        <v>141</v>
      </c>
      <c r="E42" s="27">
        <v>132</v>
      </c>
      <c r="F42" s="77">
        <f t="shared" si="0"/>
        <v>2125.127659574468</v>
      </c>
      <c r="G42" s="38">
        <v>291707</v>
      </c>
      <c r="H42" s="27">
        <v>77</v>
      </c>
      <c r="I42" s="78">
        <f t="shared" si="1"/>
        <v>3788.4025974025976</v>
      </c>
      <c r="K42" s="26"/>
      <c r="L42" s="81" t="s">
        <v>70</v>
      </c>
      <c r="M42" s="27">
        <v>5</v>
      </c>
      <c r="N42" s="27">
        <f>N41+1</f>
        <v>2</v>
      </c>
      <c r="O42" s="27">
        <f>N42</f>
        <v>2</v>
      </c>
      <c r="P42" s="82">
        <v>333143</v>
      </c>
      <c r="Q42" s="83">
        <v>3.7273869623636213E-2</v>
      </c>
      <c r="R42" s="84">
        <v>110</v>
      </c>
      <c r="S42" s="84">
        <v>94</v>
      </c>
      <c r="T42" s="85">
        <v>3028.5727272727272</v>
      </c>
      <c r="U42" s="82">
        <v>326874</v>
      </c>
      <c r="V42" s="84">
        <v>50</v>
      </c>
      <c r="W42" s="85">
        <v>6537.48</v>
      </c>
      <c r="X42" s="28">
        <v>2</v>
      </c>
    </row>
    <row r="43" spans="1:24">
      <c r="A43" s="26" t="s">
        <v>63</v>
      </c>
      <c r="B43" s="38">
        <v>291406</v>
      </c>
      <c r="C43" s="57">
        <f>B43/总体情况!$L$7</f>
        <v>3.2604104698418804E-2</v>
      </c>
      <c r="D43" s="27">
        <v>135</v>
      </c>
      <c r="E43" s="27">
        <v>126</v>
      </c>
      <c r="F43" s="77">
        <f t="shared" si="0"/>
        <v>2158.562962962963</v>
      </c>
      <c r="G43" s="38">
        <v>283559</v>
      </c>
      <c r="H43" s="27">
        <v>73</v>
      </c>
      <c r="I43" s="78">
        <f t="shared" si="1"/>
        <v>3884.3698630136987</v>
      </c>
      <c r="K43" s="26"/>
      <c r="L43" s="81" t="s">
        <v>69</v>
      </c>
      <c r="M43" s="27">
        <v>5</v>
      </c>
      <c r="N43" s="27">
        <f>N42+1</f>
        <v>3</v>
      </c>
      <c r="O43" s="27">
        <v>2</v>
      </c>
      <c r="P43" s="82">
        <v>333143</v>
      </c>
      <c r="Q43" s="83">
        <v>3.7273869623636213E-2</v>
      </c>
      <c r="R43" s="84">
        <v>110</v>
      </c>
      <c r="S43" s="84">
        <v>94</v>
      </c>
      <c r="T43" s="85">
        <v>3028.5727272727272</v>
      </c>
      <c r="U43" s="82">
        <v>326874</v>
      </c>
      <c r="V43" s="84">
        <v>50</v>
      </c>
      <c r="W43" s="85">
        <v>6537.48</v>
      </c>
      <c r="X43" s="28">
        <v>1</v>
      </c>
    </row>
    <row r="44" spans="1:24">
      <c r="A44" s="26" t="s">
        <v>69</v>
      </c>
      <c r="B44" s="38">
        <v>333143</v>
      </c>
      <c r="C44" s="57">
        <f>B44/总体情况!$L$7</f>
        <v>3.7273869623636213E-2</v>
      </c>
      <c r="D44" s="27">
        <v>110</v>
      </c>
      <c r="E44" s="27">
        <v>94</v>
      </c>
      <c r="F44" s="77">
        <f t="shared" si="0"/>
        <v>3028.5727272727272</v>
      </c>
      <c r="G44" s="38">
        <v>326874</v>
      </c>
      <c r="H44" s="27">
        <v>50</v>
      </c>
      <c r="I44" s="78">
        <f t="shared" si="1"/>
        <v>6537.48</v>
      </c>
      <c r="K44" s="26"/>
      <c r="L44" s="81" t="s">
        <v>66</v>
      </c>
      <c r="M44" s="27">
        <v>5</v>
      </c>
      <c r="N44" s="27">
        <f>N43+1</f>
        <v>4</v>
      </c>
      <c r="O44" s="27">
        <f>N44</f>
        <v>4</v>
      </c>
      <c r="P44" s="82">
        <v>323786</v>
      </c>
      <c r="Q44" s="83">
        <v>3.6226957042347206E-2</v>
      </c>
      <c r="R44" s="84">
        <v>130</v>
      </c>
      <c r="S44" s="84">
        <v>126</v>
      </c>
      <c r="T44" s="85">
        <v>2490.6615384615384</v>
      </c>
      <c r="U44" s="82">
        <v>316525</v>
      </c>
      <c r="V44" s="84">
        <v>76</v>
      </c>
      <c r="W44" s="85">
        <v>4164.8026315789475</v>
      </c>
      <c r="X44" s="28">
        <v>3</v>
      </c>
    </row>
    <row r="45" spans="1:24">
      <c r="A45" s="26" t="s">
        <v>41</v>
      </c>
      <c r="B45" s="38">
        <v>378889</v>
      </c>
      <c r="C45" s="57">
        <f>B45/总体情况!$L$7</f>
        <v>4.2392183500268354E-2</v>
      </c>
      <c r="D45" s="27">
        <v>101</v>
      </c>
      <c r="E45" s="27">
        <v>105</v>
      </c>
      <c r="F45" s="77">
        <f t="shared" si="0"/>
        <v>3751.3762376237623</v>
      </c>
      <c r="G45" s="38">
        <v>371840</v>
      </c>
      <c r="H45" s="27">
        <v>51</v>
      </c>
      <c r="I45" s="78">
        <f t="shared" si="1"/>
        <v>7290.9803921568628</v>
      </c>
      <c r="K45" s="26"/>
      <c r="L45" s="81" t="s">
        <v>61</v>
      </c>
      <c r="M45" s="27">
        <v>5</v>
      </c>
      <c r="N45" s="27">
        <f>N44+1</f>
        <v>5</v>
      </c>
      <c r="O45" s="27">
        <f>N45</f>
        <v>5</v>
      </c>
      <c r="P45" s="82">
        <v>299643</v>
      </c>
      <c r="Q45" s="83">
        <v>3.3525705524760314E-2</v>
      </c>
      <c r="R45" s="84">
        <v>141</v>
      </c>
      <c r="S45" s="84">
        <v>132</v>
      </c>
      <c r="T45" s="85">
        <v>2125.127659574468</v>
      </c>
      <c r="U45" s="82">
        <v>291707</v>
      </c>
      <c r="V45" s="84">
        <v>77</v>
      </c>
      <c r="W45" s="85">
        <v>3788.4025974025976</v>
      </c>
      <c r="X45" s="28">
        <v>2</v>
      </c>
    </row>
    <row r="46" spans="1:24">
      <c r="A46" s="26" t="s">
        <v>62</v>
      </c>
      <c r="B46" s="38">
        <v>339659</v>
      </c>
      <c r="C46" s="57">
        <f>B46/总体情况!$L$7</f>
        <v>3.8002915512241449E-2</v>
      </c>
      <c r="D46" s="27">
        <v>148</v>
      </c>
      <c r="E46" s="27">
        <v>130</v>
      </c>
      <c r="F46" s="77">
        <f t="shared" ref="F46:F77" si="2">B46/D46</f>
        <v>2294.9932432432433</v>
      </c>
      <c r="G46" s="38">
        <v>330906</v>
      </c>
      <c r="H46" s="27">
        <v>81</v>
      </c>
      <c r="I46" s="78">
        <f t="shared" ref="I46:I77" si="3">G46/H46</f>
        <v>4085.2592592592591</v>
      </c>
      <c r="K46" s="26"/>
      <c r="L46" s="81" t="s">
        <v>63</v>
      </c>
      <c r="M46" s="27">
        <v>5</v>
      </c>
      <c r="N46" s="27">
        <f>N45+1</f>
        <v>6</v>
      </c>
      <c r="O46" s="27">
        <f>N46</f>
        <v>6</v>
      </c>
      <c r="P46" s="82">
        <v>291406</v>
      </c>
      <c r="Q46" s="83">
        <v>3.2604104698418804E-2</v>
      </c>
      <c r="R46" s="84">
        <v>135</v>
      </c>
      <c r="S46" s="84">
        <v>126</v>
      </c>
      <c r="T46" s="85">
        <v>2158.562962962963</v>
      </c>
      <c r="U46" s="82">
        <v>283559</v>
      </c>
      <c r="V46" s="84">
        <v>73</v>
      </c>
      <c r="W46" s="85">
        <v>3884.3698630136987</v>
      </c>
      <c r="X46" s="28">
        <v>3</v>
      </c>
    </row>
    <row r="47" spans="1:24">
      <c r="A47" s="26" t="s">
        <v>70</v>
      </c>
      <c r="B47" s="38">
        <v>333143</v>
      </c>
      <c r="C47" s="57">
        <f>B47/总体情况!$L$7</f>
        <v>3.7273869623636213E-2</v>
      </c>
      <c r="D47" s="27">
        <v>110</v>
      </c>
      <c r="E47" s="27">
        <v>94</v>
      </c>
      <c r="F47" s="77">
        <f t="shared" si="2"/>
        <v>3028.5727272727272</v>
      </c>
      <c r="G47" s="38">
        <v>326874</v>
      </c>
      <c r="H47" s="27">
        <v>50</v>
      </c>
      <c r="I47" s="78">
        <f t="shared" si="3"/>
        <v>6537.48</v>
      </c>
      <c r="K47" s="26"/>
      <c r="L47" s="81" t="s">
        <v>65</v>
      </c>
      <c r="M47" s="27">
        <v>5</v>
      </c>
      <c r="N47" s="27">
        <f>N46+1</f>
        <v>7</v>
      </c>
      <c r="O47" s="27">
        <f>N47</f>
        <v>7</v>
      </c>
      <c r="P47" s="82">
        <v>283269</v>
      </c>
      <c r="Q47" s="83">
        <v>3.1693692421626167E-2</v>
      </c>
      <c r="R47" s="84">
        <v>128</v>
      </c>
      <c r="S47" s="84">
        <v>127</v>
      </c>
      <c r="T47" s="85">
        <v>2213.0390625</v>
      </c>
      <c r="U47" s="82">
        <v>275919</v>
      </c>
      <c r="V47" s="84">
        <v>72</v>
      </c>
      <c r="W47" s="85">
        <v>3832.2083333333335</v>
      </c>
      <c r="X47" s="28">
        <v>3</v>
      </c>
    </row>
    <row r="48" spans="1:24">
      <c r="A48" s="26" t="s">
        <v>66</v>
      </c>
      <c r="B48" s="38">
        <v>323786</v>
      </c>
      <c r="C48" s="57">
        <f>B48/总体情况!$L$7</f>
        <v>3.6226957042347206E-2</v>
      </c>
      <c r="D48" s="27">
        <v>130</v>
      </c>
      <c r="E48" s="27">
        <v>126</v>
      </c>
      <c r="F48" s="77">
        <f t="shared" si="2"/>
        <v>2490.6615384615384</v>
      </c>
      <c r="G48" s="38">
        <v>316525</v>
      </c>
      <c r="H48" s="27">
        <v>76</v>
      </c>
      <c r="I48" s="78">
        <f t="shared" si="3"/>
        <v>4164.8026315789475</v>
      </c>
      <c r="K48" s="26"/>
      <c r="L48" s="81" t="s">
        <v>67</v>
      </c>
      <c r="M48" s="27">
        <v>5</v>
      </c>
      <c r="N48" s="27">
        <f>N47+1</f>
        <v>8</v>
      </c>
      <c r="O48" s="27">
        <f>N48</f>
        <v>8</v>
      </c>
      <c r="P48" s="82">
        <v>280454</v>
      </c>
      <c r="Q48" s="83">
        <v>3.1378734751825108E-2</v>
      </c>
      <c r="R48" s="84">
        <v>124</v>
      </c>
      <c r="S48" s="84">
        <v>123</v>
      </c>
      <c r="T48" s="85">
        <v>2261.7258064516127</v>
      </c>
      <c r="U48" s="82">
        <v>273193</v>
      </c>
      <c r="V48" s="84">
        <v>70</v>
      </c>
      <c r="W48" s="85">
        <v>3902.7571428571428</v>
      </c>
      <c r="X48" s="28">
        <v>4</v>
      </c>
    </row>
    <row r="49" spans="1:24">
      <c r="A49" s="26" t="s">
        <v>67</v>
      </c>
      <c r="B49" s="38">
        <v>280454</v>
      </c>
      <c r="C49" s="57">
        <f>B49/总体情况!$L$7</f>
        <v>3.1378734751825108E-2</v>
      </c>
      <c r="D49" s="27">
        <v>124</v>
      </c>
      <c r="E49" s="27">
        <v>123</v>
      </c>
      <c r="F49" s="77">
        <f t="shared" si="2"/>
        <v>2261.7258064516127</v>
      </c>
      <c r="G49" s="38">
        <v>273193</v>
      </c>
      <c r="H49" s="27">
        <v>70</v>
      </c>
      <c r="I49" s="78">
        <f t="shared" si="3"/>
        <v>3902.7571428571428</v>
      </c>
      <c r="K49" s="26"/>
      <c r="L49" s="81" t="s">
        <v>381</v>
      </c>
      <c r="M49" s="27">
        <v>5</v>
      </c>
      <c r="N49" s="27">
        <f>N48+1</f>
        <v>9</v>
      </c>
      <c r="O49" s="27">
        <f>N49</f>
        <v>9</v>
      </c>
      <c r="P49" s="82">
        <v>263639</v>
      </c>
      <c r="Q49" s="83">
        <v>2.9497380145180382E-2</v>
      </c>
      <c r="R49" s="84">
        <v>101</v>
      </c>
      <c r="S49" s="84">
        <v>76</v>
      </c>
      <c r="T49" s="85">
        <v>2610.2871287128714</v>
      </c>
      <c r="U49" s="82">
        <v>257512</v>
      </c>
      <c r="V49" s="84">
        <v>45</v>
      </c>
      <c r="W49" s="85">
        <v>5722.4888888888891</v>
      </c>
      <c r="X49" s="28">
        <v>2</v>
      </c>
    </row>
    <row r="50" spans="1:24">
      <c r="A50" s="26" t="s">
        <v>338</v>
      </c>
      <c r="B50" s="38">
        <v>263639</v>
      </c>
      <c r="C50" s="57">
        <f>B50/总体情况!$L$7</f>
        <v>2.9497380145180382E-2</v>
      </c>
      <c r="D50" s="27">
        <v>101</v>
      </c>
      <c r="E50" s="27">
        <v>76</v>
      </c>
      <c r="F50" s="77">
        <f t="shared" si="2"/>
        <v>2610.2871287128714</v>
      </c>
      <c r="G50" s="38">
        <v>257512</v>
      </c>
      <c r="H50" s="27">
        <v>45</v>
      </c>
      <c r="I50" s="78">
        <f t="shared" si="3"/>
        <v>5722.4888888888891</v>
      </c>
      <c r="K50" s="26"/>
      <c r="L50" s="81" t="s">
        <v>338</v>
      </c>
      <c r="M50" s="27">
        <v>5</v>
      </c>
      <c r="N50" s="27">
        <f>N49+1</f>
        <v>10</v>
      </c>
      <c r="O50" s="27">
        <v>9</v>
      </c>
      <c r="P50" s="82">
        <v>263639</v>
      </c>
      <c r="Q50" s="83">
        <v>2.9497380145180382E-2</v>
      </c>
      <c r="R50" s="84">
        <v>101</v>
      </c>
      <c r="S50" s="84">
        <v>76</v>
      </c>
      <c r="T50" s="85">
        <v>2610.2871287128714</v>
      </c>
      <c r="U50" s="82">
        <v>257512</v>
      </c>
      <c r="V50" s="84">
        <v>45</v>
      </c>
      <c r="W50" s="85">
        <v>5722.4888888888891</v>
      </c>
      <c r="X50" s="28">
        <v>1</v>
      </c>
    </row>
    <row r="51" spans="1:24">
      <c r="A51" s="26" t="s">
        <v>361</v>
      </c>
      <c r="B51" s="38">
        <v>263639</v>
      </c>
      <c r="C51" s="57">
        <f>B51/总体情况!$L$7</f>
        <v>2.9497380145180382E-2</v>
      </c>
      <c r="D51" s="27">
        <v>101</v>
      </c>
      <c r="E51" s="27">
        <v>76</v>
      </c>
      <c r="F51" s="77">
        <f t="shared" si="2"/>
        <v>2610.2871287128714</v>
      </c>
      <c r="G51" s="38">
        <v>257512</v>
      </c>
      <c r="H51" s="27">
        <v>45</v>
      </c>
      <c r="I51" s="78">
        <f t="shared" si="3"/>
        <v>5722.4888888888891</v>
      </c>
      <c r="K51" s="26"/>
      <c r="L51" s="81" t="s">
        <v>361</v>
      </c>
      <c r="M51" s="27">
        <v>5</v>
      </c>
      <c r="N51" s="27">
        <f>N50+1</f>
        <v>11</v>
      </c>
      <c r="O51" s="27">
        <v>9</v>
      </c>
      <c r="P51" s="82">
        <v>263639</v>
      </c>
      <c r="Q51" s="83">
        <v>2.9497380145180382E-2</v>
      </c>
      <c r="R51" s="84">
        <v>101</v>
      </c>
      <c r="S51" s="84">
        <v>76</v>
      </c>
      <c r="T51" s="85">
        <v>2610.2871287128714</v>
      </c>
      <c r="U51" s="82">
        <v>257512</v>
      </c>
      <c r="V51" s="84">
        <v>45</v>
      </c>
      <c r="W51" s="85">
        <v>5722.4888888888891</v>
      </c>
      <c r="X51" s="28">
        <v>1</v>
      </c>
    </row>
    <row r="52" spans="1:24">
      <c r="A52" s="26" t="s">
        <v>381</v>
      </c>
      <c r="B52" s="38">
        <v>263639</v>
      </c>
      <c r="C52" s="57">
        <f>B52/总体情况!$L$7</f>
        <v>2.9497380145180382E-2</v>
      </c>
      <c r="D52" s="27">
        <v>101</v>
      </c>
      <c r="E52" s="27">
        <v>76</v>
      </c>
      <c r="F52" s="77">
        <f t="shared" si="2"/>
        <v>2610.2871287128714</v>
      </c>
      <c r="G52" s="38">
        <v>257512</v>
      </c>
      <c r="H52" s="27">
        <v>45</v>
      </c>
      <c r="I52" s="78">
        <f t="shared" si="3"/>
        <v>5722.4888888888891</v>
      </c>
      <c r="K52" s="26"/>
      <c r="L52" s="81" t="s">
        <v>72</v>
      </c>
      <c r="M52" s="27">
        <v>5</v>
      </c>
      <c r="N52" s="27">
        <f>N51+1</f>
        <v>12</v>
      </c>
      <c r="O52" s="27">
        <f>N52</f>
        <v>12</v>
      </c>
      <c r="P52" s="82">
        <v>258245</v>
      </c>
      <c r="Q52" s="83">
        <v>2.8893869782513619E-2</v>
      </c>
      <c r="R52" s="84">
        <v>99</v>
      </c>
      <c r="S52" s="84">
        <v>109</v>
      </c>
      <c r="T52" s="85">
        <v>2608.5353535353534</v>
      </c>
      <c r="U52" s="82">
        <v>251468</v>
      </c>
      <c r="V52" s="84">
        <v>51</v>
      </c>
      <c r="W52" s="85">
        <v>4930.7450980392159</v>
      </c>
      <c r="X52" s="28">
        <v>2</v>
      </c>
    </row>
    <row r="53" spans="1:24">
      <c r="A53" s="26" t="s">
        <v>72</v>
      </c>
      <c r="B53" s="38">
        <v>258245</v>
      </c>
      <c r="C53" s="57">
        <f>B53/总体情况!$L$7</f>
        <v>2.8893869782513619E-2</v>
      </c>
      <c r="D53" s="27">
        <v>99</v>
      </c>
      <c r="E53" s="27">
        <v>109</v>
      </c>
      <c r="F53" s="77">
        <f t="shared" si="2"/>
        <v>2608.5353535353534</v>
      </c>
      <c r="G53" s="38">
        <v>251468</v>
      </c>
      <c r="H53" s="27">
        <v>51</v>
      </c>
      <c r="I53" s="78">
        <f t="shared" si="3"/>
        <v>4930.7450980392159</v>
      </c>
      <c r="K53" s="26"/>
      <c r="L53" s="81" t="s">
        <v>314</v>
      </c>
      <c r="M53" s="27">
        <v>5</v>
      </c>
      <c r="N53" s="27">
        <f>N52+1</f>
        <v>13</v>
      </c>
      <c r="O53" s="27">
        <f>N53</f>
        <v>13</v>
      </c>
      <c r="P53" s="82">
        <v>251401</v>
      </c>
      <c r="Q53" s="83">
        <v>2.8128125451388045E-2</v>
      </c>
      <c r="R53" s="84">
        <v>94</v>
      </c>
      <c r="S53" s="84">
        <v>105</v>
      </c>
      <c r="T53" s="85">
        <v>2674.4787234042551</v>
      </c>
      <c r="U53" s="82">
        <v>244649</v>
      </c>
      <c r="V53" s="84">
        <v>47</v>
      </c>
      <c r="W53" s="85">
        <v>5205.2978723404258</v>
      </c>
      <c r="X53" s="28">
        <v>3</v>
      </c>
    </row>
    <row r="54" spans="1:24">
      <c r="A54" s="26" t="s">
        <v>313</v>
      </c>
      <c r="B54" s="38">
        <v>232658</v>
      </c>
      <c r="C54" s="57">
        <f>B54/总体情况!$L$7</f>
        <v>2.6031055609440853E-2</v>
      </c>
      <c r="D54" s="27">
        <v>85</v>
      </c>
      <c r="E54" s="27">
        <v>115</v>
      </c>
      <c r="F54" s="77">
        <f t="shared" si="2"/>
        <v>2737.1529411764704</v>
      </c>
      <c r="G54" s="38">
        <v>227825</v>
      </c>
      <c r="H54" s="27">
        <v>39</v>
      </c>
      <c r="I54" s="78">
        <f t="shared" si="3"/>
        <v>5841.666666666667</v>
      </c>
      <c r="K54" s="26"/>
      <c r="L54" s="81" t="s">
        <v>313</v>
      </c>
      <c r="M54" s="27">
        <v>5</v>
      </c>
      <c r="N54" s="27">
        <f>N53+1</f>
        <v>14</v>
      </c>
      <c r="O54" s="27">
        <f>N54</f>
        <v>14</v>
      </c>
      <c r="P54" s="82">
        <v>232658</v>
      </c>
      <c r="Q54" s="83">
        <v>2.6031055609440853E-2</v>
      </c>
      <c r="R54" s="84">
        <v>85</v>
      </c>
      <c r="S54" s="84">
        <v>115</v>
      </c>
      <c r="T54" s="85">
        <v>2737.1529411764704</v>
      </c>
      <c r="U54" s="82">
        <v>227825</v>
      </c>
      <c r="V54" s="84">
        <v>39</v>
      </c>
      <c r="W54" s="85">
        <v>5841.666666666667</v>
      </c>
      <c r="X54" s="28">
        <v>1</v>
      </c>
    </row>
    <row r="55" spans="1:24">
      <c r="A55" s="26" t="s">
        <v>80</v>
      </c>
      <c r="B55" s="38">
        <v>231057</v>
      </c>
      <c r="C55" s="57">
        <f>B55/总体情况!$L$7</f>
        <v>2.5851926931163231E-2</v>
      </c>
      <c r="D55" s="27">
        <v>78</v>
      </c>
      <c r="E55" s="27">
        <v>107</v>
      </c>
      <c r="F55" s="77">
        <f t="shared" si="2"/>
        <v>2962.2692307692309</v>
      </c>
      <c r="G55" s="38">
        <v>225641</v>
      </c>
      <c r="H55" s="27">
        <v>37</v>
      </c>
      <c r="I55" s="78">
        <f t="shared" si="3"/>
        <v>6098.405405405405</v>
      </c>
      <c r="K55" s="26"/>
      <c r="L55" s="81" t="s">
        <v>80</v>
      </c>
      <c r="M55" s="27">
        <v>5</v>
      </c>
      <c r="N55" s="27">
        <f>N54+1</f>
        <v>15</v>
      </c>
      <c r="O55" s="27">
        <f>N55</f>
        <v>15</v>
      </c>
      <c r="P55" s="82">
        <v>231057</v>
      </c>
      <c r="Q55" s="83">
        <v>2.5851926931163231E-2</v>
      </c>
      <c r="R55" s="84">
        <v>78</v>
      </c>
      <c r="S55" s="84">
        <v>107</v>
      </c>
      <c r="T55" s="85">
        <v>2962.2692307692309</v>
      </c>
      <c r="U55" s="82">
        <v>225641</v>
      </c>
      <c r="V55" s="84">
        <v>37</v>
      </c>
      <c r="W55" s="85">
        <v>6098.405405405405</v>
      </c>
      <c r="X55" s="28">
        <v>2</v>
      </c>
    </row>
    <row r="56" spans="1:24">
      <c r="A56" s="26" t="s">
        <v>411</v>
      </c>
      <c r="B56" s="38">
        <v>219161</v>
      </c>
      <c r="C56" s="57">
        <f>B56/总体情况!$L$7</f>
        <v>2.4520937076828078E-2</v>
      </c>
      <c r="D56" s="27">
        <v>56</v>
      </c>
      <c r="E56" s="27">
        <v>59</v>
      </c>
      <c r="F56" s="77">
        <f t="shared" si="2"/>
        <v>3913.5892857142858</v>
      </c>
      <c r="G56" s="38">
        <v>215429</v>
      </c>
      <c r="H56" s="27">
        <v>30</v>
      </c>
      <c r="I56" s="78">
        <f t="shared" si="3"/>
        <v>7180.9666666666662</v>
      </c>
      <c r="K56" s="26"/>
      <c r="L56" s="81" t="s">
        <v>71</v>
      </c>
      <c r="M56" s="27">
        <v>5</v>
      </c>
      <c r="N56" s="27">
        <f>N55+1</f>
        <v>16</v>
      </c>
      <c r="O56" s="27">
        <f>N56</f>
        <v>16</v>
      </c>
      <c r="P56" s="82">
        <v>224388</v>
      </c>
      <c r="Q56" s="83">
        <v>2.5105762561748207E-2</v>
      </c>
      <c r="R56" s="84">
        <v>72</v>
      </c>
      <c r="S56" s="84">
        <v>98</v>
      </c>
      <c r="T56" s="85">
        <v>3116.5</v>
      </c>
      <c r="U56" s="82">
        <v>221095</v>
      </c>
      <c r="V56" s="84">
        <v>41</v>
      </c>
      <c r="W56" s="85">
        <v>5392.5609756097565</v>
      </c>
      <c r="X56" s="28">
        <v>2</v>
      </c>
    </row>
    <row r="57" spans="1:24">
      <c r="A57" s="26" t="s">
        <v>409</v>
      </c>
      <c r="B57" s="38">
        <v>171448</v>
      </c>
      <c r="C57" s="57">
        <f>B57/总体情况!$L$7</f>
        <v>1.9182544430569399E-2</v>
      </c>
      <c r="D57" s="27">
        <v>53</v>
      </c>
      <c r="E57" s="27">
        <v>60</v>
      </c>
      <c r="F57" s="77">
        <f t="shared" si="2"/>
        <v>3234.867924528302</v>
      </c>
      <c r="G57" s="38">
        <v>168470</v>
      </c>
      <c r="H57" s="27">
        <v>31</v>
      </c>
      <c r="I57" s="78">
        <f t="shared" si="3"/>
        <v>5434.5161290322585</v>
      </c>
      <c r="K57" s="26"/>
      <c r="L57" s="81" t="s">
        <v>150</v>
      </c>
      <c r="M57" s="27">
        <v>5</v>
      </c>
      <c r="N57" s="27">
        <f>N56+1</f>
        <v>17</v>
      </c>
      <c r="O57" s="27">
        <f>N57</f>
        <v>17</v>
      </c>
      <c r="P57" s="82">
        <v>219161</v>
      </c>
      <c r="Q57" s="83">
        <v>2.4520937076828078E-2</v>
      </c>
      <c r="R57" s="84">
        <v>56</v>
      </c>
      <c r="S57" s="84">
        <v>59</v>
      </c>
      <c r="T57" s="85">
        <v>3913.5892857142858</v>
      </c>
      <c r="U57" s="82">
        <v>215429</v>
      </c>
      <c r="V57" s="84">
        <v>30</v>
      </c>
      <c r="W57" s="85">
        <v>7180.9666666666662</v>
      </c>
      <c r="X57" s="28">
        <v>3</v>
      </c>
    </row>
    <row r="58" spans="1:24">
      <c r="A58" s="26" t="s">
        <v>419</v>
      </c>
      <c r="B58" s="38">
        <v>171448</v>
      </c>
      <c r="C58" s="57">
        <f>B58/总体情况!$L$7</f>
        <v>1.9182544430569399E-2</v>
      </c>
      <c r="D58" s="27">
        <v>53</v>
      </c>
      <c r="E58" s="27">
        <v>60</v>
      </c>
      <c r="F58" s="77">
        <f t="shared" si="2"/>
        <v>3234.867924528302</v>
      </c>
      <c r="G58" s="38">
        <v>168470</v>
      </c>
      <c r="H58" s="27">
        <v>31</v>
      </c>
      <c r="I58" s="78">
        <f t="shared" si="3"/>
        <v>5434.5161290322585</v>
      </c>
      <c r="K58" s="26"/>
      <c r="L58" s="81" t="s">
        <v>411</v>
      </c>
      <c r="M58" s="27">
        <v>5</v>
      </c>
      <c r="N58" s="27">
        <f>N57+1</f>
        <v>18</v>
      </c>
      <c r="O58" s="27">
        <v>17</v>
      </c>
      <c r="P58" s="82">
        <v>219161</v>
      </c>
      <c r="Q58" s="83">
        <v>2.4520937076828078E-2</v>
      </c>
      <c r="R58" s="84">
        <v>56</v>
      </c>
      <c r="S58" s="84">
        <v>59</v>
      </c>
      <c r="T58" s="85">
        <v>3913.5892857142858</v>
      </c>
      <c r="U58" s="82">
        <v>215429</v>
      </c>
      <c r="V58" s="84">
        <v>30</v>
      </c>
      <c r="W58" s="85">
        <v>7180.9666666666662</v>
      </c>
      <c r="X58" s="28">
        <v>2</v>
      </c>
    </row>
    <row r="59" spans="1:24">
      <c r="A59" s="26" t="s">
        <v>346</v>
      </c>
      <c r="B59" s="38">
        <v>168665</v>
      </c>
      <c r="C59" s="57">
        <f>B59/总体情况!$L$7</f>
        <v>1.8871167096623977E-2</v>
      </c>
      <c r="D59" s="27">
        <v>50</v>
      </c>
      <c r="E59" s="27">
        <v>45</v>
      </c>
      <c r="F59" s="77">
        <f t="shared" si="2"/>
        <v>3373.3</v>
      </c>
      <c r="G59" s="38">
        <v>166690</v>
      </c>
      <c r="H59" s="27">
        <v>26</v>
      </c>
      <c r="I59" s="78">
        <f t="shared" si="3"/>
        <v>6411.1538461538457</v>
      </c>
      <c r="K59" s="26"/>
      <c r="L59" s="81" t="s">
        <v>418</v>
      </c>
      <c r="M59" s="27">
        <v>6</v>
      </c>
      <c r="N59" s="27">
        <v>1</v>
      </c>
      <c r="O59" s="27">
        <f>N59</f>
        <v>1</v>
      </c>
      <c r="P59" s="86">
        <v>201489</v>
      </c>
      <c r="Q59" s="87">
        <v>2.2543696600549425E-2</v>
      </c>
      <c r="R59" s="88">
        <v>54</v>
      </c>
      <c r="S59" s="88">
        <v>61</v>
      </c>
      <c r="T59" s="89">
        <v>3731.2777777777778</v>
      </c>
      <c r="U59" s="86">
        <v>198636</v>
      </c>
      <c r="V59" s="88">
        <v>32</v>
      </c>
      <c r="W59" s="89">
        <v>6207.375</v>
      </c>
      <c r="X59" s="28">
        <v>3</v>
      </c>
    </row>
    <row r="60" spans="1:24">
      <c r="A60" s="26" t="s">
        <v>365</v>
      </c>
      <c r="B60" s="38">
        <v>168665</v>
      </c>
      <c r="C60" s="57">
        <f>B60/总体情况!$L$7</f>
        <v>1.8871167096623977E-2</v>
      </c>
      <c r="D60" s="27">
        <v>50</v>
      </c>
      <c r="E60" s="27">
        <v>45</v>
      </c>
      <c r="F60" s="77">
        <f t="shared" si="2"/>
        <v>3373.3</v>
      </c>
      <c r="G60" s="38">
        <v>166690</v>
      </c>
      <c r="H60" s="27">
        <v>26</v>
      </c>
      <c r="I60" s="78">
        <f t="shared" si="3"/>
        <v>6411.1538461538457</v>
      </c>
      <c r="K60" s="26"/>
      <c r="L60" s="81" t="s">
        <v>408</v>
      </c>
      <c r="M60" s="27">
        <v>6</v>
      </c>
      <c r="N60" s="27">
        <f>N59+1</f>
        <v>2</v>
      </c>
      <c r="O60" s="27">
        <v>1</v>
      </c>
      <c r="P60" s="86">
        <v>201489</v>
      </c>
      <c r="Q60" s="87">
        <v>2.2543696600549425E-2</v>
      </c>
      <c r="R60" s="88">
        <v>54</v>
      </c>
      <c r="S60" s="88">
        <v>61</v>
      </c>
      <c r="T60" s="89">
        <v>3731.2777777777778</v>
      </c>
      <c r="U60" s="86">
        <v>198636</v>
      </c>
      <c r="V60" s="88">
        <v>32</v>
      </c>
      <c r="W60" s="89">
        <v>6207.375</v>
      </c>
      <c r="X60" s="28">
        <v>2</v>
      </c>
    </row>
    <row r="61" spans="1:24">
      <c r="A61" s="26" t="s">
        <v>71</v>
      </c>
      <c r="B61" s="38">
        <v>224388</v>
      </c>
      <c r="C61" s="57">
        <f>B61/总体情况!$L$7</f>
        <v>2.5105762561748207E-2</v>
      </c>
      <c r="D61" s="27">
        <v>72</v>
      </c>
      <c r="E61" s="27">
        <v>98</v>
      </c>
      <c r="F61" s="77">
        <f t="shared" si="2"/>
        <v>3116.5</v>
      </c>
      <c r="G61" s="38">
        <v>221095</v>
      </c>
      <c r="H61" s="27">
        <v>41</v>
      </c>
      <c r="I61" s="78">
        <f t="shared" si="3"/>
        <v>5392.5609756097565</v>
      </c>
      <c r="K61" s="26"/>
      <c r="L61" s="81" t="s">
        <v>166</v>
      </c>
      <c r="M61" s="27">
        <v>6</v>
      </c>
      <c r="N61" s="27">
        <f t="shared" ref="N61:N124" si="4">N60+1</f>
        <v>3</v>
      </c>
      <c r="O61" s="27">
        <f>N61</f>
        <v>3</v>
      </c>
      <c r="P61" s="86">
        <v>194824</v>
      </c>
      <c r="Q61" s="87">
        <v>2.1797979773116354E-2</v>
      </c>
      <c r="R61" s="88">
        <v>76</v>
      </c>
      <c r="S61" s="88">
        <v>97</v>
      </c>
      <c r="T61" s="89">
        <v>2563.4736842105262</v>
      </c>
      <c r="U61" s="86">
        <v>189863</v>
      </c>
      <c r="V61" s="88">
        <v>42</v>
      </c>
      <c r="W61" s="89">
        <v>4520.5476190476193</v>
      </c>
      <c r="X61" s="28">
        <v>2</v>
      </c>
    </row>
    <row r="62" spans="1:24">
      <c r="A62" s="26" t="s">
        <v>314</v>
      </c>
      <c r="B62" s="38">
        <v>251401</v>
      </c>
      <c r="C62" s="57">
        <f>B62/总体情况!$L$7</f>
        <v>2.8128125451388045E-2</v>
      </c>
      <c r="D62" s="27">
        <v>94</v>
      </c>
      <c r="E62" s="27">
        <v>105</v>
      </c>
      <c r="F62" s="77">
        <f t="shared" si="2"/>
        <v>2674.4787234042551</v>
      </c>
      <c r="G62" s="38">
        <v>244649</v>
      </c>
      <c r="H62" s="27">
        <v>47</v>
      </c>
      <c r="I62" s="78">
        <f t="shared" si="3"/>
        <v>5205.2978723404258</v>
      </c>
      <c r="K62" s="26"/>
      <c r="L62" s="81" t="s">
        <v>337</v>
      </c>
      <c r="M62" s="27">
        <v>6</v>
      </c>
      <c r="N62" s="27">
        <f t="shared" si="4"/>
        <v>4</v>
      </c>
      <c r="O62" s="27">
        <f>N62</f>
        <v>4</v>
      </c>
      <c r="P62" s="86">
        <v>182877</v>
      </c>
      <c r="Q62" s="87">
        <v>2.0461283758511268E-2</v>
      </c>
      <c r="R62" s="88">
        <v>88</v>
      </c>
      <c r="S62" s="88">
        <v>52</v>
      </c>
      <c r="T62" s="89">
        <v>2078.1477272727275</v>
      </c>
      <c r="U62" s="86">
        <v>174815</v>
      </c>
      <c r="V62" s="88">
        <v>46</v>
      </c>
      <c r="W62" s="89">
        <v>3800.3260869565215</v>
      </c>
      <c r="X62" s="28">
        <v>1</v>
      </c>
    </row>
    <row r="63" spans="1:24">
      <c r="A63" s="26" t="s">
        <v>369</v>
      </c>
      <c r="B63" s="38">
        <v>168665</v>
      </c>
      <c r="C63" s="57">
        <f>B63/总体情况!$L$7</f>
        <v>1.8871167096623977E-2</v>
      </c>
      <c r="D63" s="27">
        <v>50</v>
      </c>
      <c r="E63" s="27">
        <v>45</v>
      </c>
      <c r="F63" s="77">
        <f t="shared" si="2"/>
        <v>3373.3</v>
      </c>
      <c r="G63" s="38">
        <v>166690</v>
      </c>
      <c r="H63" s="27">
        <v>26</v>
      </c>
      <c r="I63" s="78">
        <f t="shared" si="3"/>
        <v>6411.1538461538457</v>
      </c>
      <c r="K63" s="26"/>
      <c r="L63" s="81" t="s">
        <v>393</v>
      </c>
      <c r="M63" s="27">
        <v>6</v>
      </c>
      <c r="N63" s="27">
        <f t="shared" si="4"/>
        <v>5</v>
      </c>
      <c r="O63" s="27">
        <f>N63</f>
        <v>5</v>
      </c>
      <c r="P63" s="86">
        <v>182059</v>
      </c>
      <c r="Q63" s="87">
        <v>2.0369761423201405E-2</v>
      </c>
      <c r="R63" s="88">
        <v>54</v>
      </c>
      <c r="S63" s="88">
        <v>49</v>
      </c>
      <c r="T63" s="89">
        <v>3371.462962962963</v>
      </c>
      <c r="U63" s="86">
        <v>180084</v>
      </c>
      <c r="V63" s="88">
        <v>30</v>
      </c>
      <c r="W63" s="89">
        <v>6002.8</v>
      </c>
      <c r="X63" s="28">
        <v>3</v>
      </c>
    </row>
    <row r="64" spans="1:24">
      <c r="A64" s="26" t="s">
        <v>385</v>
      </c>
      <c r="B64" s="38">
        <v>168665</v>
      </c>
      <c r="C64" s="57">
        <f>B64/总体情况!$L$7</f>
        <v>1.8871167096623977E-2</v>
      </c>
      <c r="D64" s="27">
        <v>50</v>
      </c>
      <c r="E64" s="27">
        <v>45</v>
      </c>
      <c r="F64" s="77">
        <f t="shared" si="2"/>
        <v>3373.3</v>
      </c>
      <c r="G64" s="38">
        <v>166690</v>
      </c>
      <c r="H64" s="27">
        <v>26</v>
      </c>
      <c r="I64" s="78">
        <f t="shared" si="3"/>
        <v>6411.1538461538457</v>
      </c>
      <c r="K64" s="26"/>
      <c r="L64" s="81" t="s">
        <v>350</v>
      </c>
      <c r="M64" s="27">
        <v>6</v>
      </c>
      <c r="N64" s="27">
        <f t="shared" si="4"/>
        <v>6</v>
      </c>
      <c r="O64" s="27">
        <v>5</v>
      </c>
      <c r="P64" s="86">
        <v>182059</v>
      </c>
      <c r="Q64" s="87">
        <v>2.0369761423201405E-2</v>
      </c>
      <c r="R64" s="88">
        <v>54</v>
      </c>
      <c r="S64" s="88">
        <v>49</v>
      </c>
      <c r="T64" s="89">
        <v>3371.462962962963</v>
      </c>
      <c r="U64" s="86">
        <v>180084</v>
      </c>
      <c r="V64" s="88">
        <v>30</v>
      </c>
      <c r="W64" s="89">
        <v>6002.8</v>
      </c>
      <c r="X64" s="28">
        <v>2</v>
      </c>
    </row>
    <row r="65" spans="1:24">
      <c r="A65" s="26" t="s">
        <v>389</v>
      </c>
      <c r="B65" s="38">
        <v>168665</v>
      </c>
      <c r="C65" s="57">
        <f>B65/总体情况!$L$7</f>
        <v>1.8871167096623977E-2</v>
      </c>
      <c r="D65" s="27">
        <v>50</v>
      </c>
      <c r="E65" s="27">
        <v>45</v>
      </c>
      <c r="F65" s="77">
        <f t="shared" si="2"/>
        <v>3373.3</v>
      </c>
      <c r="G65" s="38">
        <v>166690</v>
      </c>
      <c r="H65" s="27">
        <v>26</v>
      </c>
      <c r="I65" s="78">
        <f t="shared" si="3"/>
        <v>6411.1538461538457</v>
      </c>
      <c r="K65" s="26"/>
      <c r="L65" s="81" t="s">
        <v>373</v>
      </c>
      <c r="M65" s="27">
        <v>6</v>
      </c>
      <c r="N65" s="27">
        <f t="shared" si="4"/>
        <v>7</v>
      </c>
      <c r="O65" s="27">
        <v>5</v>
      </c>
      <c r="P65" s="86">
        <v>182059</v>
      </c>
      <c r="Q65" s="87">
        <v>2.0369761423201405E-2</v>
      </c>
      <c r="R65" s="88">
        <v>54</v>
      </c>
      <c r="S65" s="88">
        <v>49</v>
      </c>
      <c r="T65" s="89">
        <v>3371.462962962963</v>
      </c>
      <c r="U65" s="86">
        <v>180084</v>
      </c>
      <c r="V65" s="88">
        <v>30</v>
      </c>
      <c r="W65" s="89">
        <v>6002.8</v>
      </c>
      <c r="X65" s="28">
        <v>2</v>
      </c>
    </row>
    <row r="66" spans="1:24">
      <c r="A66" s="26" t="s">
        <v>150</v>
      </c>
      <c r="B66" s="38">
        <v>219161</v>
      </c>
      <c r="C66" s="57">
        <f>B66/总体情况!$L$7</f>
        <v>2.4520937076828078E-2</v>
      </c>
      <c r="D66" s="27">
        <v>56</v>
      </c>
      <c r="E66" s="27">
        <v>59</v>
      </c>
      <c r="F66" s="77">
        <f t="shared" si="2"/>
        <v>3913.5892857142858</v>
      </c>
      <c r="G66" s="38">
        <v>215429</v>
      </c>
      <c r="H66" s="27">
        <v>30</v>
      </c>
      <c r="I66" s="78">
        <f t="shared" si="3"/>
        <v>7180.9666666666662</v>
      </c>
      <c r="K66" s="26"/>
      <c r="L66" s="81" t="s">
        <v>146</v>
      </c>
      <c r="M66" s="27">
        <v>6</v>
      </c>
      <c r="N66" s="27">
        <f t="shared" si="4"/>
        <v>8</v>
      </c>
      <c r="O66" s="27">
        <f>N66</f>
        <v>8</v>
      </c>
      <c r="P66" s="86">
        <v>180524</v>
      </c>
      <c r="Q66" s="87">
        <v>2.0198017187626045E-2</v>
      </c>
      <c r="R66" s="88">
        <v>71</v>
      </c>
      <c r="S66" s="88">
        <v>87</v>
      </c>
      <c r="T66" s="89">
        <v>2542.5915492957747</v>
      </c>
      <c r="U66" s="86">
        <v>175824</v>
      </c>
      <c r="V66" s="88">
        <v>40</v>
      </c>
      <c r="W66" s="89">
        <v>4395.6000000000004</v>
      </c>
      <c r="X66" s="28">
        <v>3</v>
      </c>
    </row>
    <row r="67" spans="1:24">
      <c r="A67" s="26" t="s">
        <v>408</v>
      </c>
      <c r="B67" s="38">
        <v>201489</v>
      </c>
      <c r="C67" s="57">
        <f>B67/总体情况!$L$7</f>
        <v>2.2543696600549425E-2</v>
      </c>
      <c r="D67" s="27">
        <v>54</v>
      </c>
      <c r="E67" s="27">
        <v>61</v>
      </c>
      <c r="F67" s="77">
        <f t="shared" si="2"/>
        <v>3731.2777777777778</v>
      </c>
      <c r="G67" s="38">
        <v>198636</v>
      </c>
      <c r="H67" s="27">
        <v>32</v>
      </c>
      <c r="I67" s="78">
        <f t="shared" si="3"/>
        <v>6207.375</v>
      </c>
      <c r="K67" s="26"/>
      <c r="L67" s="81" t="s">
        <v>126</v>
      </c>
      <c r="M67" s="27">
        <v>6</v>
      </c>
      <c r="N67" s="27">
        <f t="shared" si="4"/>
        <v>9</v>
      </c>
      <c r="O67" s="27">
        <v>8</v>
      </c>
      <c r="P67" s="86">
        <v>180524</v>
      </c>
      <c r="Q67" s="87">
        <v>2.0198017187626045E-2</v>
      </c>
      <c r="R67" s="88">
        <v>71</v>
      </c>
      <c r="S67" s="88">
        <v>87</v>
      </c>
      <c r="T67" s="89">
        <v>2542.5915492957747</v>
      </c>
      <c r="U67" s="86">
        <v>175824</v>
      </c>
      <c r="V67" s="88">
        <v>40</v>
      </c>
      <c r="W67" s="89">
        <v>4395.6000000000004</v>
      </c>
      <c r="X67" s="28">
        <v>2</v>
      </c>
    </row>
    <row r="68" spans="1:24">
      <c r="A68" s="26" t="s">
        <v>406</v>
      </c>
      <c r="B68" s="38">
        <v>123247</v>
      </c>
      <c r="C68" s="57">
        <f>B68/总体情况!$L$7</f>
        <v>1.3789551662512172E-2</v>
      </c>
      <c r="D68" s="27">
        <v>24</v>
      </c>
      <c r="E68" s="27">
        <v>22</v>
      </c>
      <c r="F68" s="77">
        <f t="shared" si="2"/>
        <v>5135.291666666667</v>
      </c>
      <c r="G68" s="38">
        <v>122287</v>
      </c>
      <c r="H68" s="27">
        <v>14</v>
      </c>
      <c r="I68" s="78">
        <f t="shared" si="3"/>
        <v>8734.7857142857138</v>
      </c>
      <c r="K68" s="26"/>
      <c r="L68" s="81" t="s">
        <v>415</v>
      </c>
      <c r="M68" s="27">
        <v>6</v>
      </c>
      <c r="N68" s="27">
        <f t="shared" si="4"/>
        <v>10</v>
      </c>
      <c r="O68" s="27">
        <f>N68</f>
        <v>10</v>
      </c>
      <c r="P68" s="86">
        <v>173141</v>
      </c>
      <c r="Q68" s="87">
        <v>1.9371966574431992E-2</v>
      </c>
      <c r="R68" s="88">
        <v>43</v>
      </c>
      <c r="S68" s="88">
        <v>49</v>
      </c>
      <c r="T68" s="89">
        <v>4026.5348837209303</v>
      </c>
      <c r="U68" s="86">
        <v>170546</v>
      </c>
      <c r="V68" s="88">
        <v>27</v>
      </c>
      <c r="W68" s="89">
        <v>6316.5185185185182</v>
      </c>
      <c r="X68" s="28">
        <v>4</v>
      </c>
    </row>
    <row r="69" spans="1:24">
      <c r="A69" s="26" t="s">
        <v>340</v>
      </c>
      <c r="B69" s="38">
        <v>122555</v>
      </c>
      <c r="C69" s="57">
        <f>B69/总体情况!$L$7</f>
        <v>1.37121268996339E-2</v>
      </c>
      <c r="D69" s="27">
        <v>55</v>
      </c>
      <c r="E69" s="27">
        <v>51</v>
      </c>
      <c r="F69" s="77">
        <f t="shared" si="2"/>
        <v>2228.2727272727275</v>
      </c>
      <c r="G69" s="38">
        <v>119884</v>
      </c>
      <c r="H69" s="27">
        <v>27</v>
      </c>
      <c r="I69" s="78">
        <f t="shared" si="3"/>
        <v>4440.1481481481478</v>
      </c>
      <c r="K69" s="26"/>
      <c r="L69" s="81" t="s">
        <v>412</v>
      </c>
      <c r="M69" s="27">
        <v>6</v>
      </c>
      <c r="N69" s="27">
        <f t="shared" si="4"/>
        <v>11</v>
      </c>
      <c r="O69" s="27">
        <v>10</v>
      </c>
      <c r="P69" s="86">
        <v>173141</v>
      </c>
      <c r="Q69" s="87">
        <v>1.9371966574431992E-2</v>
      </c>
      <c r="R69" s="88">
        <v>43</v>
      </c>
      <c r="S69" s="88">
        <v>49</v>
      </c>
      <c r="T69" s="89">
        <v>4026.5348837209303</v>
      </c>
      <c r="U69" s="86">
        <v>170546</v>
      </c>
      <c r="V69" s="88">
        <v>27</v>
      </c>
      <c r="W69" s="89">
        <v>6316.5185185185182</v>
      </c>
      <c r="X69" s="28">
        <v>3</v>
      </c>
    </row>
    <row r="70" spans="1:24">
      <c r="A70" s="26" t="s">
        <v>326</v>
      </c>
      <c r="B70" s="38">
        <v>148677</v>
      </c>
      <c r="C70" s="57">
        <f>B70/总体情况!$L$7</f>
        <v>1.6634799812793189E-2</v>
      </c>
      <c r="D70" s="27">
        <v>65</v>
      </c>
      <c r="E70" s="27">
        <v>81</v>
      </c>
      <c r="F70" s="77">
        <f t="shared" si="2"/>
        <v>2287.3384615384616</v>
      </c>
      <c r="G70" s="38">
        <v>143877</v>
      </c>
      <c r="H70" s="27">
        <v>35</v>
      </c>
      <c r="I70" s="78">
        <f t="shared" si="3"/>
        <v>4110.7714285714283</v>
      </c>
      <c r="K70" s="26"/>
      <c r="L70" s="81" t="s">
        <v>419</v>
      </c>
      <c r="M70" s="27">
        <v>6</v>
      </c>
      <c r="N70" s="27">
        <f t="shared" si="4"/>
        <v>12</v>
      </c>
      <c r="O70" s="27">
        <f>N70</f>
        <v>12</v>
      </c>
      <c r="P70" s="86">
        <v>171448</v>
      </c>
      <c r="Q70" s="87">
        <v>1.9182544430569399E-2</v>
      </c>
      <c r="R70" s="88">
        <v>53</v>
      </c>
      <c r="S70" s="88">
        <v>60</v>
      </c>
      <c r="T70" s="89">
        <v>3234.867924528302</v>
      </c>
      <c r="U70" s="86">
        <v>168470</v>
      </c>
      <c r="V70" s="88">
        <v>31</v>
      </c>
      <c r="W70" s="89">
        <v>5434.5161290322585</v>
      </c>
      <c r="X70" s="28">
        <v>3</v>
      </c>
    </row>
    <row r="71" spans="1:24">
      <c r="A71" s="26" t="s">
        <v>327</v>
      </c>
      <c r="B71" s="38">
        <v>148677</v>
      </c>
      <c r="C71" s="57">
        <f>B71/总体情况!$L$7</f>
        <v>1.6634799812793189E-2</v>
      </c>
      <c r="D71" s="27">
        <v>65</v>
      </c>
      <c r="E71" s="27">
        <v>81</v>
      </c>
      <c r="F71" s="77">
        <f t="shared" si="2"/>
        <v>2287.3384615384616</v>
      </c>
      <c r="G71" s="38">
        <v>143877</v>
      </c>
      <c r="H71" s="27">
        <v>35</v>
      </c>
      <c r="I71" s="78">
        <f t="shared" si="3"/>
        <v>4110.7714285714283</v>
      </c>
      <c r="K71" s="26"/>
      <c r="L71" s="81" t="s">
        <v>409</v>
      </c>
      <c r="M71" s="27">
        <v>6</v>
      </c>
      <c r="N71" s="27">
        <f t="shared" si="4"/>
        <v>13</v>
      </c>
      <c r="O71" s="27">
        <v>12</v>
      </c>
      <c r="P71" s="86">
        <v>171448</v>
      </c>
      <c r="Q71" s="87">
        <v>1.9182544430569399E-2</v>
      </c>
      <c r="R71" s="88">
        <v>53</v>
      </c>
      <c r="S71" s="88">
        <v>60</v>
      </c>
      <c r="T71" s="89">
        <v>3234.867924528302</v>
      </c>
      <c r="U71" s="86">
        <v>168470</v>
      </c>
      <c r="V71" s="88">
        <v>31</v>
      </c>
      <c r="W71" s="89">
        <v>5434.5161290322585</v>
      </c>
      <c r="X71" s="28">
        <v>2</v>
      </c>
    </row>
    <row r="72" spans="1:24">
      <c r="A72" s="26" t="s">
        <v>316</v>
      </c>
      <c r="B72" s="38">
        <v>124161</v>
      </c>
      <c r="C72" s="57">
        <f>B72/总体情况!$L$7</f>
        <v>1.3891815005388965E-2</v>
      </c>
      <c r="D72" s="27">
        <v>45</v>
      </c>
      <c r="E72" s="27">
        <v>53</v>
      </c>
      <c r="F72" s="77">
        <f t="shared" si="2"/>
        <v>2759.1333333333332</v>
      </c>
      <c r="G72" s="38">
        <v>121809</v>
      </c>
      <c r="H72" s="27">
        <v>26</v>
      </c>
      <c r="I72" s="78">
        <f t="shared" si="3"/>
        <v>4684.9615384615381</v>
      </c>
      <c r="K72" s="26"/>
      <c r="L72" s="81" t="s">
        <v>420</v>
      </c>
      <c r="M72" s="27">
        <v>6</v>
      </c>
      <c r="N72" s="27">
        <f t="shared" si="4"/>
        <v>14</v>
      </c>
      <c r="O72" s="27">
        <f>N72</f>
        <v>14</v>
      </c>
      <c r="P72" s="86">
        <v>170070</v>
      </c>
      <c r="Q72" s="87">
        <v>1.9028366217785787E-2</v>
      </c>
      <c r="R72" s="88">
        <v>48</v>
      </c>
      <c r="S72" s="88">
        <v>60</v>
      </c>
      <c r="T72" s="89">
        <v>3543.125</v>
      </c>
      <c r="U72" s="86">
        <v>167245</v>
      </c>
      <c r="V72" s="88">
        <v>30</v>
      </c>
      <c r="W72" s="89">
        <v>5574.833333333333</v>
      </c>
      <c r="X72" s="28">
        <v>4</v>
      </c>
    </row>
    <row r="73" spans="1:24">
      <c r="A73" s="26" t="s">
        <v>86</v>
      </c>
      <c r="B73" s="38">
        <v>123496</v>
      </c>
      <c r="C73" s="57">
        <f>B73/总体情况!$L$7</f>
        <v>1.3817411150888892E-2</v>
      </c>
      <c r="D73" s="27">
        <v>47</v>
      </c>
      <c r="E73" s="27">
        <v>40</v>
      </c>
      <c r="F73" s="77">
        <f t="shared" si="2"/>
        <v>2627.5744680851062</v>
      </c>
      <c r="G73" s="38">
        <v>120146</v>
      </c>
      <c r="H73" s="27">
        <v>18</v>
      </c>
      <c r="I73" s="78">
        <f t="shared" si="3"/>
        <v>6674.7777777777774</v>
      </c>
      <c r="K73" s="26"/>
      <c r="L73" s="81" t="s">
        <v>410</v>
      </c>
      <c r="M73" s="27">
        <v>6</v>
      </c>
      <c r="N73" s="27">
        <f t="shared" si="4"/>
        <v>15</v>
      </c>
      <c r="O73" s="27">
        <v>14</v>
      </c>
      <c r="P73" s="86">
        <v>170070</v>
      </c>
      <c r="Q73" s="87">
        <v>1.9028366217785787E-2</v>
      </c>
      <c r="R73" s="88">
        <v>48</v>
      </c>
      <c r="S73" s="88">
        <v>60</v>
      </c>
      <c r="T73" s="89">
        <v>3543.125</v>
      </c>
      <c r="U73" s="86">
        <v>167245</v>
      </c>
      <c r="V73" s="88">
        <v>30</v>
      </c>
      <c r="W73" s="89">
        <v>5574.833333333333</v>
      </c>
      <c r="X73" s="28">
        <v>3</v>
      </c>
    </row>
    <row r="74" spans="1:24">
      <c r="A74" s="26" t="s">
        <v>404</v>
      </c>
      <c r="B74" s="38">
        <v>136641</v>
      </c>
      <c r="C74" s="57">
        <f>B74/总体情况!$L$7</f>
        <v>1.5288145989089598E-2</v>
      </c>
      <c r="D74" s="27">
        <v>28</v>
      </c>
      <c r="E74" s="27">
        <v>26</v>
      </c>
      <c r="F74" s="77">
        <f t="shared" si="2"/>
        <v>4880.0357142857147</v>
      </c>
      <c r="G74" s="38">
        <v>135681</v>
      </c>
      <c r="H74" s="27">
        <v>18</v>
      </c>
      <c r="I74" s="78">
        <f t="shared" si="3"/>
        <v>7537.833333333333</v>
      </c>
      <c r="K74" s="26"/>
      <c r="L74" s="81" t="s">
        <v>389</v>
      </c>
      <c r="M74" s="27">
        <v>6</v>
      </c>
      <c r="N74" s="27">
        <f t="shared" si="4"/>
        <v>16</v>
      </c>
      <c r="O74" s="27">
        <f>N74</f>
        <v>16</v>
      </c>
      <c r="P74" s="86">
        <v>168665</v>
      </c>
      <c r="Q74" s="87">
        <v>1.8871167096623977E-2</v>
      </c>
      <c r="R74" s="88">
        <v>50</v>
      </c>
      <c r="S74" s="88">
        <v>45</v>
      </c>
      <c r="T74" s="89">
        <v>3373.3</v>
      </c>
      <c r="U74" s="86">
        <v>166690</v>
      </c>
      <c r="V74" s="88">
        <v>26</v>
      </c>
      <c r="W74" s="89">
        <v>6411.1538461538457</v>
      </c>
      <c r="X74" s="28">
        <v>4</v>
      </c>
    </row>
    <row r="75" spans="1:24">
      <c r="A75" s="26" t="s">
        <v>265</v>
      </c>
      <c r="B75" s="38">
        <v>136641</v>
      </c>
      <c r="C75" s="57">
        <f>B75/总体情况!$L$7</f>
        <v>1.5288145989089598E-2</v>
      </c>
      <c r="D75" s="27">
        <v>28</v>
      </c>
      <c r="E75" s="27">
        <v>26</v>
      </c>
      <c r="F75" s="77">
        <f t="shared" si="2"/>
        <v>4880.0357142857147</v>
      </c>
      <c r="G75" s="38">
        <v>135681</v>
      </c>
      <c r="H75" s="27">
        <v>18</v>
      </c>
      <c r="I75" s="78">
        <f t="shared" si="3"/>
        <v>7537.833333333333</v>
      </c>
      <c r="K75" s="26"/>
      <c r="L75" s="81" t="s">
        <v>346</v>
      </c>
      <c r="M75" s="27">
        <v>6</v>
      </c>
      <c r="N75" s="27">
        <f t="shared" si="4"/>
        <v>17</v>
      </c>
      <c r="O75" s="27">
        <v>16</v>
      </c>
      <c r="P75" s="86">
        <v>168665</v>
      </c>
      <c r="Q75" s="87">
        <v>1.8871167096623977E-2</v>
      </c>
      <c r="R75" s="88">
        <v>50</v>
      </c>
      <c r="S75" s="88">
        <v>45</v>
      </c>
      <c r="T75" s="89">
        <v>3373.3</v>
      </c>
      <c r="U75" s="86">
        <v>166690</v>
      </c>
      <c r="V75" s="88">
        <v>26</v>
      </c>
      <c r="W75" s="89">
        <v>6411.1538461538457</v>
      </c>
      <c r="X75" s="28">
        <v>3</v>
      </c>
    </row>
    <row r="76" spans="1:24">
      <c r="A76" s="26" t="s">
        <v>407</v>
      </c>
      <c r="B76" s="38">
        <v>136641</v>
      </c>
      <c r="C76" s="57">
        <f>B76/总体情况!$L$7</f>
        <v>1.5288145989089598E-2</v>
      </c>
      <c r="D76" s="27">
        <v>28</v>
      </c>
      <c r="E76" s="27">
        <v>26</v>
      </c>
      <c r="F76" s="77">
        <f t="shared" si="2"/>
        <v>4880.0357142857147</v>
      </c>
      <c r="G76" s="38">
        <v>135681</v>
      </c>
      <c r="H76" s="27">
        <v>18</v>
      </c>
      <c r="I76" s="78">
        <f t="shared" si="3"/>
        <v>7537.833333333333</v>
      </c>
      <c r="K76" s="26"/>
      <c r="L76" s="81" t="s">
        <v>369</v>
      </c>
      <c r="M76" s="27">
        <v>6</v>
      </c>
      <c r="N76" s="27">
        <f t="shared" si="4"/>
        <v>18</v>
      </c>
      <c r="O76" s="27">
        <v>16</v>
      </c>
      <c r="P76" s="86">
        <v>168665</v>
      </c>
      <c r="Q76" s="87">
        <v>1.8871167096623977E-2</v>
      </c>
      <c r="R76" s="88">
        <v>50</v>
      </c>
      <c r="S76" s="88">
        <v>45</v>
      </c>
      <c r="T76" s="89">
        <v>3373.3</v>
      </c>
      <c r="U76" s="86">
        <v>166690</v>
      </c>
      <c r="V76" s="88">
        <v>26</v>
      </c>
      <c r="W76" s="89">
        <v>6411.1538461538457</v>
      </c>
      <c r="X76" s="28">
        <v>3</v>
      </c>
    </row>
    <row r="77" spans="1:24">
      <c r="A77" s="26" t="s">
        <v>320</v>
      </c>
      <c r="B77" s="38">
        <v>134384</v>
      </c>
      <c r="C77" s="57">
        <f>B77/总体情况!$L$7</f>
        <v>1.5035620425771301E-2</v>
      </c>
      <c r="D77" s="27">
        <v>61</v>
      </c>
      <c r="E77" s="27">
        <v>73</v>
      </c>
      <c r="F77" s="77">
        <f t="shared" si="2"/>
        <v>2203.0163934426228</v>
      </c>
      <c r="G77" s="38">
        <v>129838</v>
      </c>
      <c r="H77" s="27">
        <v>33</v>
      </c>
      <c r="I77" s="78">
        <f t="shared" si="3"/>
        <v>3934.4848484848485</v>
      </c>
      <c r="K77" s="26"/>
      <c r="L77" s="81" t="s">
        <v>385</v>
      </c>
      <c r="M77" s="27">
        <v>6</v>
      </c>
      <c r="N77" s="27">
        <f t="shared" si="4"/>
        <v>19</v>
      </c>
      <c r="O77" s="27">
        <v>16</v>
      </c>
      <c r="P77" s="86">
        <v>168665</v>
      </c>
      <c r="Q77" s="87">
        <v>1.8871167096623977E-2</v>
      </c>
      <c r="R77" s="88">
        <v>50</v>
      </c>
      <c r="S77" s="88">
        <v>45</v>
      </c>
      <c r="T77" s="89">
        <v>3373.3</v>
      </c>
      <c r="U77" s="86">
        <v>166690</v>
      </c>
      <c r="V77" s="88">
        <v>26</v>
      </c>
      <c r="W77" s="89">
        <v>6411.1538461538457</v>
      </c>
      <c r="X77" s="28">
        <v>3</v>
      </c>
    </row>
    <row r="78" spans="1:24">
      <c r="A78" s="26" t="s">
        <v>321</v>
      </c>
      <c r="B78" s="38">
        <v>134384</v>
      </c>
      <c r="C78" s="57">
        <f>B78/总体情况!$L$7</f>
        <v>1.5035620425771301E-2</v>
      </c>
      <c r="D78" s="27">
        <v>61</v>
      </c>
      <c r="E78" s="27">
        <v>73</v>
      </c>
      <c r="F78" s="77">
        <f t="shared" ref="F78:F109" si="5">B78/D78</f>
        <v>2203.0163934426228</v>
      </c>
      <c r="G78" s="38">
        <v>129838</v>
      </c>
      <c r="H78" s="27">
        <v>33</v>
      </c>
      <c r="I78" s="78">
        <f t="shared" ref="I78:I109" si="6">G78/H78</f>
        <v>3934.4848484848485</v>
      </c>
      <c r="K78" s="26"/>
      <c r="L78" s="81" t="s">
        <v>342</v>
      </c>
      <c r="M78" s="27">
        <v>6</v>
      </c>
      <c r="N78" s="27">
        <f t="shared" si="4"/>
        <v>20</v>
      </c>
      <c r="O78" s="27">
        <v>16</v>
      </c>
      <c r="P78" s="86">
        <v>168665</v>
      </c>
      <c r="Q78" s="87">
        <v>1.8871167096623977E-2</v>
      </c>
      <c r="R78" s="88">
        <v>50</v>
      </c>
      <c r="S78" s="88">
        <v>45</v>
      </c>
      <c r="T78" s="89">
        <v>3373.3</v>
      </c>
      <c r="U78" s="86">
        <v>166690</v>
      </c>
      <c r="V78" s="88">
        <v>26</v>
      </c>
      <c r="W78" s="89">
        <v>6411.1538461538457</v>
      </c>
      <c r="X78" s="28">
        <v>2</v>
      </c>
    </row>
    <row r="79" spans="1:24">
      <c r="A79" s="26" t="s">
        <v>323</v>
      </c>
      <c r="B79" s="38">
        <v>134384</v>
      </c>
      <c r="C79" s="57">
        <f>B79/总体情况!$L$7</f>
        <v>1.5035620425771301E-2</v>
      </c>
      <c r="D79" s="27">
        <v>61</v>
      </c>
      <c r="E79" s="27">
        <v>73</v>
      </c>
      <c r="F79" s="77">
        <f t="shared" si="5"/>
        <v>2203.0163934426228</v>
      </c>
      <c r="G79" s="38">
        <v>129838</v>
      </c>
      <c r="H79" s="27">
        <v>33</v>
      </c>
      <c r="I79" s="78">
        <f t="shared" si="6"/>
        <v>3934.4848484848485</v>
      </c>
      <c r="K79" s="26"/>
      <c r="L79" s="81" t="s">
        <v>365</v>
      </c>
      <c r="M79" s="27">
        <v>6</v>
      </c>
      <c r="N79" s="27">
        <f t="shared" si="4"/>
        <v>21</v>
      </c>
      <c r="O79" s="27">
        <v>16</v>
      </c>
      <c r="P79" s="86">
        <v>168665</v>
      </c>
      <c r="Q79" s="87">
        <v>1.8871167096623977E-2</v>
      </c>
      <c r="R79" s="88">
        <v>50</v>
      </c>
      <c r="S79" s="88">
        <v>45</v>
      </c>
      <c r="T79" s="89">
        <v>3373.3</v>
      </c>
      <c r="U79" s="86">
        <v>166690</v>
      </c>
      <c r="V79" s="88">
        <v>26</v>
      </c>
      <c r="W79" s="89">
        <v>6411.1538461538457</v>
      </c>
      <c r="X79" s="28">
        <v>2</v>
      </c>
    </row>
    <row r="80" spans="1:24">
      <c r="A80" s="26" t="s">
        <v>418</v>
      </c>
      <c r="B80" s="38">
        <v>201489</v>
      </c>
      <c r="C80" s="57">
        <f>B80/总体情况!$L$7</f>
        <v>2.2543696600549425E-2</v>
      </c>
      <c r="D80" s="27">
        <v>54</v>
      </c>
      <c r="E80" s="27">
        <v>61</v>
      </c>
      <c r="F80" s="77">
        <f t="shared" si="5"/>
        <v>3731.2777777777778</v>
      </c>
      <c r="G80" s="38">
        <v>198636</v>
      </c>
      <c r="H80" s="27">
        <v>32</v>
      </c>
      <c r="I80" s="78">
        <f t="shared" si="6"/>
        <v>6207.375</v>
      </c>
      <c r="K80" s="26"/>
      <c r="L80" s="81" t="s">
        <v>325</v>
      </c>
      <c r="M80" s="27">
        <v>7</v>
      </c>
      <c r="N80" s="27">
        <v>1</v>
      </c>
      <c r="O80" s="27">
        <f>N80</f>
        <v>1</v>
      </c>
      <c r="P80" s="82">
        <v>151683</v>
      </c>
      <c r="Q80" s="83">
        <v>1.6971127612232621E-2</v>
      </c>
      <c r="R80" s="84">
        <v>67</v>
      </c>
      <c r="S80" s="84">
        <v>82</v>
      </c>
      <c r="T80" s="85">
        <v>2263.9253731343283</v>
      </c>
      <c r="U80" s="82">
        <v>146823</v>
      </c>
      <c r="V80" s="84">
        <v>36</v>
      </c>
      <c r="W80" s="85">
        <v>4078.4166666666665</v>
      </c>
      <c r="X80" s="28">
        <v>3</v>
      </c>
    </row>
    <row r="81" spans="1:24">
      <c r="A81" s="26" t="s">
        <v>166</v>
      </c>
      <c r="B81" s="38">
        <v>194824</v>
      </c>
      <c r="C81" s="57">
        <f>B81/总体情况!$L$7</f>
        <v>2.1797979773116354E-2</v>
      </c>
      <c r="D81" s="27">
        <v>76</v>
      </c>
      <c r="E81" s="27">
        <v>97</v>
      </c>
      <c r="F81" s="77">
        <f t="shared" si="5"/>
        <v>2563.4736842105262</v>
      </c>
      <c r="G81" s="38">
        <v>189863</v>
      </c>
      <c r="H81" s="27">
        <v>42</v>
      </c>
      <c r="I81" s="78">
        <f t="shared" si="6"/>
        <v>4520.5476190476193</v>
      </c>
      <c r="K81" s="26"/>
      <c r="L81" s="81" t="s">
        <v>327</v>
      </c>
      <c r="M81" s="27">
        <v>7</v>
      </c>
      <c r="N81" s="27">
        <f t="shared" si="4"/>
        <v>2</v>
      </c>
      <c r="O81" s="27">
        <f>N81</f>
        <v>2</v>
      </c>
      <c r="P81" s="82">
        <v>148677</v>
      </c>
      <c r="Q81" s="83">
        <v>1.6634799812793189E-2</v>
      </c>
      <c r="R81" s="84">
        <v>65</v>
      </c>
      <c r="S81" s="84">
        <v>81</v>
      </c>
      <c r="T81" s="85">
        <v>2287.3384615384616</v>
      </c>
      <c r="U81" s="82">
        <v>143877</v>
      </c>
      <c r="V81" s="84">
        <v>35</v>
      </c>
      <c r="W81" s="85">
        <v>4110.7714285714283</v>
      </c>
      <c r="X81" s="28">
        <v>4</v>
      </c>
    </row>
    <row r="82" spans="1:24">
      <c r="A82" s="26" t="s">
        <v>337</v>
      </c>
      <c r="B82" s="38">
        <v>182877</v>
      </c>
      <c r="C82" s="57">
        <f>B82/总体情况!$L$7</f>
        <v>2.0461283758511268E-2</v>
      </c>
      <c r="D82" s="27">
        <v>88</v>
      </c>
      <c r="E82" s="27">
        <v>52</v>
      </c>
      <c r="F82" s="77">
        <f t="shared" si="5"/>
        <v>2078.1477272727275</v>
      </c>
      <c r="G82" s="38">
        <v>174815</v>
      </c>
      <c r="H82" s="27">
        <v>46</v>
      </c>
      <c r="I82" s="78">
        <f t="shared" si="6"/>
        <v>3800.3260869565215</v>
      </c>
      <c r="K82" s="26"/>
      <c r="L82" s="81" t="s">
        <v>326</v>
      </c>
      <c r="M82" s="27">
        <v>7</v>
      </c>
      <c r="N82" s="27">
        <f t="shared" si="4"/>
        <v>3</v>
      </c>
      <c r="O82" s="27">
        <v>2</v>
      </c>
      <c r="P82" s="82">
        <v>148677</v>
      </c>
      <c r="Q82" s="83">
        <v>1.6634799812793189E-2</v>
      </c>
      <c r="R82" s="84">
        <v>65</v>
      </c>
      <c r="S82" s="84">
        <v>81</v>
      </c>
      <c r="T82" s="85">
        <v>2287.3384615384616</v>
      </c>
      <c r="U82" s="82">
        <v>143877</v>
      </c>
      <c r="V82" s="84">
        <v>35</v>
      </c>
      <c r="W82" s="85">
        <v>4110.7714285714283</v>
      </c>
      <c r="X82" s="28">
        <v>3</v>
      </c>
    </row>
    <row r="83" spans="1:24">
      <c r="A83" s="26" t="s">
        <v>317</v>
      </c>
      <c r="B83" s="38">
        <v>117342</v>
      </c>
      <c r="C83" s="57">
        <f>B83/总体情况!$L$7</f>
        <v>1.3128867811650614E-2</v>
      </c>
      <c r="D83" s="27">
        <v>41</v>
      </c>
      <c r="E83" s="27">
        <v>50</v>
      </c>
      <c r="F83" s="77">
        <f t="shared" si="5"/>
        <v>2862</v>
      </c>
      <c r="G83" s="38">
        <v>114990</v>
      </c>
      <c r="H83" s="27">
        <v>22</v>
      </c>
      <c r="I83" s="78">
        <f t="shared" si="6"/>
        <v>5226.818181818182</v>
      </c>
      <c r="K83" s="26"/>
      <c r="L83" s="81" t="s">
        <v>417</v>
      </c>
      <c r="M83" s="27">
        <v>7</v>
      </c>
      <c r="N83" s="27">
        <f t="shared" si="4"/>
        <v>4</v>
      </c>
      <c r="O83" s="27">
        <f>N83</f>
        <v>4</v>
      </c>
      <c r="P83" s="82">
        <v>141725</v>
      </c>
      <c r="Q83" s="83">
        <v>1.5856971848154825E-2</v>
      </c>
      <c r="R83" s="84">
        <v>40</v>
      </c>
      <c r="S83" s="84">
        <v>49</v>
      </c>
      <c r="T83" s="85">
        <v>3543.125</v>
      </c>
      <c r="U83" s="82">
        <v>139155</v>
      </c>
      <c r="V83" s="84">
        <v>25</v>
      </c>
      <c r="W83" s="85">
        <v>5566.2</v>
      </c>
      <c r="X83" s="28">
        <v>5</v>
      </c>
    </row>
    <row r="84" spans="1:24">
      <c r="A84" s="26" t="s">
        <v>318</v>
      </c>
      <c r="B84" s="38">
        <v>117342</v>
      </c>
      <c r="C84" s="57">
        <f>B84/总体情况!$L$7</f>
        <v>1.3128867811650614E-2</v>
      </c>
      <c r="D84" s="27">
        <v>41</v>
      </c>
      <c r="E84" s="27">
        <v>50</v>
      </c>
      <c r="F84" s="77">
        <f t="shared" si="5"/>
        <v>2862</v>
      </c>
      <c r="G84" s="38">
        <v>114990</v>
      </c>
      <c r="H84" s="27">
        <v>22</v>
      </c>
      <c r="I84" s="78">
        <f t="shared" si="6"/>
        <v>5226.818181818182</v>
      </c>
      <c r="K84" s="26"/>
      <c r="L84" s="81" t="s">
        <v>414</v>
      </c>
      <c r="M84" s="27">
        <v>7</v>
      </c>
      <c r="N84" s="27">
        <f t="shared" si="4"/>
        <v>5</v>
      </c>
      <c r="O84" s="27">
        <v>4</v>
      </c>
      <c r="P84" s="82">
        <v>141725</v>
      </c>
      <c r="Q84" s="83">
        <v>1.5856971848154825E-2</v>
      </c>
      <c r="R84" s="84">
        <v>40</v>
      </c>
      <c r="S84" s="84">
        <v>49</v>
      </c>
      <c r="T84" s="85">
        <v>3543.125</v>
      </c>
      <c r="U84" s="82">
        <v>139155</v>
      </c>
      <c r="V84" s="84">
        <v>25</v>
      </c>
      <c r="W84" s="85">
        <v>5566.2</v>
      </c>
      <c r="X84" s="28">
        <v>4</v>
      </c>
    </row>
    <row r="85" spans="1:24">
      <c r="A85" s="26" t="s">
        <v>339</v>
      </c>
      <c r="B85" s="38">
        <v>117163</v>
      </c>
      <c r="C85" s="57">
        <f>B85/总体情况!$L$7</f>
        <v>1.3108840307958114E-2</v>
      </c>
      <c r="D85" s="27">
        <v>51</v>
      </c>
      <c r="E85" s="27">
        <v>55</v>
      </c>
      <c r="F85" s="77">
        <f t="shared" si="5"/>
        <v>2297.3137254901962</v>
      </c>
      <c r="G85" s="38">
        <v>115000</v>
      </c>
      <c r="H85" s="27">
        <v>23</v>
      </c>
      <c r="I85" s="78">
        <f t="shared" si="6"/>
        <v>5000</v>
      </c>
      <c r="K85" s="26"/>
      <c r="L85" s="81" t="s">
        <v>416</v>
      </c>
      <c r="M85" s="27">
        <v>7</v>
      </c>
      <c r="N85" s="27">
        <f t="shared" si="4"/>
        <v>6</v>
      </c>
      <c r="O85" s="27">
        <v>4</v>
      </c>
      <c r="P85" s="82">
        <v>141725</v>
      </c>
      <c r="Q85" s="83">
        <v>1.5856971848154825E-2</v>
      </c>
      <c r="R85" s="84">
        <v>40</v>
      </c>
      <c r="S85" s="84">
        <v>49</v>
      </c>
      <c r="T85" s="85">
        <v>3543.125</v>
      </c>
      <c r="U85" s="82">
        <v>139155</v>
      </c>
      <c r="V85" s="84">
        <v>25</v>
      </c>
      <c r="W85" s="85">
        <v>5566.2</v>
      </c>
      <c r="X85" s="28">
        <v>4</v>
      </c>
    </row>
    <row r="86" spans="1:24">
      <c r="A86" s="26" t="s">
        <v>362</v>
      </c>
      <c r="B86" s="38">
        <v>117163</v>
      </c>
      <c r="C86" s="57">
        <f>B86/总体情况!$L$7</f>
        <v>1.3108840307958114E-2</v>
      </c>
      <c r="D86" s="27">
        <v>51</v>
      </c>
      <c r="E86" s="27">
        <v>55</v>
      </c>
      <c r="F86" s="77">
        <f t="shared" si="5"/>
        <v>2297.3137254901962</v>
      </c>
      <c r="G86" s="38">
        <v>115000</v>
      </c>
      <c r="H86" s="27">
        <v>23</v>
      </c>
      <c r="I86" s="78">
        <f t="shared" si="6"/>
        <v>5000</v>
      </c>
      <c r="K86" s="26"/>
      <c r="L86" s="81" t="s">
        <v>413</v>
      </c>
      <c r="M86" s="27">
        <v>7</v>
      </c>
      <c r="N86" s="27">
        <f t="shared" si="4"/>
        <v>7</v>
      </c>
      <c r="O86" s="27">
        <v>4</v>
      </c>
      <c r="P86" s="82">
        <v>141725</v>
      </c>
      <c r="Q86" s="83">
        <v>1.5856971848154825E-2</v>
      </c>
      <c r="R86" s="84">
        <v>40</v>
      </c>
      <c r="S86" s="84">
        <v>49</v>
      </c>
      <c r="T86" s="85">
        <v>3543.125</v>
      </c>
      <c r="U86" s="82">
        <v>139155</v>
      </c>
      <c r="V86" s="84">
        <v>25</v>
      </c>
      <c r="W86" s="85">
        <v>5566.2</v>
      </c>
      <c r="X86" s="28">
        <v>3</v>
      </c>
    </row>
    <row r="87" spans="1:24">
      <c r="A87" s="26" t="s">
        <v>350</v>
      </c>
      <c r="B87" s="38">
        <v>182059</v>
      </c>
      <c r="C87" s="57">
        <f>B87/总体情况!$L$7</f>
        <v>2.0369761423201405E-2</v>
      </c>
      <c r="D87" s="27">
        <v>54</v>
      </c>
      <c r="E87" s="27">
        <v>49</v>
      </c>
      <c r="F87" s="77">
        <f t="shared" si="5"/>
        <v>3371.462962962963</v>
      </c>
      <c r="G87" s="38">
        <v>180084</v>
      </c>
      <c r="H87" s="27">
        <v>30</v>
      </c>
      <c r="I87" s="78">
        <f t="shared" si="6"/>
        <v>6002.8</v>
      </c>
      <c r="K87" s="26"/>
      <c r="L87" s="81" t="s">
        <v>322</v>
      </c>
      <c r="M87" s="27">
        <v>7</v>
      </c>
      <c r="N87" s="27">
        <f t="shared" si="4"/>
        <v>8</v>
      </c>
      <c r="O87" s="27">
        <f>N87</f>
        <v>8</v>
      </c>
      <c r="P87" s="82">
        <v>137390</v>
      </c>
      <c r="Q87" s="83">
        <v>1.5371948225210734E-2</v>
      </c>
      <c r="R87" s="84">
        <v>63</v>
      </c>
      <c r="S87" s="84">
        <v>74</v>
      </c>
      <c r="T87" s="85">
        <v>2180.7936507936506</v>
      </c>
      <c r="U87" s="82">
        <v>132784</v>
      </c>
      <c r="V87" s="84">
        <v>34</v>
      </c>
      <c r="W87" s="85">
        <v>3905.4117647058824</v>
      </c>
      <c r="X87" s="28">
        <v>4</v>
      </c>
    </row>
    <row r="88" spans="1:24">
      <c r="A88" s="26" t="s">
        <v>373</v>
      </c>
      <c r="B88" s="38">
        <v>182059</v>
      </c>
      <c r="C88" s="57">
        <f>B88/总体情况!$L$7</f>
        <v>2.0369761423201405E-2</v>
      </c>
      <c r="D88" s="27">
        <v>54</v>
      </c>
      <c r="E88" s="27">
        <v>49</v>
      </c>
      <c r="F88" s="77">
        <f t="shared" si="5"/>
        <v>3371.462962962963</v>
      </c>
      <c r="G88" s="38">
        <v>180084</v>
      </c>
      <c r="H88" s="27">
        <v>30</v>
      </c>
      <c r="I88" s="78">
        <f t="shared" si="6"/>
        <v>6002.8</v>
      </c>
      <c r="K88" s="26"/>
      <c r="L88" s="81" t="s">
        <v>319</v>
      </c>
      <c r="M88" s="27">
        <v>7</v>
      </c>
      <c r="N88" s="27">
        <f t="shared" si="4"/>
        <v>9</v>
      </c>
      <c r="O88" s="27">
        <v>8</v>
      </c>
      <c r="P88" s="82">
        <v>137390</v>
      </c>
      <c r="Q88" s="83">
        <v>1.5371948225210734E-2</v>
      </c>
      <c r="R88" s="84">
        <v>63</v>
      </c>
      <c r="S88" s="84">
        <v>74</v>
      </c>
      <c r="T88" s="85">
        <v>2180.7936507936506</v>
      </c>
      <c r="U88" s="82">
        <v>132784</v>
      </c>
      <c r="V88" s="84">
        <v>34</v>
      </c>
      <c r="W88" s="85">
        <v>3905.4117647058824</v>
      </c>
      <c r="X88" s="28">
        <v>3</v>
      </c>
    </row>
    <row r="89" spans="1:24">
      <c r="A89" s="26" t="s">
        <v>355</v>
      </c>
      <c r="B89" s="38">
        <v>103163</v>
      </c>
      <c r="C89" s="57">
        <f>B89/总体情况!$L$7</f>
        <v>1.1542443371114455E-2</v>
      </c>
      <c r="D89" s="27">
        <v>6</v>
      </c>
      <c r="E89" s="27">
        <v>8</v>
      </c>
      <c r="F89" s="77">
        <f t="shared" si="5"/>
        <v>17193.833333333332</v>
      </c>
      <c r="G89" s="38">
        <v>103148</v>
      </c>
      <c r="H89" s="27">
        <v>5</v>
      </c>
      <c r="I89" s="78">
        <f t="shared" si="6"/>
        <v>20629.599999999999</v>
      </c>
      <c r="K89" s="26"/>
      <c r="L89" s="81" t="s">
        <v>877</v>
      </c>
      <c r="M89" s="27">
        <v>7</v>
      </c>
      <c r="N89" s="27">
        <f t="shared" si="4"/>
        <v>10</v>
      </c>
      <c r="O89" s="27">
        <v>10</v>
      </c>
      <c r="P89" s="82">
        <v>136641</v>
      </c>
      <c r="Q89" s="83">
        <v>1.5288145989089598E-2</v>
      </c>
      <c r="R89" s="84">
        <v>28</v>
      </c>
      <c r="S89" s="84">
        <v>26</v>
      </c>
      <c r="T89" s="85">
        <v>4880.0357142857147</v>
      </c>
      <c r="U89" s="82">
        <v>135681</v>
      </c>
      <c r="V89" s="84">
        <v>18</v>
      </c>
      <c r="W89" s="85">
        <v>7537.833333333333</v>
      </c>
      <c r="X89" s="28">
        <v>4</v>
      </c>
    </row>
    <row r="90" spans="1:24">
      <c r="A90" s="26" t="s">
        <v>356</v>
      </c>
      <c r="B90" s="38">
        <v>103163</v>
      </c>
      <c r="C90" s="57">
        <f>B90/总体情况!$L$7</f>
        <v>1.1542443371114455E-2</v>
      </c>
      <c r="D90" s="27">
        <v>6</v>
      </c>
      <c r="E90" s="27">
        <v>8</v>
      </c>
      <c r="F90" s="77">
        <f t="shared" si="5"/>
        <v>17193.833333333332</v>
      </c>
      <c r="G90" s="38">
        <v>103148</v>
      </c>
      <c r="H90" s="27">
        <v>5</v>
      </c>
      <c r="I90" s="78">
        <f t="shared" si="6"/>
        <v>20629.599999999999</v>
      </c>
      <c r="K90" s="26"/>
      <c r="L90" s="81" t="s">
        <v>360</v>
      </c>
      <c r="M90" s="27">
        <v>7</v>
      </c>
      <c r="N90" s="27">
        <f t="shared" si="4"/>
        <v>11</v>
      </c>
      <c r="O90" s="27">
        <v>10</v>
      </c>
      <c r="P90" s="82">
        <v>136641</v>
      </c>
      <c r="Q90" s="83">
        <v>1.5288145989089598E-2</v>
      </c>
      <c r="R90" s="84">
        <v>28</v>
      </c>
      <c r="S90" s="84">
        <v>26</v>
      </c>
      <c r="T90" s="85">
        <v>4880.0357142857147</v>
      </c>
      <c r="U90" s="82">
        <v>135681</v>
      </c>
      <c r="V90" s="84">
        <v>18</v>
      </c>
      <c r="W90" s="85">
        <v>7537.833333333333</v>
      </c>
      <c r="X90" s="28">
        <v>3</v>
      </c>
    </row>
    <row r="91" spans="1:24">
      <c r="A91" s="26" t="s">
        <v>357</v>
      </c>
      <c r="B91" s="38">
        <v>103163</v>
      </c>
      <c r="C91" s="57">
        <f>B91/总体情况!$L$7</f>
        <v>1.1542443371114455E-2</v>
      </c>
      <c r="D91" s="27">
        <v>6</v>
      </c>
      <c r="E91" s="27">
        <v>8</v>
      </c>
      <c r="F91" s="77">
        <f t="shared" si="5"/>
        <v>17193.833333333332</v>
      </c>
      <c r="G91" s="38">
        <v>103148</v>
      </c>
      <c r="H91" s="27">
        <v>5</v>
      </c>
      <c r="I91" s="78">
        <f t="shared" si="6"/>
        <v>20629.599999999999</v>
      </c>
      <c r="K91" s="26"/>
      <c r="L91" s="81" t="s">
        <v>401</v>
      </c>
      <c r="M91" s="27">
        <v>7</v>
      </c>
      <c r="N91" s="27">
        <f t="shared" si="4"/>
        <v>12</v>
      </c>
      <c r="O91" s="27">
        <v>10</v>
      </c>
      <c r="P91" s="82">
        <v>136641</v>
      </c>
      <c r="Q91" s="83">
        <v>1.5288145989089598E-2</v>
      </c>
      <c r="R91" s="84">
        <v>28</v>
      </c>
      <c r="S91" s="84">
        <v>26</v>
      </c>
      <c r="T91" s="85">
        <v>4880.0357142857147</v>
      </c>
      <c r="U91" s="82">
        <v>135681</v>
      </c>
      <c r="V91" s="84">
        <v>18</v>
      </c>
      <c r="W91" s="85">
        <v>7537.833333333333</v>
      </c>
      <c r="X91" s="28">
        <v>3</v>
      </c>
    </row>
    <row r="92" spans="1:24">
      <c r="A92" s="26" t="s">
        <v>378</v>
      </c>
      <c r="B92" s="38">
        <v>103163</v>
      </c>
      <c r="C92" s="57">
        <f>B92/总体情况!$L$7</f>
        <v>1.1542443371114455E-2</v>
      </c>
      <c r="D92" s="27">
        <v>6</v>
      </c>
      <c r="E92" s="27">
        <v>8</v>
      </c>
      <c r="F92" s="77">
        <f t="shared" si="5"/>
        <v>17193.833333333332</v>
      </c>
      <c r="G92" s="38">
        <v>103148</v>
      </c>
      <c r="H92" s="27">
        <v>5</v>
      </c>
      <c r="I92" s="78">
        <f t="shared" si="6"/>
        <v>20629.599999999999</v>
      </c>
      <c r="K92" s="26"/>
      <c r="L92" s="81" t="s">
        <v>407</v>
      </c>
      <c r="M92" s="27">
        <v>7</v>
      </c>
      <c r="N92" s="27">
        <f t="shared" si="4"/>
        <v>13</v>
      </c>
      <c r="O92" s="27">
        <v>10</v>
      </c>
      <c r="P92" s="82">
        <v>136641</v>
      </c>
      <c r="Q92" s="83">
        <v>1.5288145989089598E-2</v>
      </c>
      <c r="R92" s="84">
        <v>28</v>
      </c>
      <c r="S92" s="84">
        <v>26</v>
      </c>
      <c r="T92" s="85">
        <v>4880.0357142857147</v>
      </c>
      <c r="U92" s="82">
        <v>135681</v>
      </c>
      <c r="V92" s="84">
        <v>18</v>
      </c>
      <c r="W92" s="85">
        <v>7537.833333333333</v>
      </c>
      <c r="X92" s="28">
        <v>3</v>
      </c>
    </row>
    <row r="93" spans="1:24">
      <c r="A93" s="26" t="s">
        <v>379</v>
      </c>
      <c r="B93" s="38">
        <v>103163</v>
      </c>
      <c r="C93" s="57">
        <f>B93/总体情况!$L$7</f>
        <v>1.1542443371114455E-2</v>
      </c>
      <c r="D93" s="27">
        <v>6</v>
      </c>
      <c r="E93" s="27">
        <v>8</v>
      </c>
      <c r="F93" s="77">
        <f t="shared" si="5"/>
        <v>17193.833333333332</v>
      </c>
      <c r="G93" s="38">
        <v>103148</v>
      </c>
      <c r="H93" s="27">
        <v>5</v>
      </c>
      <c r="I93" s="78">
        <f t="shared" si="6"/>
        <v>20629.599999999999</v>
      </c>
      <c r="K93" s="26"/>
      <c r="L93" s="81" t="s">
        <v>264</v>
      </c>
      <c r="M93" s="27">
        <v>7</v>
      </c>
      <c r="N93" s="27">
        <f t="shared" si="4"/>
        <v>14</v>
      </c>
      <c r="O93" s="27">
        <v>10</v>
      </c>
      <c r="P93" s="82">
        <v>136641</v>
      </c>
      <c r="Q93" s="83">
        <v>1.5288145989089598E-2</v>
      </c>
      <c r="R93" s="84">
        <v>28</v>
      </c>
      <c r="S93" s="84">
        <v>26</v>
      </c>
      <c r="T93" s="85">
        <v>4880.0357142857147</v>
      </c>
      <c r="U93" s="82">
        <v>135681</v>
      </c>
      <c r="V93" s="84">
        <v>18</v>
      </c>
      <c r="W93" s="85">
        <v>7537.833333333333</v>
      </c>
      <c r="X93" s="28">
        <v>2</v>
      </c>
    </row>
    <row r="94" spans="1:24">
      <c r="A94" s="26" t="s">
        <v>380</v>
      </c>
      <c r="B94" s="38">
        <v>103163</v>
      </c>
      <c r="C94" s="57">
        <f>B94/总体情况!$L$7</f>
        <v>1.1542443371114455E-2</v>
      </c>
      <c r="D94" s="27">
        <v>6</v>
      </c>
      <c r="E94" s="27">
        <v>8</v>
      </c>
      <c r="F94" s="77">
        <f t="shared" si="5"/>
        <v>17193.833333333332</v>
      </c>
      <c r="G94" s="38">
        <v>103148</v>
      </c>
      <c r="H94" s="27">
        <v>5</v>
      </c>
      <c r="I94" s="78">
        <f t="shared" si="6"/>
        <v>20629.599999999999</v>
      </c>
      <c r="K94" s="26"/>
      <c r="L94" s="81" t="s">
        <v>265</v>
      </c>
      <c r="M94" s="27">
        <v>7</v>
      </c>
      <c r="N94" s="27">
        <f t="shared" si="4"/>
        <v>15</v>
      </c>
      <c r="O94" s="27">
        <v>10</v>
      </c>
      <c r="P94" s="82">
        <v>136641</v>
      </c>
      <c r="Q94" s="83">
        <v>1.5288145989089598E-2</v>
      </c>
      <c r="R94" s="84">
        <v>28</v>
      </c>
      <c r="S94" s="84">
        <v>26</v>
      </c>
      <c r="T94" s="85">
        <v>4880.0357142857147</v>
      </c>
      <c r="U94" s="82">
        <v>135681</v>
      </c>
      <c r="V94" s="84">
        <v>18</v>
      </c>
      <c r="W94" s="85">
        <v>7537.833333333333</v>
      </c>
      <c r="X94" s="28">
        <v>2</v>
      </c>
    </row>
    <row r="95" spans="1:24">
      <c r="A95" s="26" t="s">
        <v>393</v>
      </c>
      <c r="B95" s="38">
        <v>182059</v>
      </c>
      <c r="C95" s="57">
        <f>B95/总体情况!$L$7</f>
        <v>2.0369761423201405E-2</v>
      </c>
      <c r="D95" s="27">
        <v>54</v>
      </c>
      <c r="E95" s="27">
        <v>49</v>
      </c>
      <c r="F95" s="77">
        <f t="shared" si="5"/>
        <v>3371.462962962963</v>
      </c>
      <c r="G95" s="38">
        <v>180084</v>
      </c>
      <c r="H95" s="27">
        <v>30</v>
      </c>
      <c r="I95" s="78">
        <f t="shared" si="6"/>
        <v>6002.8</v>
      </c>
      <c r="K95" s="26"/>
      <c r="L95" s="81" t="s">
        <v>324</v>
      </c>
      <c r="M95" s="27">
        <v>7</v>
      </c>
      <c r="N95" s="27">
        <f t="shared" si="4"/>
        <v>16</v>
      </c>
      <c r="O95" s="27">
        <v>16</v>
      </c>
      <c r="P95" s="82">
        <v>134384</v>
      </c>
      <c r="Q95" s="83">
        <v>1.5035620425771301E-2</v>
      </c>
      <c r="R95" s="84">
        <v>61</v>
      </c>
      <c r="S95" s="84">
        <v>73</v>
      </c>
      <c r="T95" s="85">
        <v>2203.0163934426228</v>
      </c>
      <c r="U95" s="82">
        <v>129838</v>
      </c>
      <c r="V95" s="84">
        <v>33</v>
      </c>
      <c r="W95" s="85">
        <v>3934.4848484848485</v>
      </c>
      <c r="X95" s="28">
        <v>5</v>
      </c>
    </row>
    <row r="96" spans="1:24">
      <c r="A96" s="26" t="s">
        <v>126</v>
      </c>
      <c r="B96" s="38">
        <v>180524</v>
      </c>
      <c r="C96" s="57">
        <f>B96/总体情况!$L$7</f>
        <v>2.0198017187626045E-2</v>
      </c>
      <c r="D96" s="27">
        <v>71</v>
      </c>
      <c r="E96" s="27">
        <v>87</v>
      </c>
      <c r="F96" s="77">
        <f t="shared" si="5"/>
        <v>2542.5915492957747</v>
      </c>
      <c r="G96" s="38">
        <v>175824</v>
      </c>
      <c r="H96" s="27">
        <v>40</v>
      </c>
      <c r="I96" s="78">
        <f t="shared" si="6"/>
        <v>4395.6000000000004</v>
      </c>
      <c r="K96" s="26"/>
      <c r="L96" s="81" t="s">
        <v>321</v>
      </c>
      <c r="M96" s="27">
        <v>7</v>
      </c>
      <c r="N96" s="27">
        <f t="shared" si="4"/>
        <v>17</v>
      </c>
      <c r="O96" s="27">
        <v>16</v>
      </c>
      <c r="P96" s="82">
        <v>134384</v>
      </c>
      <c r="Q96" s="83">
        <v>1.5035620425771301E-2</v>
      </c>
      <c r="R96" s="84">
        <v>61</v>
      </c>
      <c r="S96" s="84">
        <v>73</v>
      </c>
      <c r="T96" s="85">
        <v>2203.0163934426228</v>
      </c>
      <c r="U96" s="82">
        <v>129838</v>
      </c>
      <c r="V96" s="84">
        <v>33</v>
      </c>
      <c r="W96" s="85">
        <v>3934.4848484848485</v>
      </c>
      <c r="X96" s="28">
        <v>4</v>
      </c>
    </row>
    <row r="97" spans="1:24">
      <c r="A97" s="26" t="s">
        <v>146</v>
      </c>
      <c r="B97" s="38">
        <v>180524</v>
      </c>
      <c r="C97" s="57">
        <f>B97/总体情况!$L$7</f>
        <v>2.0198017187626045E-2</v>
      </c>
      <c r="D97" s="27">
        <v>71</v>
      </c>
      <c r="E97" s="27">
        <v>87</v>
      </c>
      <c r="F97" s="77">
        <f t="shared" si="5"/>
        <v>2542.5915492957747</v>
      </c>
      <c r="G97" s="38">
        <v>175824</v>
      </c>
      <c r="H97" s="27">
        <v>40</v>
      </c>
      <c r="I97" s="78">
        <f t="shared" si="6"/>
        <v>4395.6000000000004</v>
      </c>
      <c r="K97" s="26"/>
      <c r="L97" s="81" t="s">
        <v>323</v>
      </c>
      <c r="M97" s="27">
        <v>7</v>
      </c>
      <c r="N97" s="27">
        <f t="shared" si="4"/>
        <v>18</v>
      </c>
      <c r="O97" s="27">
        <v>16</v>
      </c>
      <c r="P97" s="82">
        <v>134384</v>
      </c>
      <c r="Q97" s="83">
        <v>1.5035620425771301E-2</v>
      </c>
      <c r="R97" s="84">
        <v>61</v>
      </c>
      <c r="S97" s="84">
        <v>73</v>
      </c>
      <c r="T97" s="85">
        <v>2203.0163934426228</v>
      </c>
      <c r="U97" s="82">
        <v>129838</v>
      </c>
      <c r="V97" s="84">
        <v>33</v>
      </c>
      <c r="W97" s="85">
        <v>3934.4848484848485</v>
      </c>
      <c r="X97" s="28">
        <v>4</v>
      </c>
    </row>
    <row r="98" spans="1:24">
      <c r="A98" s="26" t="s">
        <v>412</v>
      </c>
      <c r="B98" s="38">
        <v>173141</v>
      </c>
      <c r="C98" s="57">
        <f>B98/总体情况!$L$7</f>
        <v>1.9371966574431992E-2</v>
      </c>
      <c r="D98" s="27">
        <v>43</v>
      </c>
      <c r="E98" s="27">
        <v>49</v>
      </c>
      <c r="F98" s="77">
        <f t="shared" si="5"/>
        <v>4026.5348837209303</v>
      </c>
      <c r="G98" s="38">
        <v>170546</v>
      </c>
      <c r="H98" s="27">
        <v>27</v>
      </c>
      <c r="I98" s="78">
        <f t="shared" si="6"/>
        <v>6316.5185185185182</v>
      </c>
      <c r="K98" s="26"/>
      <c r="L98" s="81" t="s">
        <v>320</v>
      </c>
      <c r="M98" s="27">
        <v>7</v>
      </c>
      <c r="N98" s="27">
        <f t="shared" si="4"/>
        <v>19</v>
      </c>
      <c r="O98" s="27">
        <v>16</v>
      </c>
      <c r="P98" s="82">
        <v>134384</v>
      </c>
      <c r="Q98" s="83">
        <v>1.5035620425771301E-2</v>
      </c>
      <c r="R98" s="84">
        <v>61</v>
      </c>
      <c r="S98" s="84">
        <v>73</v>
      </c>
      <c r="T98" s="85">
        <v>2203.0163934426228</v>
      </c>
      <c r="U98" s="82">
        <v>129838</v>
      </c>
      <c r="V98" s="84">
        <v>33</v>
      </c>
      <c r="W98" s="85">
        <v>3934.4848484848485</v>
      </c>
      <c r="X98" s="28">
        <v>3</v>
      </c>
    </row>
    <row r="99" spans="1:24">
      <c r="A99" s="26" t="s">
        <v>325</v>
      </c>
      <c r="B99" s="38">
        <v>151683</v>
      </c>
      <c r="C99" s="57">
        <f>B99/总体情况!$L$7</f>
        <v>1.6971127612232621E-2</v>
      </c>
      <c r="D99" s="27">
        <v>67</v>
      </c>
      <c r="E99" s="27">
        <v>82</v>
      </c>
      <c r="F99" s="77">
        <f t="shared" si="5"/>
        <v>2263.9253731343283</v>
      </c>
      <c r="G99" s="38">
        <v>146823</v>
      </c>
      <c r="H99" s="27">
        <v>36</v>
      </c>
      <c r="I99" s="78">
        <f t="shared" si="6"/>
        <v>4078.4166666666665</v>
      </c>
      <c r="K99" s="26"/>
      <c r="L99" s="81" t="s">
        <v>315</v>
      </c>
      <c r="M99" s="27">
        <v>7</v>
      </c>
      <c r="N99" s="27">
        <f t="shared" si="4"/>
        <v>20</v>
      </c>
      <c r="O99" s="27">
        <f>N99</f>
        <v>20</v>
      </c>
      <c r="P99" s="82">
        <v>133860</v>
      </c>
      <c r="Q99" s="83">
        <v>1.4976992426135155E-2</v>
      </c>
      <c r="R99" s="84">
        <v>54</v>
      </c>
      <c r="S99" s="84">
        <v>65</v>
      </c>
      <c r="T99" s="85">
        <v>2478.8888888888887</v>
      </c>
      <c r="U99" s="82">
        <v>130810</v>
      </c>
      <c r="V99" s="84">
        <v>31</v>
      </c>
      <c r="W99" s="85">
        <v>4219.677419354839</v>
      </c>
      <c r="X99" s="28">
        <v>2</v>
      </c>
    </row>
    <row r="100" spans="1:24">
      <c r="A100" s="26" t="s">
        <v>403</v>
      </c>
      <c r="B100" s="38">
        <v>123247</v>
      </c>
      <c r="C100" s="57">
        <f>B100/总体情况!$L$7</f>
        <v>1.3789551662512172E-2</v>
      </c>
      <c r="D100" s="27">
        <v>24</v>
      </c>
      <c r="E100" s="27">
        <v>22</v>
      </c>
      <c r="F100" s="77">
        <f t="shared" si="5"/>
        <v>5135.291666666667</v>
      </c>
      <c r="G100" s="38">
        <v>122287</v>
      </c>
      <c r="H100" s="27">
        <v>14</v>
      </c>
      <c r="I100" s="78">
        <f t="shared" si="6"/>
        <v>8734.7857142857138</v>
      </c>
      <c r="K100" s="26"/>
      <c r="L100" s="81" t="s">
        <v>316</v>
      </c>
      <c r="M100" s="27">
        <v>8</v>
      </c>
      <c r="N100" s="27">
        <v>1</v>
      </c>
      <c r="O100" s="27">
        <f>N100</f>
        <v>1</v>
      </c>
      <c r="P100" s="86">
        <v>124161</v>
      </c>
      <c r="Q100" s="87">
        <v>1.3891815005388965E-2</v>
      </c>
      <c r="R100" s="88">
        <v>45</v>
      </c>
      <c r="S100" s="88">
        <v>53</v>
      </c>
      <c r="T100" s="89">
        <v>2759.1333333333332</v>
      </c>
      <c r="U100" s="86">
        <v>121809</v>
      </c>
      <c r="V100" s="88">
        <v>26</v>
      </c>
      <c r="W100" s="89">
        <v>4684.9615384615381</v>
      </c>
      <c r="X100" s="28">
        <v>3</v>
      </c>
    </row>
    <row r="101" spans="1:24">
      <c r="A101" s="26" t="s">
        <v>358</v>
      </c>
      <c r="B101" s="38">
        <v>123247</v>
      </c>
      <c r="C101" s="57">
        <f>B101/总体情况!$L$7</f>
        <v>1.3789551662512172E-2</v>
      </c>
      <c r="D101" s="27">
        <v>24</v>
      </c>
      <c r="E101" s="27">
        <v>22</v>
      </c>
      <c r="F101" s="77">
        <f t="shared" si="5"/>
        <v>5135.291666666667</v>
      </c>
      <c r="G101" s="38">
        <v>122287</v>
      </c>
      <c r="H101" s="27">
        <v>14</v>
      </c>
      <c r="I101" s="78">
        <f t="shared" si="6"/>
        <v>8734.7857142857138</v>
      </c>
      <c r="K101" s="26"/>
      <c r="L101" s="81" t="s">
        <v>86</v>
      </c>
      <c r="M101" s="27">
        <v>8</v>
      </c>
      <c r="N101" s="27">
        <f t="shared" si="4"/>
        <v>2</v>
      </c>
      <c r="O101" s="27">
        <f>N101</f>
        <v>2</v>
      </c>
      <c r="P101" s="86">
        <v>123496</v>
      </c>
      <c r="Q101" s="87">
        <v>1.3817411150888892E-2</v>
      </c>
      <c r="R101" s="88">
        <v>47</v>
      </c>
      <c r="S101" s="88">
        <v>40</v>
      </c>
      <c r="T101" s="89">
        <v>2627.5744680851062</v>
      </c>
      <c r="U101" s="86">
        <v>120146</v>
      </c>
      <c r="V101" s="88">
        <v>18</v>
      </c>
      <c r="W101" s="89">
        <v>6674.7777777777774</v>
      </c>
      <c r="X101" s="28">
        <v>2</v>
      </c>
    </row>
    <row r="102" spans="1:24">
      <c r="A102" s="26" t="s">
        <v>398</v>
      </c>
      <c r="B102" s="38">
        <v>103163</v>
      </c>
      <c r="C102" s="57">
        <f>B102/总体情况!$L$7</f>
        <v>1.1542443371114455E-2</v>
      </c>
      <c r="D102" s="27">
        <v>6</v>
      </c>
      <c r="E102" s="27">
        <v>8</v>
      </c>
      <c r="F102" s="77">
        <f t="shared" si="5"/>
        <v>17193.833333333332</v>
      </c>
      <c r="G102" s="38">
        <v>103148</v>
      </c>
      <c r="H102" s="27">
        <v>5</v>
      </c>
      <c r="I102" s="78">
        <f t="shared" si="6"/>
        <v>20629.599999999999</v>
      </c>
      <c r="K102" s="26"/>
      <c r="L102" s="81" t="s">
        <v>403</v>
      </c>
      <c r="M102" s="27">
        <v>8</v>
      </c>
      <c r="N102" s="27">
        <f t="shared" si="4"/>
        <v>3</v>
      </c>
      <c r="O102" s="27">
        <v>3</v>
      </c>
      <c r="P102" s="86">
        <v>123247</v>
      </c>
      <c r="Q102" s="87">
        <v>1.3789551662512172E-2</v>
      </c>
      <c r="R102" s="88">
        <v>24</v>
      </c>
      <c r="S102" s="88">
        <v>22</v>
      </c>
      <c r="T102" s="89">
        <v>5135.291666666667</v>
      </c>
      <c r="U102" s="86">
        <v>122287</v>
      </c>
      <c r="V102" s="88">
        <v>14</v>
      </c>
      <c r="W102" s="89">
        <v>8734.7857142857138</v>
      </c>
      <c r="X102" s="28">
        <v>5</v>
      </c>
    </row>
    <row r="103" spans="1:24">
      <c r="A103" s="26" t="s">
        <v>399</v>
      </c>
      <c r="B103" s="38">
        <v>103163</v>
      </c>
      <c r="C103" s="57">
        <f>B103/总体情况!$L$7</f>
        <v>1.1542443371114455E-2</v>
      </c>
      <c r="D103" s="27">
        <v>6</v>
      </c>
      <c r="E103" s="27">
        <v>8</v>
      </c>
      <c r="F103" s="77">
        <f t="shared" si="5"/>
        <v>17193.833333333332</v>
      </c>
      <c r="G103" s="38">
        <v>103148</v>
      </c>
      <c r="H103" s="27">
        <v>5</v>
      </c>
      <c r="I103" s="78">
        <f t="shared" si="6"/>
        <v>20629.599999999999</v>
      </c>
      <c r="K103" s="26"/>
      <c r="L103" s="81" t="s">
        <v>359</v>
      </c>
      <c r="M103" s="27">
        <v>8</v>
      </c>
      <c r="N103" s="27">
        <f t="shared" si="4"/>
        <v>4</v>
      </c>
      <c r="O103" s="27">
        <v>3</v>
      </c>
      <c r="P103" s="86">
        <v>123247</v>
      </c>
      <c r="Q103" s="87">
        <v>1.3789551662512172E-2</v>
      </c>
      <c r="R103" s="88">
        <v>24</v>
      </c>
      <c r="S103" s="88">
        <v>22</v>
      </c>
      <c r="T103" s="89">
        <v>5135.291666666667</v>
      </c>
      <c r="U103" s="86">
        <v>122287</v>
      </c>
      <c r="V103" s="88">
        <v>14</v>
      </c>
      <c r="W103" s="89">
        <v>8734.7857142857138</v>
      </c>
      <c r="X103" s="28">
        <v>4</v>
      </c>
    </row>
    <row r="104" spans="1:24">
      <c r="A104" s="26" t="s">
        <v>400</v>
      </c>
      <c r="B104" s="38">
        <v>103163</v>
      </c>
      <c r="C104" s="57">
        <f>B104/总体情况!$L$7</f>
        <v>1.1542443371114455E-2</v>
      </c>
      <c r="D104" s="27">
        <v>6</v>
      </c>
      <c r="E104" s="27">
        <v>8</v>
      </c>
      <c r="F104" s="77">
        <f t="shared" si="5"/>
        <v>17193.833333333332</v>
      </c>
      <c r="G104" s="38">
        <v>103148</v>
      </c>
      <c r="H104" s="27">
        <v>5</v>
      </c>
      <c r="I104" s="78">
        <f t="shared" si="6"/>
        <v>20629.599999999999</v>
      </c>
      <c r="K104" s="26"/>
      <c r="L104" s="81" t="s">
        <v>402</v>
      </c>
      <c r="M104" s="27">
        <v>8</v>
      </c>
      <c r="N104" s="27">
        <f t="shared" si="4"/>
        <v>5</v>
      </c>
      <c r="O104" s="27">
        <v>3</v>
      </c>
      <c r="P104" s="86">
        <v>123247</v>
      </c>
      <c r="Q104" s="87">
        <v>1.3789551662512172E-2</v>
      </c>
      <c r="R104" s="88">
        <v>24</v>
      </c>
      <c r="S104" s="88">
        <v>22</v>
      </c>
      <c r="T104" s="89">
        <v>5135.291666666667</v>
      </c>
      <c r="U104" s="86">
        <v>122287</v>
      </c>
      <c r="V104" s="88">
        <v>14</v>
      </c>
      <c r="W104" s="89">
        <v>8734.7857142857138</v>
      </c>
      <c r="X104" s="28">
        <v>4</v>
      </c>
    </row>
    <row r="105" spans="1:24">
      <c r="A105" s="26" t="s">
        <v>343</v>
      </c>
      <c r="B105" s="38">
        <v>102898</v>
      </c>
      <c r="C105" s="57">
        <f>B105/总体情况!$L$7</f>
        <v>1.1512793714809913E-2</v>
      </c>
      <c r="D105" s="27">
        <v>32</v>
      </c>
      <c r="E105" s="27">
        <v>36</v>
      </c>
      <c r="F105" s="77">
        <f t="shared" si="5"/>
        <v>3215.5625</v>
      </c>
      <c r="G105" s="38">
        <v>101846</v>
      </c>
      <c r="H105" s="27">
        <v>18</v>
      </c>
      <c r="I105" s="78">
        <f t="shared" si="6"/>
        <v>5658.1111111111113</v>
      </c>
      <c r="K105" s="26"/>
      <c r="L105" s="81" t="s">
        <v>406</v>
      </c>
      <c r="M105" s="27">
        <v>8</v>
      </c>
      <c r="N105" s="27">
        <f t="shared" si="4"/>
        <v>6</v>
      </c>
      <c r="O105" s="27">
        <v>3</v>
      </c>
      <c r="P105" s="86">
        <v>123247</v>
      </c>
      <c r="Q105" s="87">
        <v>1.3789551662512172E-2</v>
      </c>
      <c r="R105" s="88">
        <v>24</v>
      </c>
      <c r="S105" s="88">
        <v>22</v>
      </c>
      <c r="T105" s="89">
        <v>5135.291666666667</v>
      </c>
      <c r="U105" s="86">
        <v>122287</v>
      </c>
      <c r="V105" s="88">
        <v>14</v>
      </c>
      <c r="W105" s="89">
        <v>8734.7857142857138</v>
      </c>
      <c r="X105" s="28">
        <v>4</v>
      </c>
    </row>
    <row r="106" spans="1:24">
      <c r="A106" s="26" t="s">
        <v>347</v>
      </c>
      <c r="B106" s="38">
        <v>102898</v>
      </c>
      <c r="C106" s="57">
        <f>B106/总体情况!$L$7</f>
        <v>1.1512793714809913E-2</v>
      </c>
      <c r="D106" s="27">
        <v>32</v>
      </c>
      <c r="E106" s="27">
        <v>36</v>
      </c>
      <c r="F106" s="77">
        <f t="shared" si="5"/>
        <v>3215.5625</v>
      </c>
      <c r="G106" s="38">
        <v>101846</v>
      </c>
      <c r="H106" s="27">
        <v>18</v>
      </c>
      <c r="I106" s="78">
        <f t="shared" si="6"/>
        <v>5658.1111111111113</v>
      </c>
      <c r="K106" s="26"/>
      <c r="L106" s="81" t="s">
        <v>358</v>
      </c>
      <c r="M106" s="27">
        <v>8</v>
      </c>
      <c r="N106" s="27">
        <f t="shared" si="4"/>
        <v>7</v>
      </c>
      <c r="O106" s="27">
        <v>3</v>
      </c>
      <c r="P106" s="86">
        <v>123247</v>
      </c>
      <c r="Q106" s="87">
        <v>1.3789551662512172E-2</v>
      </c>
      <c r="R106" s="88">
        <v>24</v>
      </c>
      <c r="S106" s="88">
        <v>22</v>
      </c>
      <c r="T106" s="89">
        <v>5135.291666666667</v>
      </c>
      <c r="U106" s="86">
        <v>122287</v>
      </c>
      <c r="V106" s="88">
        <v>14</v>
      </c>
      <c r="W106" s="89">
        <v>8734.7857142857138</v>
      </c>
      <c r="X106" s="28">
        <v>3</v>
      </c>
    </row>
    <row r="107" spans="1:24">
      <c r="A107" s="26" t="s">
        <v>366</v>
      </c>
      <c r="B107" s="38">
        <v>102898</v>
      </c>
      <c r="C107" s="57">
        <f>B107/总体情况!$L$7</f>
        <v>1.1512793714809913E-2</v>
      </c>
      <c r="D107" s="27">
        <v>32</v>
      </c>
      <c r="E107" s="27">
        <v>36</v>
      </c>
      <c r="F107" s="77">
        <f t="shared" si="5"/>
        <v>3215.5625</v>
      </c>
      <c r="G107" s="38">
        <v>101846</v>
      </c>
      <c r="H107" s="27">
        <v>18</v>
      </c>
      <c r="I107" s="78">
        <f t="shared" si="6"/>
        <v>5658.1111111111113</v>
      </c>
      <c r="K107" s="26"/>
      <c r="L107" s="81" t="s">
        <v>405</v>
      </c>
      <c r="M107" s="27">
        <v>8</v>
      </c>
      <c r="N107" s="27">
        <f t="shared" si="4"/>
        <v>8</v>
      </c>
      <c r="O107" s="27">
        <v>3</v>
      </c>
      <c r="P107" s="86">
        <v>123247</v>
      </c>
      <c r="Q107" s="87">
        <v>1.3789551662512172E-2</v>
      </c>
      <c r="R107" s="88">
        <v>24</v>
      </c>
      <c r="S107" s="88">
        <v>22</v>
      </c>
      <c r="T107" s="89">
        <v>5135.291666666667</v>
      </c>
      <c r="U107" s="86">
        <v>122287</v>
      </c>
      <c r="V107" s="88">
        <v>14</v>
      </c>
      <c r="W107" s="89">
        <v>8734.7857142857138</v>
      </c>
      <c r="X107" s="28">
        <v>3</v>
      </c>
    </row>
    <row r="108" spans="1:24">
      <c r="A108" s="26" t="s">
        <v>410</v>
      </c>
      <c r="B108" s="38">
        <v>170070</v>
      </c>
      <c r="C108" s="57">
        <f>B108/总体情况!$L$7</f>
        <v>1.9028366217785787E-2</v>
      </c>
      <c r="D108" s="27">
        <v>48</v>
      </c>
      <c r="E108" s="27">
        <v>60</v>
      </c>
      <c r="F108" s="77">
        <f t="shared" si="5"/>
        <v>3543.125</v>
      </c>
      <c r="G108" s="38">
        <v>167245</v>
      </c>
      <c r="H108" s="27">
        <v>30</v>
      </c>
      <c r="I108" s="78">
        <f t="shared" si="6"/>
        <v>5574.833333333333</v>
      </c>
      <c r="K108" s="26"/>
      <c r="L108" s="81" t="s">
        <v>383</v>
      </c>
      <c r="M108" s="27">
        <v>8</v>
      </c>
      <c r="N108" s="27">
        <f t="shared" si="4"/>
        <v>9</v>
      </c>
      <c r="O108" s="27">
        <v>9</v>
      </c>
      <c r="P108" s="86">
        <v>122555</v>
      </c>
      <c r="Q108" s="87">
        <v>1.37121268996339E-2</v>
      </c>
      <c r="R108" s="88">
        <v>55</v>
      </c>
      <c r="S108" s="88">
        <v>51</v>
      </c>
      <c r="T108" s="89">
        <v>2228.2727272727275</v>
      </c>
      <c r="U108" s="86">
        <v>119884</v>
      </c>
      <c r="V108" s="88">
        <v>27</v>
      </c>
      <c r="W108" s="89">
        <v>4440.1481481481478</v>
      </c>
      <c r="X108" s="28">
        <v>3</v>
      </c>
    </row>
    <row r="109" spans="1:24">
      <c r="A109" s="26" t="s">
        <v>420</v>
      </c>
      <c r="B109" s="38">
        <v>170070</v>
      </c>
      <c r="C109" s="57">
        <f>B109/总体情况!$L$7</f>
        <v>1.9028366217785787E-2</v>
      </c>
      <c r="D109" s="27">
        <v>48</v>
      </c>
      <c r="E109" s="27">
        <v>60</v>
      </c>
      <c r="F109" s="77">
        <f t="shared" si="5"/>
        <v>3543.125</v>
      </c>
      <c r="G109" s="38">
        <v>167245</v>
      </c>
      <c r="H109" s="27">
        <v>30</v>
      </c>
      <c r="I109" s="78">
        <f t="shared" si="6"/>
        <v>5574.833333333333</v>
      </c>
      <c r="K109" s="26"/>
      <c r="L109" s="81" t="s">
        <v>340</v>
      </c>
      <c r="M109" s="27">
        <v>8</v>
      </c>
      <c r="N109" s="27">
        <f t="shared" si="4"/>
        <v>10</v>
      </c>
      <c r="O109" s="27">
        <v>9</v>
      </c>
      <c r="P109" s="86">
        <v>122555</v>
      </c>
      <c r="Q109" s="87">
        <v>1.37121268996339E-2</v>
      </c>
      <c r="R109" s="88">
        <v>55</v>
      </c>
      <c r="S109" s="88">
        <v>51</v>
      </c>
      <c r="T109" s="89">
        <v>2228.2727272727275</v>
      </c>
      <c r="U109" s="86">
        <v>119884</v>
      </c>
      <c r="V109" s="88">
        <v>27</v>
      </c>
      <c r="W109" s="89">
        <v>4440.1481481481478</v>
      </c>
      <c r="X109" s="28">
        <v>2</v>
      </c>
    </row>
    <row r="110" spans="1:24">
      <c r="A110" s="26" t="s">
        <v>342</v>
      </c>
      <c r="B110" s="38">
        <v>168665</v>
      </c>
      <c r="C110" s="57">
        <f>B110/总体情况!$L$7</f>
        <v>1.8871167096623977E-2</v>
      </c>
      <c r="D110" s="27">
        <v>50</v>
      </c>
      <c r="E110" s="27">
        <v>45</v>
      </c>
      <c r="F110" s="77">
        <f t="shared" ref="F110:F141" si="7">B110/D110</f>
        <v>3373.3</v>
      </c>
      <c r="G110" s="38">
        <v>166690</v>
      </c>
      <c r="H110" s="27">
        <v>26</v>
      </c>
      <c r="I110" s="78">
        <f t="shared" ref="I110:I141" si="8">G110/H110</f>
        <v>6411.1538461538457</v>
      </c>
      <c r="K110" s="26"/>
      <c r="L110" s="81" t="s">
        <v>363</v>
      </c>
      <c r="M110" s="27">
        <v>8</v>
      </c>
      <c r="N110" s="27">
        <f t="shared" si="4"/>
        <v>11</v>
      </c>
      <c r="O110" s="27">
        <v>9</v>
      </c>
      <c r="P110" s="86">
        <v>122555</v>
      </c>
      <c r="Q110" s="87">
        <v>1.37121268996339E-2</v>
      </c>
      <c r="R110" s="88">
        <v>55</v>
      </c>
      <c r="S110" s="88">
        <v>51</v>
      </c>
      <c r="T110" s="89">
        <v>2228.2727272727275</v>
      </c>
      <c r="U110" s="86">
        <v>119884</v>
      </c>
      <c r="V110" s="88">
        <v>27</v>
      </c>
      <c r="W110" s="89">
        <v>4440.1481481481478</v>
      </c>
      <c r="X110" s="28">
        <v>2</v>
      </c>
    </row>
    <row r="111" spans="1:24">
      <c r="A111" s="26" t="s">
        <v>363</v>
      </c>
      <c r="B111" s="38">
        <v>122555</v>
      </c>
      <c r="C111" s="57">
        <f>B111/总体情况!$L$7</f>
        <v>1.37121268996339E-2</v>
      </c>
      <c r="D111" s="27">
        <v>55</v>
      </c>
      <c r="E111" s="27">
        <v>51</v>
      </c>
      <c r="F111" s="77">
        <f t="shared" si="7"/>
        <v>2228.2727272727275</v>
      </c>
      <c r="G111" s="38">
        <v>119884</v>
      </c>
      <c r="H111" s="27">
        <v>27</v>
      </c>
      <c r="I111" s="78">
        <f t="shared" si="8"/>
        <v>4440.1481481481478</v>
      </c>
      <c r="K111" s="26"/>
      <c r="L111" s="81" t="s">
        <v>318</v>
      </c>
      <c r="M111" s="27">
        <v>8</v>
      </c>
      <c r="N111" s="27">
        <f t="shared" si="4"/>
        <v>12</v>
      </c>
      <c r="O111" s="27">
        <f>N111</f>
        <v>12</v>
      </c>
      <c r="P111" s="86">
        <v>117342</v>
      </c>
      <c r="Q111" s="87">
        <v>1.3128867811650614E-2</v>
      </c>
      <c r="R111" s="88">
        <v>41</v>
      </c>
      <c r="S111" s="88">
        <v>50</v>
      </c>
      <c r="T111" s="89">
        <v>2862</v>
      </c>
      <c r="U111" s="86">
        <v>114990</v>
      </c>
      <c r="V111" s="88">
        <v>22</v>
      </c>
      <c r="W111" s="89">
        <v>5226.818181818182</v>
      </c>
      <c r="X111" s="28">
        <v>4</v>
      </c>
    </row>
    <row r="112" spans="1:24">
      <c r="A112" s="26" t="s">
        <v>383</v>
      </c>
      <c r="B112" s="38">
        <v>122555</v>
      </c>
      <c r="C112" s="57">
        <f>B112/总体情况!$L$7</f>
        <v>1.37121268996339E-2</v>
      </c>
      <c r="D112" s="27">
        <v>55</v>
      </c>
      <c r="E112" s="27">
        <v>51</v>
      </c>
      <c r="F112" s="77">
        <f t="shared" si="7"/>
        <v>2228.2727272727275</v>
      </c>
      <c r="G112" s="38">
        <v>119884</v>
      </c>
      <c r="H112" s="27">
        <v>27</v>
      </c>
      <c r="I112" s="78">
        <f t="shared" si="8"/>
        <v>4440.1481481481478</v>
      </c>
      <c r="K112" s="26"/>
      <c r="L112" s="81" t="s">
        <v>317</v>
      </c>
      <c r="M112" s="27">
        <v>8</v>
      </c>
      <c r="N112" s="27">
        <f t="shared" si="4"/>
        <v>13</v>
      </c>
      <c r="O112" s="27">
        <v>12</v>
      </c>
      <c r="P112" s="86">
        <v>117342</v>
      </c>
      <c r="Q112" s="87">
        <v>1.3128867811650614E-2</v>
      </c>
      <c r="R112" s="88">
        <v>41</v>
      </c>
      <c r="S112" s="88">
        <v>50</v>
      </c>
      <c r="T112" s="89">
        <v>2862</v>
      </c>
      <c r="U112" s="86">
        <v>114990</v>
      </c>
      <c r="V112" s="88">
        <v>22</v>
      </c>
      <c r="W112" s="89">
        <v>5226.818181818182</v>
      </c>
      <c r="X112" s="28">
        <v>3</v>
      </c>
    </row>
    <row r="113" spans="1:24">
      <c r="A113" s="26" t="s">
        <v>319</v>
      </c>
      <c r="B113" s="38">
        <v>137390</v>
      </c>
      <c r="C113" s="57">
        <f>B113/总体情况!$L$7</f>
        <v>1.5371948225210734E-2</v>
      </c>
      <c r="D113" s="27">
        <v>63</v>
      </c>
      <c r="E113" s="27">
        <v>74</v>
      </c>
      <c r="F113" s="77">
        <f t="shared" si="7"/>
        <v>2180.7936507936506</v>
      </c>
      <c r="G113" s="38">
        <v>132784</v>
      </c>
      <c r="H113" s="27">
        <v>34</v>
      </c>
      <c r="I113" s="78">
        <f t="shared" si="8"/>
        <v>3905.4117647058824</v>
      </c>
      <c r="K113" s="26"/>
      <c r="L113" s="81" t="s">
        <v>382</v>
      </c>
      <c r="M113" s="27">
        <v>8</v>
      </c>
      <c r="N113" s="27">
        <f t="shared" si="4"/>
        <v>14</v>
      </c>
      <c r="O113" s="27">
        <f>N113</f>
        <v>14</v>
      </c>
      <c r="P113" s="86">
        <v>117163</v>
      </c>
      <c r="Q113" s="87">
        <v>1.3108840307958114E-2</v>
      </c>
      <c r="R113" s="88">
        <v>51</v>
      </c>
      <c r="S113" s="88">
        <v>55</v>
      </c>
      <c r="T113" s="89">
        <v>2297.3137254901962</v>
      </c>
      <c r="U113" s="86">
        <v>115000</v>
      </c>
      <c r="V113" s="88">
        <v>23</v>
      </c>
      <c r="W113" s="89">
        <v>5000</v>
      </c>
      <c r="X113" s="28">
        <v>3</v>
      </c>
    </row>
    <row r="114" spans="1:24">
      <c r="A114" s="26" t="s">
        <v>322</v>
      </c>
      <c r="B114" s="38">
        <v>137390</v>
      </c>
      <c r="C114" s="57">
        <f>B114/总体情况!$L$7</f>
        <v>1.5371948225210734E-2</v>
      </c>
      <c r="D114" s="27">
        <v>63</v>
      </c>
      <c r="E114" s="27">
        <v>74</v>
      </c>
      <c r="F114" s="77">
        <f t="shared" si="7"/>
        <v>2180.7936507936506</v>
      </c>
      <c r="G114" s="38">
        <v>132784</v>
      </c>
      <c r="H114" s="27">
        <v>34</v>
      </c>
      <c r="I114" s="78">
        <f t="shared" si="8"/>
        <v>3905.4117647058824</v>
      </c>
      <c r="K114" s="26"/>
      <c r="L114" s="81" t="s">
        <v>339</v>
      </c>
      <c r="M114" s="27">
        <v>8</v>
      </c>
      <c r="N114" s="27">
        <f t="shared" si="4"/>
        <v>15</v>
      </c>
      <c r="O114" s="27">
        <v>14</v>
      </c>
      <c r="P114" s="86">
        <v>117163</v>
      </c>
      <c r="Q114" s="87">
        <v>1.3108840307958114E-2</v>
      </c>
      <c r="R114" s="88">
        <v>51</v>
      </c>
      <c r="S114" s="88">
        <v>55</v>
      </c>
      <c r="T114" s="89">
        <v>2297.3137254901962</v>
      </c>
      <c r="U114" s="86">
        <v>115000</v>
      </c>
      <c r="V114" s="88">
        <v>23</v>
      </c>
      <c r="W114" s="89">
        <v>5000</v>
      </c>
      <c r="X114" s="28">
        <v>2</v>
      </c>
    </row>
    <row r="115" spans="1:24">
      <c r="A115" s="26" t="s">
        <v>264</v>
      </c>
      <c r="B115" s="38">
        <v>136641</v>
      </c>
      <c r="C115" s="57">
        <f>B115/总体情况!$L$7</f>
        <v>1.5288145989089598E-2</v>
      </c>
      <c r="D115" s="27">
        <v>28</v>
      </c>
      <c r="E115" s="27">
        <v>26</v>
      </c>
      <c r="F115" s="77">
        <f t="shared" si="7"/>
        <v>4880.0357142857147</v>
      </c>
      <c r="G115" s="38">
        <v>135681</v>
      </c>
      <c r="H115" s="27">
        <v>18</v>
      </c>
      <c r="I115" s="78">
        <f t="shared" si="8"/>
        <v>7537.833333333333</v>
      </c>
      <c r="K115" s="26"/>
      <c r="L115" s="81" t="s">
        <v>362</v>
      </c>
      <c r="M115" s="27">
        <v>8</v>
      </c>
      <c r="N115" s="27">
        <f t="shared" si="4"/>
        <v>16</v>
      </c>
      <c r="O115" s="27">
        <v>14</v>
      </c>
      <c r="P115" s="86">
        <v>117163</v>
      </c>
      <c r="Q115" s="87">
        <v>1.3108840307958114E-2</v>
      </c>
      <c r="R115" s="88">
        <v>51</v>
      </c>
      <c r="S115" s="88">
        <v>55</v>
      </c>
      <c r="T115" s="89">
        <v>2297.3137254901962</v>
      </c>
      <c r="U115" s="86">
        <v>115000</v>
      </c>
      <c r="V115" s="88">
        <v>23</v>
      </c>
      <c r="W115" s="89">
        <v>5000</v>
      </c>
      <c r="X115" s="28">
        <v>2</v>
      </c>
    </row>
    <row r="116" spans="1:24">
      <c r="A116" s="26" t="s">
        <v>324</v>
      </c>
      <c r="B116" s="38">
        <v>134384</v>
      </c>
      <c r="C116" s="57">
        <f>B116/总体情况!$L$7</f>
        <v>1.5035620425771301E-2</v>
      </c>
      <c r="D116" s="27">
        <v>61</v>
      </c>
      <c r="E116" s="27">
        <v>73</v>
      </c>
      <c r="F116" s="77">
        <f t="shared" si="7"/>
        <v>2203.0163934426228</v>
      </c>
      <c r="G116" s="38">
        <v>129838</v>
      </c>
      <c r="H116" s="27">
        <v>33</v>
      </c>
      <c r="I116" s="78">
        <f t="shared" si="8"/>
        <v>3934.4848484848485</v>
      </c>
      <c r="K116" s="26"/>
      <c r="L116" s="81" t="s">
        <v>384</v>
      </c>
      <c r="M116" s="27">
        <v>8</v>
      </c>
      <c r="N116" s="27">
        <f t="shared" si="4"/>
        <v>17</v>
      </c>
      <c r="O116" s="27">
        <f>N116</f>
        <v>17</v>
      </c>
      <c r="P116" s="86">
        <v>117094</v>
      </c>
      <c r="Q116" s="87">
        <v>1.3101120208769385E-2</v>
      </c>
      <c r="R116" s="88">
        <v>49</v>
      </c>
      <c r="S116" s="88">
        <v>51</v>
      </c>
      <c r="T116" s="89">
        <v>2389.6734693877552</v>
      </c>
      <c r="U116" s="86">
        <v>115000</v>
      </c>
      <c r="V116" s="88">
        <v>23</v>
      </c>
      <c r="W116" s="89">
        <v>5000</v>
      </c>
      <c r="X116" s="28">
        <v>4</v>
      </c>
    </row>
    <row r="117" spans="1:24">
      <c r="A117" s="26" t="s">
        <v>315</v>
      </c>
      <c r="B117" s="38">
        <v>133860</v>
      </c>
      <c r="C117" s="57">
        <f>B117/总体情况!$L$7</f>
        <v>1.4976992426135155E-2</v>
      </c>
      <c r="D117" s="27">
        <v>54</v>
      </c>
      <c r="E117" s="27">
        <v>65</v>
      </c>
      <c r="F117" s="77">
        <f t="shared" si="7"/>
        <v>2478.8888888888887</v>
      </c>
      <c r="G117" s="38">
        <v>130810</v>
      </c>
      <c r="H117" s="27">
        <v>31</v>
      </c>
      <c r="I117" s="78">
        <f t="shared" si="8"/>
        <v>4219.677419354839</v>
      </c>
      <c r="K117" s="26"/>
      <c r="L117" s="81" t="s">
        <v>341</v>
      </c>
      <c r="M117" s="27">
        <v>8</v>
      </c>
      <c r="N117" s="27">
        <f t="shared" si="4"/>
        <v>18</v>
      </c>
      <c r="O117" s="27">
        <v>17</v>
      </c>
      <c r="P117" s="86">
        <v>117094</v>
      </c>
      <c r="Q117" s="87">
        <v>1.3101120208769385E-2</v>
      </c>
      <c r="R117" s="88">
        <v>49</v>
      </c>
      <c r="S117" s="88">
        <v>51</v>
      </c>
      <c r="T117" s="89">
        <v>2389.6734693877552</v>
      </c>
      <c r="U117" s="86">
        <v>115000</v>
      </c>
      <c r="V117" s="88">
        <v>23</v>
      </c>
      <c r="W117" s="89">
        <v>5000</v>
      </c>
      <c r="X117" s="28">
        <v>3</v>
      </c>
    </row>
    <row r="118" spans="1:24">
      <c r="A118" s="26" t="s">
        <v>169</v>
      </c>
      <c r="B118" s="38">
        <v>125836</v>
      </c>
      <c r="C118" s="57">
        <f>B118/总体情况!$L$7</f>
        <v>1.407922321033276E-2</v>
      </c>
      <c r="D118" s="27">
        <v>9</v>
      </c>
      <c r="E118" s="27">
        <v>15</v>
      </c>
      <c r="F118" s="77">
        <f t="shared" si="7"/>
        <v>13981.777777777777</v>
      </c>
      <c r="G118" s="38">
        <v>125821</v>
      </c>
      <c r="H118" s="27">
        <v>8</v>
      </c>
      <c r="I118" s="78">
        <f t="shared" si="8"/>
        <v>15727.625</v>
      </c>
      <c r="K118" s="26"/>
      <c r="L118" s="81" t="s">
        <v>364</v>
      </c>
      <c r="M118" s="27">
        <v>8</v>
      </c>
      <c r="N118" s="27">
        <f t="shared" si="4"/>
        <v>19</v>
      </c>
      <c r="O118" s="27">
        <v>17</v>
      </c>
      <c r="P118" s="86">
        <v>117094</v>
      </c>
      <c r="Q118" s="87">
        <v>1.3101120208769385E-2</v>
      </c>
      <c r="R118" s="88">
        <v>49</v>
      </c>
      <c r="S118" s="88">
        <v>51</v>
      </c>
      <c r="T118" s="89">
        <v>2389.6734693877552</v>
      </c>
      <c r="U118" s="86">
        <v>115000</v>
      </c>
      <c r="V118" s="88">
        <v>23</v>
      </c>
      <c r="W118" s="89">
        <v>5000</v>
      </c>
      <c r="X118" s="28">
        <v>3</v>
      </c>
    </row>
    <row r="119" spans="1:24">
      <c r="A119" s="26" t="s">
        <v>382</v>
      </c>
      <c r="B119" s="38">
        <v>117163</v>
      </c>
      <c r="C119" s="57">
        <f>B119/总体情况!$L$7</f>
        <v>1.3108840307958114E-2</v>
      </c>
      <c r="D119" s="27">
        <v>51</v>
      </c>
      <c r="E119" s="27">
        <v>55</v>
      </c>
      <c r="F119" s="77">
        <f t="shared" si="7"/>
        <v>2297.3137254901962</v>
      </c>
      <c r="G119" s="38">
        <v>115000</v>
      </c>
      <c r="H119" s="27">
        <v>23</v>
      </c>
      <c r="I119" s="78">
        <f t="shared" si="8"/>
        <v>5000</v>
      </c>
      <c r="K119" s="26"/>
      <c r="L119" s="81" t="s">
        <v>395</v>
      </c>
      <c r="M119" s="27">
        <v>8</v>
      </c>
      <c r="N119" s="27">
        <f t="shared" si="4"/>
        <v>20</v>
      </c>
      <c r="O119" s="27">
        <f>N119</f>
        <v>20</v>
      </c>
      <c r="P119" s="86">
        <v>109779</v>
      </c>
      <c r="Q119" s="87">
        <v>1.2282677809268573E-2</v>
      </c>
      <c r="R119" s="88">
        <v>33</v>
      </c>
      <c r="S119" s="88">
        <v>36</v>
      </c>
      <c r="T119" s="89">
        <v>3326.6363636363635</v>
      </c>
      <c r="U119" s="86">
        <v>108796</v>
      </c>
      <c r="V119" s="88">
        <v>21</v>
      </c>
      <c r="W119" s="89">
        <v>5180.7619047619046</v>
      </c>
      <c r="X119" s="28">
        <v>4</v>
      </c>
    </row>
    <row r="120" spans="1:24">
      <c r="A120" s="26" t="s">
        <v>341</v>
      </c>
      <c r="B120" s="38">
        <v>117094</v>
      </c>
      <c r="C120" s="57">
        <f>B120/总体情况!$L$7</f>
        <v>1.3101120208769385E-2</v>
      </c>
      <c r="D120" s="27">
        <v>49</v>
      </c>
      <c r="E120" s="27">
        <v>51</v>
      </c>
      <c r="F120" s="77">
        <f t="shared" si="7"/>
        <v>2389.6734693877552</v>
      </c>
      <c r="G120" s="38">
        <v>115000</v>
      </c>
      <c r="H120" s="27">
        <v>23</v>
      </c>
      <c r="I120" s="78">
        <f t="shared" si="8"/>
        <v>5000</v>
      </c>
      <c r="K120" s="26"/>
      <c r="L120" s="81" t="s">
        <v>352</v>
      </c>
      <c r="M120" s="27">
        <v>8</v>
      </c>
      <c r="N120" s="27">
        <f t="shared" si="4"/>
        <v>21</v>
      </c>
      <c r="O120" s="27">
        <v>20</v>
      </c>
      <c r="P120" s="86">
        <v>109779</v>
      </c>
      <c r="Q120" s="87">
        <v>1.2282677809268573E-2</v>
      </c>
      <c r="R120" s="88">
        <v>33</v>
      </c>
      <c r="S120" s="88">
        <v>36</v>
      </c>
      <c r="T120" s="89">
        <v>3326.6363636363635</v>
      </c>
      <c r="U120" s="86">
        <v>108796</v>
      </c>
      <c r="V120" s="88">
        <v>21</v>
      </c>
      <c r="W120" s="89">
        <v>5180.7619047619046</v>
      </c>
      <c r="X120" s="28">
        <v>3</v>
      </c>
    </row>
    <row r="121" spans="1:24">
      <c r="A121" s="26" t="s">
        <v>364</v>
      </c>
      <c r="B121" s="38">
        <v>117094</v>
      </c>
      <c r="C121" s="57">
        <f>B121/总体情况!$L$7</f>
        <v>1.3101120208769385E-2</v>
      </c>
      <c r="D121" s="27">
        <v>49</v>
      </c>
      <c r="E121" s="27">
        <v>51</v>
      </c>
      <c r="F121" s="77">
        <f t="shared" si="7"/>
        <v>2389.6734693877552</v>
      </c>
      <c r="G121" s="38">
        <v>115000</v>
      </c>
      <c r="H121" s="27">
        <v>23</v>
      </c>
      <c r="I121" s="78">
        <f t="shared" si="8"/>
        <v>5000</v>
      </c>
      <c r="K121" s="26"/>
      <c r="L121" s="81" t="s">
        <v>375</v>
      </c>
      <c r="M121" s="27">
        <v>8</v>
      </c>
      <c r="N121" s="27">
        <f t="shared" si="4"/>
        <v>22</v>
      </c>
      <c r="O121" s="27">
        <v>20</v>
      </c>
      <c r="P121" s="86">
        <v>109779</v>
      </c>
      <c r="Q121" s="87">
        <v>1.2282677809268573E-2</v>
      </c>
      <c r="R121" s="88">
        <v>33</v>
      </c>
      <c r="S121" s="88">
        <v>36</v>
      </c>
      <c r="T121" s="89">
        <v>3326.6363636363635</v>
      </c>
      <c r="U121" s="86">
        <v>108796</v>
      </c>
      <c r="V121" s="88">
        <v>21</v>
      </c>
      <c r="W121" s="89">
        <v>5180.7619047619046</v>
      </c>
      <c r="X121" s="28">
        <v>3</v>
      </c>
    </row>
    <row r="122" spans="1:24">
      <c r="A122" s="26" t="s">
        <v>384</v>
      </c>
      <c r="B122" s="38">
        <v>117094</v>
      </c>
      <c r="C122" s="57">
        <f>B122/总体情况!$L$7</f>
        <v>1.3101120208769385E-2</v>
      </c>
      <c r="D122" s="27">
        <v>49</v>
      </c>
      <c r="E122" s="27">
        <v>51</v>
      </c>
      <c r="F122" s="77">
        <f t="shared" si="7"/>
        <v>2389.6734693877552</v>
      </c>
      <c r="G122" s="38">
        <v>115000</v>
      </c>
      <c r="H122" s="27">
        <v>23</v>
      </c>
      <c r="I122" s="78">
        <f t="shared" si="8"/>
        <v>5000</v>
      </c>
      <c r="K122" s="26"/>
      <c r="L122" s="81" t="s">
        <v>394</v>
      </c>
      <c r="M122" s="27">
        <v>8</v>
      </c>
      <c r="N122" s="27">
        <f t="shared" si="4"/>
        <v>23</v>
      </c>
      <c r="O122" s="27">
        <f>N122</f>
        <v>23</v>
      </c>
      <c r="P122" s="86">
        <v>107868</v>
      </c>
      <c r="Q122" s="87">
        <v>1.2068864627389413E-2</v>
      </c>
      <c r="R122" s="88">
        <v>33</v>
      </c>
      <c r="S122" s="88">
        <v>38</v>
      </c>
      <c r="T122" s="89">
        <v>3268.7272727272725</v>
      </c>
      <c r="U122" s="86">
        <v>106816</v>
      </c>
      <c r="V122" s="88">
        <v>19</v>
      </c>
      <c r="W122" s="89">
        <v>5621.894736842105</v>
      </c>
      <c r="X122" s="28">
        <v>4</v>
      </c>
    </row>
    <row r="123" spans="1:24">
      <c r="A123" s="26" t="s">
        <v>129</v>
      </c>
      <c r="B123" s="38">
        <v>116767</v>
      </c>
      <c r="C123" s="57">
        <f>B123/总体情况!$L$7</f>
        <v>1.3064533651744535E-2</v>
      </c>
      <c r="D123" s="27">
        <v>8</v>
      </c>
      <c r="E123" s="27">
        <v>13</v>
      </c>
      <c r="F123" s="77">
        <f t="shared" si="7"/>
        <v>14595.875</v>
      </c>
      <c r="G123" s="38">
        <v>116752</v>
      </c>
      <c r="H123" s="27">
        <v>7</v>
      </c>
      <c r="I123" s="78">
        <f t="shared" si="8"/>
        <v>16678.857142857141</v>
      </c>
      <c r="K123" s="26"/>
      <c r="L123" s="81" t="s">
        <v>351</v>
      </c>
      <c r="M123" s="27">
        <v>8</v>
      </c>
      <c r="N123" s="27">
        <f t="shared" si="4"/>
        <v>24</v>
      </c>
      <c r="O123" s="27">
        <v>23</v>
      </c>
      <c r="P123" s="86">
        <v>107868</v>
      </c>
      <c r="Q123" s="87">
        <v>1.2068864627389413E-2</v>
      </c>
      <c r="R123" s="88">
        <v>33</v>
      </c>
      <c r="S123" s="88">
        <v>38</v>
      </c>
      <c r="T123" s="89">
        <v>3268.7272727272725</v>
      </c>
      <c r="U123" s="86">
        <v>106816</v>
      </c>
      <c r="V123" s="88">
        <v>19</v>
      </c>
      <c r="W123" s="89">
        <v>5621.894736842105</v>
      </c>
      <c r="X123" s="28">
        <v>3</v>
      </c>
    </row>
    <row r="124" spans="1:24">
      <c r="A124" s="26" t="s">
        <v>149</v>
      </c>
      <c r="B124" s="38">
        <v>116767</v>
      </c>
      <c r="C124" s="57">
        <f>B124/总体情况!$L$7</f>
        <v>1.3064533651744535E-2</v>
      </c>
      <c r="D124" s="27">
        <v>8</v>
      </c>
      <c r="E124" s="27">
        <v>13</v>
      </c>
      <c r="F124" s="77">
        <f t="shared" si="7"/>
        <v>14595.875</v>
      </c>
      <c r="G124" s="38">
        <v>116752</v>
      </c>
      <c r="H124" s="27">
        <v>7</v>
      </c>
      <c r="I124" s="78">
        <f t="shared" si="8"/>
        <v>16678.857142857141</v>
      </c>
      <c r="K124" s="26"/>
      <c r="L124" s="81" t="s">
        <v>374</v>
      </c>
      <c r="M124" s="27">
        <v>8</v>
      </c>
      <c r="N124" s="27">
        <f t="shared" si="4"/>
        <v>25</v>
      </c>
      <c r="O124" s="27">
        <v>23</v>
      </c>
      <c r="P124" s="86">
        <v>107868</v>
      </c>
      <c r="Q124" s="87">
        <v>1.2068864627389413E-2</v>
      </c>
      <c r="R124" s="88">
        <v>33</v>
      </c>
      <c r="S124" s="88">
        <v>38</v>
      </c>
      <c r="T124" s="89">
        <v>3268.7272727272725</v>
      </c>
      <c r="U124" s="86">
        <v>106816</v>
      </c>
      <c r="V124" s="88">
        <v>19</v>
      </c>
      <c r="W124" s="89">
        <v>5621.894736842105</v>
      </c>
      <c r="X124" s="28">
        <v>3</v>
      </c>
    </row>
    <row r="125" spans="1:24">
      <c r="A125" s="26" t="s">
        <v>374</v>
      </c>
      <c r="B125" s="38">
        <v>107868</v>
      </c>
      <c r="C125" s="57">
        <f>B125/总体情况!$L$7</f>
        <v>1.2068864627389413E-2</v>
      </c>
      <c r="D125" s="27">
        <v>33</v>
      </c>
      <c r="E125" s="27">
        <v>38</v>
      </c>
      <c r="F125" s="77">
        <f t="shared" si="7"/>
        <v>3268.7272727272725</v>
      </c>
      <c r="G125" s="38">
        <v>106816</v>
      </c>
      <c r="H125" s="27">
        <v>19</v>
      </c>
      <c r="I125" s="78">
        <f t="shared" si="8"/>
        <v>5621.894736842105</v>
      </c>
      <c r="K125" s="26"/>
      <c r="L125" s="81" t="s">
        <v>396</v>
      </c>
      <c r="M125" s="27">
        <v>8</v>
      </c>
      <c r="N125" s="27">
        <f t="shared" ref="N125:N155" si="9">N124+1</f>
        <v>26</v>
      </c>
      <c r="O125" s="27">
        <f>N125</f>
        <v>26</v>
      </c>
      <c r="P125" s="86">
        <v>107799</v>
      </c>
      <c r="Q125" s="87">
        <v>1.2061144528200684E-2</v>
      </c>
      <c r="R125" s="88">
        <v>31</v>
      </c>
      <c r="S125" s="88">
        <v>36</v>
      </c>
      <c r="T125" s="89">
        <v>3477.3870967741937</v>
      </c>
      <c r="U125" s="86">
        <v>106816</v>
      </c>
      <c r="V125" s="88">
        <v>19</v>
      </c>
      <c r="W125" s="89">
        <v>5621.894736842105</v>
      </c>
      <c r="X125" s="28">
        <v>5</v>
      </c>
    </row>
    <row r="126" spans="1:24">
      <c r="A126" s="26" t="s">
        <v>394</v>
      </c>
      <c r="B126" s="38">
        <v>107868</v>
      </c>
      <c r="C126" s="57">
        <f>B126/总体情况!$L$7</f>
        <v>1.2068864627389413E-2</v>
      </c>
      <c r="D126" s="27">
        <v>33</v>
      </c>
      <c r="E126" s="27">
        <v>38</v>
      </c>
      <c r="F126" s="77">
        <f t="shared" si="7"/>
        <v>3268.7272727272725</v>
      </c>
      <c r="G126" s="38">
        <v>106816</v>
      </c>
      <c r="H126" s="27">
        <v>19</v>
      </c>
      <c r="I126" s="78">
        <f t="shared" si="8"/>
        <v>5621.894736842105</v>
      </c>
      <c r="K126" s="26"/>
      <c r="L126" s="81" t="s">
        <v>353</v>
      </c>
      <c r="M126" s="27">
        <v>8</v>
      </c>
      <c r="N126" s="27">
        <f t="shared" si="9"/>
        <v>27</v>
      </c>
      <c r="O126" s="27">
        <v>26</v>
      </c>
      <c r="P126" s="86">
        <v>107799</v>
      </c>
      <c r="Q126" s="87">
        <v>1.2061144528200684E-2</v>
      </c>
      <c r="R126" s="88">
        <v>31</v>
      </c>
      <c r="S126" s="88">
        <v>36</v>
      </c>
      <c r="T126" s="89">
        <v>3477.3870967741937</v>
      </c>
      <c r="U126" s="86">
        <v>106816</v>
      </c>
      <c r="V126" s="88">
        <v>19</v>
      </c>
      <c r="W126" s="89">
        <v>5621.894736842105</v>
      </c>
      <c r="X126" s="28">
        <v>4</v>
      </c>
    </row>
    <row r="127" spans="1:24">
      <c r="A127" s="26" t="s">
        <v>353</v>
      </c>
      <c r="B127" s="38">
        <v>107799</v>
      </c>
      <c r="C127" s="57">
        <f>B127/总体情况!$L$7</f>
        <v>1.2061144528200684E-2</v>
      </c>
      <c r="D127" s="27">
        <v>31</v>
      </c>
      <c r="E127" s="27">
        <v>36</v>
      </c>
      <c r="F127" s="77">
        <f t="shared" si="7"/>
        <v>3477.3870967741937</v>
      </c>
      <c r="G127" s="38">
        <v>106816</v>
      </c>
      <c r="H127" s="27">
        <v>19</v>
      </c>
      <c r="I127" s="78">
        <f t="shared" si="8"/>
        <v>5621.894736842105</v>
      </c>
      <c r="K127" s="26"/>
      <c r="L127" s="81" t="s">
        <v>376</v>
      </c>
      <c r="M127" s="27">
        <v>8</v>
      </c>
      <c r="N127" s="27">
        <f t="shared" si="9"/>
        <v>28</v>
      </c>
      <c r="O127" s="27">
        <v>26</v>
      </c>
      <c r="P127" s="86">
        <v>107799</v>
      </c>
      <c r="Q127" s="87">
        <v>1.2061144528200684E-2</v>
      </c>
      <c r="R127" s="88">
        <v>31</v>
      </c>
      <c r="S127" s="88">
        <v>36</v>
      </c>
      <c r="T127" s="89">
        <v>3477.3870967741937</v>
      </c>
      <c r="U127" s="86">
        <v>106816</v>
      </c>
      <c r="V127" s="88">
        <v>19</v>
      </c>
      <c r="W127" s="89">
        <v>5621.894736842105</v>
      </c>
      <c r="X127" s="28">
        <v>4</v>
      </c>
    </row>
    <row r="128" spans="1:24">
      <c r="A128" s="26" t="s">
        <v>415</v>
      </c>
      <c r="B128" s="38">
        <v>173141</v>
      </c>
      <c r="C128" s="57">
        <f>B128/总体情况!$L$7</f>
        <v>1.9371966574431992E-2</v>
      </c>
      <c r="D128" s="27">
        <v>43</v>
      </c>
      <c r="E128" s="27">
        <v>49</v>
      </c>
      <c r="F128" s="77">
        <f t="shared" si="7"/>
        <v>4026.5348837209303</v>
      </c>
      <c r="G128" s="38">
        <v>170546</v>
      </c>
      <c r="H128" s="27">
        <v>27</v>
      </c>
      <c r="I128" s="78">
        <f t="shared" si="8"/>
        <v>6316.5185185185182</v>
      </c>
      <c r="K128" s="26"/>
      <c r="L128" s="81" t="s">
        <v>168</v>
      </c>
      <c r="M128" s="27">
        <v>8</v>
      </c>
      <c r="N128" s="27">
        <f t="shared" si="9"/>
        <v>29</v>
      </c>
      <c r="O128" s="27">
        <f>N128</f>
        <v>29</v>
      </c>
      <c r="P128" s="86">
        <v>107175</v>
      </c>
      <c r="Q128" s="87">
        <v>1.1991327979015651E-2</v>
      </c>
      <c r="R128" s="88">
        <v>58</v>
      </c>
      <c r="S128" s="88">
        <v>95</v>
      </c>
      <c r="T128" s="89">
        <v>1847.844827586207</v>
      </c>
      <c r="U128" s="86">
        <v>102903</v>
      </c>
      <c r="V128" s="88">
        <v>27</v>
      </c>
      <c r="W128" s="89">
        <v>3811.2222222222222</v>
      </c>
      <c r="X128" s="28">
        <v>2</v>
      </c>
    </row>
    <row r="129" spans="1:24">
      <c r="A129" s="26" t="s">
        <v>376</v>
      </c>
      <c r="B129" s="38">
        <v>107799</v>
      </c>
      <c r="C129" s="57">
        <f>B129/总体情况!$L$7</f>
        <v>1.2061144528200684E-2</v>
      </c>
      <c r="D129" s="27">
        <v>31</v>
      </c>
      <c r="E129" s="27">
        <v>36</v>
      </c>
      <c r="F129" s="77">
        <f t="shared" si="7"/>
        <v>3477.3870967741937</v>
      </c>
      <c r="G129" s="38">
        <v>106816</v>
      </c>
      <c r="H129" s="27">
        <v>19</v>
      </c>
      <c r="I129" s="78">
        <f t="shared" si="8"/>
        <v>5621.894736842105</v>
      </c>
      <c r="K129" s="26"/>
      <c r="L129" s="81" t="s">
        <v>391</v>
      </c>
      <c r="M129" s="27">
        <v>9</v>
      </c>
      <c r="N129" s="27">
        <v>1</v>
      </c>
      <c r="O129" s="27">
        <v>1</v>
      </c>
      <c r="P129" s="82">
        <v>103584</v>
      </c>
      <c r="Q129" s="83">
        <v>1.1589547164715252E-2</v>
      </c>
      <c r="R129" s="84">
        <v>31</v>
      </c>
      <c r="S129" s="84">
        <v>34</v>
      </c>
      <c r="T129" s="85">
        <v>3341.4193548387098</v>
      </c>
      <c r="U129" s="82">
        <v>102601</v>
      </c>
      <c r="V129" s="84">
        <v>19</v>
      </c>
      <c r="W129" s="85">
        <v>5400.0526315789475</v>
      </c>
      <c r="X129" s="28">
        <v>5</v>
      </c>
    </row>
    <row r="130" spans="1:24">
      <c r="A130" s="26" t="s">
        <v>396</v>
      </c>
      <c r="B130" s="38">
        <v>107799</v>
      </c>
      <c r="C130" s="57">
        <f>B130/总体情况!$L$7</f>
        <v>1.2061144528200684E-2</v>
      </c>
      <c r="D130" s="27">
        <v>31</v>
      </c>
      <c r="E130" s="27">
        <v>36</v>
      </c>
      <c r="F130" s="77">
        <f t="shared" si="7"/>
        <v>3477.3870967741937</v>
      </c>
      <c r="G130" s="38">
        <v>106816</v>
      </c>
      <c r="H130" s="27">
        <v>19</v>
      </c>
      <c r="I130" s="78">
        <f t="shared" si="8"/>
        <v>5621.894736842105</v>
      </c>
      <c r="K130" s="26"/>
      <c r="L130" s="81" t="s">
        <v>348</v>
      </c>
      <c r="M130" s="27">
        <v>9</v>
      </c>
      <c r="N130" s="27">
        <f t="shared" si="9"/>
        <v>2</v>
      </c>
      <c r="O130" s="27">
        <v>1</v>
      </c>
      <c r="P130" s="82">
        <v>103584</v>
      </c>
      <c r="Q130" s="83">
        <v>1.1589547164715252E-2</v>
      </c>
      <c r="R130" s="84">
        <v>31</v>
      </c>
      <c r="S130" s="84">
        <v>34</v>
      </c>
      <c r="T130" s="85">
        <v>3341.4193548387098</v>
      </c>
      <c r="U130" s="82">
        <v>102601</v>
      </c>
      <c r="V130" s="84">
        <v>19</v>
      </c>
      <c r="W130" s="85">
        <v>5400.0526315789475</v>
      </c>
      <c r="X130" s="28">
        <v>4</v>
      </c>
    </row>
    <row r="131" spans="1:24">
      <c r="A131" s="26" t="s">
        <v>168</v>
      </c>
      <c r="B131" s="38">
        <v>107175</v>
      </c>
      <c r="C131" s="57">
        <f>B131/总体情况!$L$7</f>
        <v>1.1991327979015651E-2</v>
      </c>
      <c r="D131" s="27">
        <v>58</v>
      </c>
      <c r="E131" s="27">
        <v>95</v>
      </c>
      <c r="F131" s="77">
        <f t="shared" si="7"/>
        <v>1847.844827586207</v>
      </c>
      <c r="G131" s="38">
        <v>102903</v>
      </c>
      <c r="H131" s="27">
        <v>27</v>
      </c>
      <c r="I131" s="78">
        <f t="shared" si="8"/>
        <v>3811.2222222222222</v>
      </c>
      <c r="K131" s="26"/>
      <c r="L131" s="81" t="s">
        <v>371</v>
      </c>
      <c r="M131" s="27">
        <v>9</v>
      </c>
      <c r="N131" s="27">
        <f t="shared" si="9"/>
        <v>3</v>
      </c>
      <c r="O131" s="27">
        <v>1</v>
      </c>
      <c r="P131" s="82">
        <v>103584</v>
      </c>
      <c r="Q131" s="83">
        <v>1.1589547164715252E-2</v>
      </c>
      <c r="R131" s="84">
        <v>31</v>
      </c>
      <c r="S131" s="84">
        <v>34</v>
      </c>
      <c r="T131" s="85">
        <v>3341.4193548387098</v>
      </c>
      <c r="U131" s="82">
        <v>102601</v>
      </c>
      <c r="V131" s="84">
        <v>19</v>
      </c>
      <c r="W131" s="85">
        <v>5400.0526315789475</v>
      </c>
      <c r="X131" s="28">
        <v>4</v>
      </c>
    </row>
    <row r="132" spans="1:24">
      <c r="A132" s="26" t="s">
        <v>354</v>
      </c>
      <c r="B132" s="38">
        <v>104693</v>
      </c>
      <c r="C132" s="57">
        <f>B132/总体情况!$L$7</f>
        <v>1.1713628179212369E-2</v>
      </c>
      <c r="D132" s="27">
        <v>8</v>
      </c>
      <c r="E132" s="27">
        <v>8</v>
      </c>
      <c r="F132" s="77">
        <f t="shared" si="7"/>
        <v>13086.625</v>
      </c>
      <c r="G132" s="38">
        <v>104637</v>
      </c>
      <c r="H132" s="27">
        <v>6</v>
      </c>
      <c r="I132" s="78">
        <f t="shared" si="8"/>
        <v>17439.5</v>
      </c>
      <c r="K132" s="26"/>
      <c r="L132" s="81" t="s">
        <v>387</v>
      </c>
      <c r="M132" s="27">
        <v>9</v>
      </c>
      <c r="N132" s="27">
        <f t="shared" si="9"/>
        <v>4</v>
      </c>
      <c r="O132" s="27">
        <v>1</v>
      </c>
      <c r="P132" s="82">
        <v>103584</v>
      </c>
      <c r="Q132" s="83">
        <v>1.1589547164715252E-2</v>
      </c>
      <c r="R132" s="84">
        <v>31</v>
      </c>
      <c r="S132" s="84">
        <v>34</v>
      </c>
      <c r="T132" s="85">
        <v>3341.4193548387098</v>
      </c>
      <c r="U132" s="82">
        <v>102601</v>
      </c>
      <c r="V132" s="84">
        <v>19</v>
      </c>
      <c r="W132" s="85">
        <v>5400.0526315789475</v>
      </c>
      <c r="X132" s="28">
        <v>4</v>
      </c>
    </row>
    <row r="133" spans="1:24">
      <c r="A133" s="26" t="s">
        <v>377</v>
      </c>
      <c r="B133" s="38">
        <v>104693</v>
      </c>
      <c r="C133" s="57">
        <f>B133/总体情况!$L$7</f>
        <v>1.1713628179212369E-2</v>
      </c>
      <c r="D133" s="27">
        <v>8</v>
      </c>
      <c r="E133" s="27">
        <v>8</v>
      </c>
      <c r="F133" s="77">
        <f t="shared" si="7"/>
        <v>13086.625</v>
      </c>
      <c r="G133" s="38">
        <v>104637</v>
      </c>
      <c r="H133" s="27">
        <v>6</v>
      </c>
      <c r="I133" s="78">
        <f t="shared" si="8"/>
        <v>17439.5</v>
      </c>
      <c r="K133" s="26"/>
      <c r="L133" s="81" t="s">
        <v>344</v>
      </c>
      <c r="M133" s="27">
        <v>9</v>
      </c>
      <c r="N133" s="27">
        <f t="shared" si="9"/>
        <v>5</v>
      </c>
      <c r="O133" s="27">
        <v>1</v>
      </c>
      <c r="P133" s="82">
        <v>103584</v>
      </c>
      <c r="Q133" s="83">
        <v>1.1589547164715252E-2</v>
      </c>
      <c r="R133" s="84">
        <v>31</v>
      </c>
      <c r="S133" s="84">
        <v>34</v>
      </c>
      <c r="T133" s="85">
        <v>3341.4193548387098</v>
      </c>
      <c r="U133" s="82">
        <v>102601</v>
      </c>
      <c r="V133" s="84">
        <v>19</v>
      </c>
      <c r="W133" s="85">
        <v>5400.0526315789475</v>
      </c>
      <c r="X133" s="28">
        <v>3</v>
      </c>
    </row>
    <row r="134" spans="1:24">
      <c r="A134" s="26" t="s">
        <v>397</v>
      </c>
      <c r="B134" s="38">
        <v>104693</v>
      </c>
      <c r="C134" s="57">
        <f>B134/总体情况!$L$7</f>
        <v>1.1713628179212369E-2</v>
      </c>
      <c r="D134" s="27">
        <v>8</v>
      </c>
      <c r="E134" s="27">
        <v>8</v>
      </c>
      <c r="F134" s="77">
        <f t="shared" si="7"/>
        <v>13086.625</v>
      </c>
      <c r="G134" s="38">
        <v>104637</v>
      </c>
      <c r="H134" s="27">
        <v>6</v>
      </c>
      <c r="I134" s="78">
        <f t="shared" si="8"/>
        <v>17439.5</v>
      </c>
      <c r="K134" s="26"/>
      <c r="L134" s="81" t="s">
        <v>367</v>
      </c>
      <c r="M134" s="27">
        <v>9</v>
      </c>
      <c r="N134" s="27">
        <f t="shared" si="9"/>
        <v>6</v>
      </c>
      <c r="O134" s="27">
        <v>1</v>
      </c>
      <c r="P134" s="82">
        <v>103584</v>
      </c>
      <c r="Q134" s="83">
        <v>1.1589547164715252E-2</v>
      </c>
      <c r="R134" s="84">
        <v>31</v>
      </c>
      <c r="S134" s="84">
        <v>34</v>
      </c>
      <c r="T134" s="85">
        <v>3341.4193548387098</v>
      </c>
      <c r="U134" s="82">
        <v>102601</v>
      </c>
      <c r="V134" s="84">
        <v>19</v>
      </c>
      <c r="W134" s="85">
        <v>5400.0526315789475</v>
      </c>
      <c r="X134" s="28">
        <v>3</v>
      </c>
    </row>
    <row r="135" spans="1:24">
      <c r="A135" s="26" t="s">
        <v>216</v>
      </c>
      <c r="B135" s="38">
        <v>110810</v>
      </c>
      <c r="C135" s="57">
        <f>B135/总体情况!$L$7</f>
        <v>1.2398031755117559E-2</v>
      </c>
      <c r="D135" s="27">
        <v>8</v>
      </c>
      <c r="E135" s="27">
        <v>10</v>
      </c>
      <c r="F135" s="77">
        <f t="shared" si="7"/>
        <v>13851.25</v>
      </c>
      <c r="G135" s="38">
        <v>110795</v>
      </c>
      <c r="H135" s="27">
        <v>7</v>
      </c>
      <c r="I135" s="78">
        <f t="shared" si="8"/>
        <v>15827.857142857143</v>
      </c>
      <c r="K135" s="26"/>
      <c r="L135" s="81" t="s">
        <v>390</v>
      </c>
      <c r="M135" s="27">
        <v>9</v>
      </c>
      <c r="N135" s="27">
        <f t="shared" si="9"/>
        <v>7</v>
      </c>
      <c r="O135" s="27">
        <v>7</v>
      </c>
      <c r="P135" s="82">
        <v>102898</v>
      </c>
      <c r="Q135" s="83">
        <v>1.1512793714809913E-2</v>
      </c>
      <c r="R135" s="84">
        <v>32</v>
      </c>
      <c r="S135" s="84">
        <v>36</v>
      </c>
      <c r="T135" s="85">
        <v>3215.5625</v>
      </c>
      <c r="U135" s="82">
        <v>101846</v>
      </c>
      <c r="V135" s="84">
        <v>18</v>
      </c>
      <c r="W135" s="85">
        <v>5658.1111111111113</v>
      </c>
      <c r="X135" s="28">
        <v>5</v>
      </c>
    </row>
    <row r="136" spans="1:24">
      <c r="A136" s="26" t="s">
        <v>336</v>
      </c>
      <c r="B136" s="38">
        <v>110810</v>
      </c>
      <c r="C136" s="57">
        <f>B136/总体情况!$L$7</f>
        <v>1.2398031755117559E-2</v>
      </c>
      <c r="D136" s="27">
        <v>8</v>
      </c>
      <c r="E136" s="27">
        <v>10</v>
      </c>
      <c r="F136" s="77">
        <f t="shared" si="7"/>
        <v>13851.25</v>
      </c>
      <c r="G136" s="38">
        <v>110795</v>
      </c>
      <c r="H136" s="27">
        <v>7</v>
      </c>
      <c r="I136" s="78">
        <f t="shared" si="8"/>
        <v>15827.857142857143</v>
      </c>
      <c r="K136" s="26"/>
      <c r="L136" s="81" t="s">
        <v>347</v>
      </c>
      <c r="M136" s="27">
        <v>9</v>
      </c>
      <c r="N136" s="27">
        <f t="shared" si="9"/>
        <v>8</v>
      </c>
      <c r="O136" s="27">
        <v>7</v>
      </c>
      <c r="P136" s="82">
        <v>102898</v>
      </c>
      <c r="Q136" s="83">
        <v>1.1512793714809913E-2</v>
      </c>
      <c r="R136" s="84">
        <v>32</v>
      </c>
      <c r="S136" s="84">
        <v>36</v>
      </c>
      <c r="T136" s="85">
        <v>3215.5625</v>
      </c>
      <c r="U136" s="82">
        <v>101846</v>
      </c>
      <c r="V136" s="84">
        <v>18</v>
      </c>
      <c r="W136" s="85">
        <v>5658.1111111111113</v>
      </c>
      <c r="X136" s="28">
        <v>4</v>
      </c>
    </row>
    <row r="137" spans="1:24">
      <c r="A137" s="26" t="s">
        <v>352</v>
      </c>
      <c r="B137" s="38">
        <v>109779</v>
      </c>
      <c r="C137" s="57">
        <f>B137/总体情况!$L$7</f>
        <v>1.2282677809268573E-2</v>
      </c>
      <c r="D137" s="27">
        <v>33</v>
      </c>
      <c r="E137" s="27">
        <v>36</v>
      </c>
      <c r="F137" s="77">
        <f t="shared" si="7"/>
        <v>3326.6363636363635</v>
      </c>
      <c r="G137" s="38">
        <v>108796</v>
      </c>
      <c r="H137" s="27">
        <v>21</v>
      </c>
      <c r="I137" s="78">
        <f t="shared" si="8"/>
        <v>5180.7619047619046</v>
      </c>
      <c r="K137" s="26"/>
      <c r="L137" s="81" t="s">
        <v>370</v>
      </c>
      <c r="M137" s="27">
        <v>9</v>
      </c>
      <c r="N137" s="27">
        <f t="shared" si="9"/>
        <v>9</v>
      </c>
      <c r="O137" s="27">
        <v>7</v>
      </c>
      <c r="P137" s="82">
        <v>102898</v>
      </c>
      <c r="Q137" s="83">
        <v>1.1512793714809913E-2</v>
      </c>
      <c r="R137" s="84">
        <v>32</v>
      </c>
      <c r="S137" s="84">
        <v>36</v>
      </c>
      <c r="T137" s="85">
        <v>3215.5625</v>
      </c>
      <c r="U137" s="82">
        <v>101846</v>
      </c>
      <c r="V137" s="84">
        <v>18</v>
      </c>
      <c r="W137" s="85">
        <v>5658.1111111111113</v>
      </c>
      <c r="X137" s="28">
        <v>4</v>
      </c>
    </row>
    <row r="138" spans="1:24">
      <c r="A138" s="26" t="s">
        <v>375</v>
      </c>
      <c r="B138" s="38">
        <v>109779</v>
      </c>
      <c r="C138" s="57">
        <f>B138/总体情况!$L$7</f>
        <v>1.2282677809268573E-2</v>
      </c>
      <c r="D138" s="27">
        <v>33</v>
      </c>
      <c r="E138" s="27">
        <v>36</v>
      </c>
      <c r="F138" s="77">
        <f t="shared" si="7"/>
        <v>3326.6363636363635</v>
      </c>
      <c r="G138" s="38">
        <v>108796</v>
      </c>
      <c r="H138" s="27">
        <v>21</v>
      </c>
      <c r="I138" s="78">
        <f t="shared" si="8"/>
        <v>5180.7619047619046</v>
      </c>
      <c r="K138" s="26"/>
      <c r="L138" s="81" t="s">
        <v>386</v>
      </c>
      <c r="M138" s="27">
        <v>9</v>
      </c>
      <c r="N138" s="27">
        <f t="shared" si="9"/>
        <v>10</v>
      </c>
      <c r="O138" s="27">
        <v>7</v>
      </c>
      <c r="P138" s="82">
        <v>102898</v>
      </c>
      <c r="Q138" s="83">
        <v>1.1512793714809913E-2</v>
      </c>
      <c r="R138" s="84">
        <v>32</v>
      </c>
      <c r="S138" s="84">
        <v>36</v>
      </c>
      <c r="T138" s="85">
        <v>3215.5625</v>
      </c>
      <c r="U138" s="82">
        <v>101846</v>
      </c>
      <c r="V138" s="84">
        <v>18</v>
      </c>
      <c r="W138" s="85">
        <v>5658.1111111111113</v>
      </c>
      <c r="X138" s="28">
        <v>4</v>
      </c>
    </row>
    <row r="139" spans="1:24">
      <c r="A139" s="26" t="s">
        <v>395</v>
      </c>
      <c r="B139" s="38">
        <v>109779</v>
      </c>
      <c r="C139" s="57">
        <f>B139/总体情况!$L$7</f>
        <v>1.2282677809268573E-2</v>
      </c>
      <c r="D139" s="27">
        <v>33</v>
      </c>
      <c r="E139" s="27">
        <v>36</v>
      </c>
      <c r="F139" s="77">
        <f t="shared" si="7"/>
        <v>3326.6363636363635</v>
      </c>
      <c r="G139" s="38">
        <v>108796</v>
      </c>
      <c r="H139" s="27">
        <v>21</v>
      </c>
      <c r="I139" s="78">
        <f t="shared" si="8"/>
        <v>5180.7619047619046</v>
      </c>
      <c r="K139" s="26"/>
      <c r="L139" s="81" t="s">
        <v>343</v>
      </c>
      <c r="M139" s="27">
        <v>9</v>
      </c>
      <c r="N139" s="27">
        <f t="shared" si="9"/>
        <v>11</v>
      </c>
      <c r="O139" s="27">
        <v>7</v>
      </c>
      <c r="P139" s="82">
        <v>102898</v>
      </c>
      <c r="Q139" s="83">
        <v>1.1512793714809913E-2</v>
      </c>
      <c r="R139" s="84">
        <v>32</v>
      </c>
      <c r="S139" s="84">
        <v>36</v>
      </c>
      <c r="T139" s="85">
        <v>3215.5625</v>
      </c>
      <c r="U139" s="82">
        <v>101846</v>
      </c>
      <c r="V139" s="84">
        <v>18</v>
      </c>
      <c r="W139" s="85">
        <v>5658.1111111111113</v>
      </c>
      <c r="X139" s="28">
        <v>3</v>
      </c>
    </row>
    <row r="140" spans="1:24">
      <c r="A140" s="26" t="s">
        <v>351</v>
      </c>
      <c r="B140" s="38">
        <v>107868</v>
      </c>
      <c r="C140" s="57">
        <f>B140/总体情况!$L$7</f>
        <v>1.2068864627389413E-2</v>
      </c>
      <c r="D140" s="27">
        <v>33</v>
      </c>
      <c r="E140" s="27">
        <v>38</v>
      </c>
      <c r="F140" s="77">
        <f t="shared" si="7"/>
        <v>3268.7272727272725</v>
      </c>
      <c r="G140" s="38">
        <v>106816</v>
      </c>
      <c r="H140" s="27">
        <v>19</v>
      </c>
      <c r="I140" s="78">
        <f t="shared" si="8"/>
        <v>5621.894736842105</v>
      </c>
      <c r="K140" s="26"/>
      <c r="L140" s="81" t="s">
        <v>366</v>
      </c>
      <c r="M140" s="27">
        <v>9</v>
      </c>
      <c r="N140" s="27">
        <f t="shared" si="9"/>
        <v>12</v>
      </c>
      <c r="O140" s="27">
        <v>7</v>
      </c>
      <c r="P140" s="82">
        <v>102898</v>
      </c>
      <c r="Q140" s="83">
        <v>1.1512793714809913E-2</v>
      </c>
      <c r="R140" s="84">
        <v>32</v>
      </c>
      <c r="S140" s="84">
        <v>36</v>
      </c>
      <c r="T140" s="85">
        <v>3215.5625</v>
      </c>
      <c r="U140" s="82">
        <v>101846</v>
      </c>
      <c r="V140" s="84">
        <v>18</v>
      </c>
      <c r="W140" s="85">
        <v>5658.1111111111113</v>
      </c>
      <c r="X140" s="28">
        <v>3</v>
      </c>
    </row>
    <row r="141" spans="1:24">
      <c r="A141" s="26" t="s">
        <v>344</v>
      </c>
      <c r="B141" s="38">
        <v>103584</v>
      </c>
      <c r="C141" s="57">
        <f>B141/总体情况!$L$7</f>
        <v>1.1589547164715252E-2</v>
      </c>
      <c r="D141" s="27">
        <v>31</v>
      </c>
      <c r="E141" s="27">
        <v>34</v>
      </c>
      <c r="F141" s="77">
        <f t="shared" si="7"/>
        <v>3341.4193548387098</v>
      </c>
      <c r="G141" s="38">
        <v>102601</v>
      </c>
      <c r="H141" s="27">
        <v>19</v>
      </c>
      <c r="I141" s="78">
        <f t="shared" si="8"/>
        <v>5400.0526315789475</v>
      </c>
      <c r="K141" s="26"/>
      <c r="L141" s="81" t="s">
        <v>392</v>
      </c>
      <c r="M141" s="27">
        <v>9</v>
      </c>
      <c r="N141" s="27">
        <f t="shared" si="9"/>
        <v>13</v>
      </c>
      <c r="O141" s="27">
        <v>13</v>
      </c>
      <c r="P141" s="82">
        <v>102829</v>
      </c>
      <c r="Q141" s="83">
        <v>1.1505073615621184E-2</v>
      </c>
      <c r="R141" s="84">
        <v>30</v>
      </c>
      <c r="S141" s="84">
        <v>34</v>
      </c>
      <c r="T141" s="85">
        <v>3427.6333333333332</v>
      </c>
      <c r="U141" s="82">
        <v>101846</v>
      </c>
      <c r="V141" s="84">
        <v>18</v>
      </c>
      <c r="W141" s="85">
        <v>5658.1111111111113</v>
      </c>
      <c r="X141" s="28">
        <v>6</v>
      </c>
    </row>
    <row r="142" spans="1:24">
      <c r="A142" s="26" t="s">
        <v>348</v>
      </c>
      <c r="B142" s="38">
        <v>103584</v>
      </c>
      <c r="C142" s="57">
        <f>B142/总体情况!$L$7</f>
        <v>1.1589547164715252E-2</v>
      </c>
      <c r="D142" s="27">
        <v>31</v>
      </c>
      <c r="E142" s="27">
        <v>34</v>
      </c>
      <c r="F142" s="77">
        <f t="shared" ref="F142:F178" si="10">B142/D142</f>
        <v>3341.4193548387098</v>
      </c>
      <c r="G142" s="38">
        <v>102601</v>
      </c>
      <c r="H142" s="27">
        <v>19</v>
      </c>
      <c r="I142" s="78">
        <f t="shared" ref="I142:I173" si="11">G142/H142</f>
        <v>5400.0526315789475</v>
      </c>
      <c r="K142" s="26"/>
      <c r="L142" s="81" t="s">
        <v>349</v>
      </c>
      <c r="M142" s="27">
        <v>9</v>
      </c>
      <c r="N142" s="27">
        <f t="shared" si="9"/>
        <v>14</v>
      </c>
      <c r="O142" s="27">
        <v>13</v>
      </c>
      <c r="P142" s="82">
        <v>102829</v>
      </c>
      <c r="Q142" s="83">
        <v>1.1505073615621184E-2</v>
      </c>
      <c r="R142" s="84">
        <v>30</v>
      </c>
      <c r="S142" s="84">
        <v>34</v>
      </c>
      <c r="T142" s="85">
        <v>3427.6333333333332</v>
      </c>
      <c r="U142" s="82">
        <v>101846</v>
      </c>
      <c r="V142" s="84">
        <v>18</v>
      </c>
      <c r="W142" s="85">
        <v>5658.1111111111113</v>
      </c>
      <c r="X142" s="28">
        <v>5</v>
      </c>
    </row>
    <row r="143" spans="1:24">
      <c r="A143" s="26" t="s">
        <v>367</v>
      </c>
      <c r="B143" s="38">
        <v>103584</v>
      </c>
      <c r="C143" s="57">
        <f>B143/总体情况!$L$7</f>
        <v>1.1589547164715252E-2</v>
      </c>
      <c r="D143" s="27">
        <v>31</v>
      </c>
      <c r="E143" s="27">
        <v>34</v>
      </c>
      <c r="F143" s="77">
        <f t="shared" si="10"/>
        <v>3341.4193548387098</v>
      </c>
      <c r="G143" s="38">
        <v>102601</v>
      </c>
      <c r="H143" s="27">
        <v>19</v>
      </c>
      <c r="I143" s="78">
        <f t="shared" si="11"/>
        <v>5400.0526315789475</v>
      </c>
      <c r="K143" s="26"/>
      <c r="L143" s="81" t="s">
        <v>372</v>
      </c>
      <c r="M143" s="27">
        <v>9</v>
      </c>
      <c r="N143" s="27">
        <f t="shared" si="9"/>
        <v>15</v>
      </c>
      <c r="O143" s="27">
        <v>13</v>
      </c>
      <c r="P143" s="82">
        <v>102829</v>
      </c>
      <c r="Q143" s="83">
        <v>1.1505073615621184E-2</v>
      </c>
      <c r="R143" s="84">
        <v>30</v>
      </c>
      <c r="S143" s="84">
        <v>34</v>
      </c>
      <c r="T143" s="85">
        <v>3427.6333333333332</v>
      </c>
      <c r="U143" s="82">
        <v>101846</v>
      </c>
      <c r="V143" s="84">
        <v>18</v>
      </c>
      <c r="W143" s="85">
        <v>5658.1111111111113</v>
      </c>
      <c r="X143" s="28">
        <v>5</v>
      </c>
    </row>
    <row r="144" spans="1:24">
      <c r="A144" s="26" t="s">
        <v>371</v>
      </c>
      <c r="B144" s="38">
        <v>103584</v>
      </c>
      <c r="C144" s="57">
        <f>B144/总体情况!$L$7</f>
        <v>1.1589547164715252E-2</v>
      </c>
      <c r="D144" s="27">
        <v>31</v>
      </c>
      <c r="E144" s="27">
        <v>34</v>
      </c>
      <c r="F144" s="77">
        <f t="shared" si="10"/>
        <v>3341.4193548387098</v>
      </c>
      <c r="G144" s="38">
        <v>102601</v>
      </c>
      <c r="H144" s="27">
        <v>19</v>
      </c>
      <c r="I144" s="78">
        <f t="shared" si="11"/>
        <v>5400.0526315789475</v>
      </c>
      <c r="K144" s="26"/>
      <c r="L144" s="81" t="s">
        <v>388</v>
      </c>
      <c r="M144" s="27">
        <v>9</v>
      </c>
      <c r="N144" s="27">
        <f t="shared" si="9"/>
        <v>16</v>
      </c>
      <c r="O144" s="27">
        <v>13</v>
      </c>
      <c r="P144" s="82">
        <v>102829</v>
      </c>
      <c r="Q144" s="83">
        <v>1.1505073615621184E-2</v>
      </c>
      <c r="R144" s="84">
        <v>30</v>
      </c>
      <c r="S144" s="84">
        <v>34</v>
      </c>
      <c r="T144" s="85">
        <v>3427.6333333333332</v>
      </c>
      <c r="U144" s="82">
        <v>101846</v>
      </c>
      <c r="V144" s="84">
        <v>18</v>
      </c>
      <c r="W144" s="85">
        <v>5658.1111111111113</v>
      </c>
      <c r="X144" s="28">
        <v>5</v>
      </c>
    </row>
    <row r="145" spans="1:24">
      <c r="A145" s="26" t="s">
        <v>387</v>
      </c>
      <c r="B145" s="38">
        <v>103584</v>
      </c>
      <c r="C145" s="57">
        <f>B145/总体情况!$L$7</f>
        <v>1.1589547164715252E-2</v>
      </c>
      <c r="D145" s="27">
        <v>31</v>
      </c>
      <c r="E145" s="27">
        <v>34</v>
      </c>
      <c r="F145" s="77">
        <f t="shared" si="10"/>
        <v>3341.4193548387098</v>
      </c>
      <c r="G145" s="38">
        <v>102601</v>
      </c>
      <c r="H145" s="27">
        <v>19</v>
      </c>
      <c r="I145" s="78">
        <f t="shared" si="11"/>
        <v>5400.0526315789475</v>
      </c>
      <c r="K145" s="26"/>
      <c r="L145" s="81" t="s">
        <v>345</v>
      </c>
      <c r="M145" s="27">
        <v>9</v>
      </c>
      <c r="N145" s="27">
        <f t="shared" si="9"/>
        <v>17</v>
      </c>
      <c r="O145" s="27">
        <v>13</v>
      </c>
      <c r="P145" s="82">
        <v>102829</v>
      </c>
      <c r="Q145" s="83">
        <v>1.1505073615621184E-2</v>
      </c>
      <c r="R145" s="84">
        <v>30</v>
      </c>
      <c r="S145" s="84">
        <v>34</v>
      </c>
      <c r="T145" s="85">
        <v>3427.6333333333332</v>
      </c>
      <c r="U145" s="82">
        <v>101846</v>
      </c>
      <c r="V145" s="84">
        <v>18</v>
      </c>
      <c r="W145" s="85">
        <v>5658.1111111111113</v>
      </c>
      <c r="X145" s="28">
        <v>4</v>
      </c>
    </row>
    <row r="146" spans="1:24">
      <c r="A146" s="26" t="s">
        <v>391</v>
      </c>
      <c r="B146" s="38">
        <v>103584</v>
      </c>
      <c r="C146" s="57">
        <f>B146/总体情况!$L$7</f>
        <v>1.1589547164715252E-2</v>
      </c>
      <c r="D146" s="27">
        <v>31</v>
      </c>
      <c r="E146" s="27">
        <v>34</v>
      </c>
      <c r="F146" s="77">
        <f t="shared" si="10"/>
        <v>3341.4193548387098</v>
      </c>
      <c r="G146" s="38">
        <v>102601</v>
      </c>
      <c r="H146" s="27">
        <v>19</v>
      </c>
      <c r="I146" s="78">
        <f t="shared" si="11"/>
        <v>5400.0526315789475</v>
      </c>
      <c r="K146" s="26"/>
      <c r="L146" s="81" t="s">
        <v>368</v>
      </c>
      <c r="M146" s="27">
        <v>9</v>
      </c>
      <c r="N146" s="27">
        <f t="shared" si="9"/>
        <v>18</v>
      </c>
      <c r="O146" s="27">
        <v>13</v>
      </c>
      <c r="P146" s="82">
        <v>102829</v>
      </c>
      <c r="Q146" s="83">
        <v>1.1505073615621184E-2</v>
      </c>
      <c r="R146" s="84">
        <v>30</v>
      </c>
      <c r="S146" s="84">
        <v>34</v>
      </c>
      <c r="T146" s="85">
        <v>3427.6333333333332</v>
      </c>
      <c r="U146" s="82">
        <v>101846</v>
      </c>
      <c r="V146" s="84">
        <v>18</v>
      </c>
      <c r="W146" s="85">
        <v>5658.1111111111113</v>
      </c>
      <c r="X146" s="28">
        <v>4</v>
      </c>
    </row>
    <row r="147" spans="1:24">
      <c r="A147" s="26" t="s">
        <v>402</v>
      </c>
      <c r="B147" s="38">
        <v>123247</v>
      </c>
      <c r="C147" s="57">
        <f>B147/总体情况!$L$7</f>
        <v>1.3789551662512172E-2</v>
      </c>
      <c r="D147" s="27">
        <v>24</v>
      </c>
      <c r="E147" s="27">
        <v>22</v>
      </c>
      <c r="F147" s="77">
        <f t="shared" si="10"/>
        <v>5135.291666666667</v>
      </c>
      <c r="G147" s="38">
        <v>122287</v>
      </c>
      <c r="H147" s="27">
        <v>14</v>
      </c>
      <c r="I147" s="78">
        <f t="shared" si="11"/>
        <v>8734.7857142857138</v>
      </c>
      <c r="K147" s="26"/>
      <c r="L147" s="81" t="s">
        <v>105</v>
      </c>
      <c r="M147" s="27">
        <v>9</v>
      </c>
      <c r="N147" s="27">
        <f t="shared" si="9"/>
        <v>19</v>
      </c>
      <c r="O147" s="27">
        <f>N147</f>
        <v>19</v>
      </c>
      <c r="P147" s="82">
        <v>102075</v>
      </c>
      <c r="Q147" s="83">
        <v>1.1420711952022605E-2</v>
      </c>
      <c r="R147" s="84">
        <v>46</v>
      </c>
      <c r="S147" s="84">
        <v>42</v>
      </c>
      <c r="T147" s="85">
        <v>2219.021739130435</v>
      </c>
      <c r="U147" s="82">
        <v>98580</v>
      </c>
      <c r="V147" s="84">
        <v>16</v>
      </c>
      <c r="W147" s="85">
        <v>6161.25</v>
      </c>
      <c r="X147" s="28">
        <v>2</v>
      </c>
    </row>
    <row r="148" spans="1:24">
      <c r="A148" s="26" t="s">
        <v>359</v>
      </c>
      <c r="B148" s="38">
        <v>123247</v>
      </c>
      <c r="C148" s="57">
        <f>B148/总体情况!$L$7</f>
        <v>1.3789551662512172E-2</v>
      </c>
      <c r="D148" s="27">
        <v>24</v>
      </c>
      <c r="E148" s="27">
        <v>22</v>
      </c>
      <c r="F148" s="77">
        <f t="shared" si="10"/>
        <v>5135.291666666667</v>
      </c>
      <c r="G148" s="38">
        <v>122287</v>
      </c>
      <c r="H148" s="27">
        <v>14</v>
      </c>
      <c r="I148" s="78">
        <f t="shared" si="11"/>
        <v>8734.7857142857138</v>
      </c>
      <c r="K148" s="26"/>
      <c r="L148" s="81" t="s">
        <v>312</v>
      </c>
      <c r="M148" s="27">
        <v>9</v>
      </c>
      <c r="N148" s="27">
        <f t="shared" si="9"/>
        <v>20</v>
      </c>
      <c r="O148" s="27">
        <f>N148</f>
        <v>20</v>
      </c>
      <c r="P148" s="82">
        <v>101523</v>
      </c>
      <c r="Q148" s="83">
        <v>1.1358951158512768E-2</v>
      </c>
      <c r="R148" s="84">
        <v>47</v>
      </c>
      <c r="S148" s="84">
        <v>72</v>
      </c>
      <c r="T148" s="85">
        <v>2160.0638297872342</v>
      </c>
      <c r="U148" s="82">
        <v>100024</v>
      </c>
      <c r="V148" s="84">
        <v>27</v>
      </c>
      <c r="W148" s="85">
        <v>3704.5925925925926</v>
      </c>
      <c r="X148" s="28">
        <v>3</v>
      </c>
    </row>
    <row r="149" spans="1:24">
      <c r="A149" s="26" t="s">
        <v>413</v>
      </c>
      <c r="B149" s="38">
        <v>141725</v>
      </c>
      <c r="C149" s="57">
        <f>B149/总体情况!$L$7</f>
        <v>1.5856971848154825E-2</v>
      </c>
      <c r="D149" s="27">
        <v>40</v>
      </c>
      <c r="E149" s="27">
        <v>49</v>
      </c>
      <c r="F149" s="77">
        <f t="shared" si="10"/>
        <v>3543.125</v>
      </c>
      <c r="G149" s="38">
        <v>139155</v>
      </c>
      <c r="H149" s="27">
        <v>25</v>
      </c>
      <c r="I149" s="78">
        <f t="shared" si="11"/>
        <v>5566.2</v>
      </c>
      <c r="K149" s="26"/>
      <c r="L149" s="81" t="s">
        <v>332</v>
      </c>
      <c r="M149" s="27">
        <v>9</v>
      </c>
      <c r="N149" s="27">
        <f t="shared" si="9"/>
        <v>21</v>
      </c>
      <c r="O149" s="27">
        <f>N149</f>
        <v>21</v>
      </c>
      <c r="P149" s="82">
        <v>97390</v>
      </c>
      <c r="Q149" s="83">
        <v>1.0896528405657423E-2</v>
      </c>
      <c r="R149" s="84">
        <v>53</v>
      </c>
      <c r="S149" s="84">
        <v>94</v>
      </c>
      <c r="T149" s="85">
        <v>1837.5471698113208</v>
      </c>
      <c r="U149" s="82">
        <v>93416</v>
      </c>
      <c r="V149" s="84">
        <v>25</v>
      </c>
      <c r="W149" s="85">
        <v>3736.64</v>
      </c>
      <c r="X149" s="28">
        <v>3</v>
      </c>
    </row>
    <row r="150" spans="1:24">
      <c r="A150" s="26" t="s">
        <v>405</v>
      </c>
      <c r="B150" s="38">
        <v>123247</v>
      </c>
      <c r="C150" s="57">
        <f>B150/总体情况!$L$7</f>
        <v>1.3789551662512172E-2</v>
      </c>
      <c r="D150" s="27">
        <v>24</v>
      </c>
      <c r="E150" s="27">
        <v>22</v>
      </c>
      <c r="F150" s="77">
        <f t="shared" si="10"/>
        <v>5135.291666666667</v>
      </c>
      <c r="G150" s="38">
        <v>122287</v>
      </c>
      <c r="H150" s="27">
        <v>14</v>
      </c>
      <c r="I150" s="78">
        <f t="shared" si="11"/>
        <v>8734.7857142857138</v>
      </c>
      <c r="K150" s="26"/>
      <c r="L150" s="81" t="s">
        <v>328</v>
      </c>
      <c r="M150" s="27">
        <v>9</v>
      </c>
      <c r="N150" s="27">
        <f t="shared" si="9"/>
        <v>22</v>
      </c>
      <c r="O150" s="27">
        <f>N150</f>
        <v>22</v>
      </c>
      <c r="P150" s="82">
        <v>96288</v>
      </c>
      <c r="Q150" s="83">
        <v>1.0773230589628729E-2</v>
      </c>
      <c r="R150" s="84">
        <v>44</v>
      </c>
      <c r="S150" s="84">
        <v>37</v>
      </c>
      <c r="T150" s="85">
        <v>2188.3636363636365</v>
      </c>
      <c r="U150" s="82">
        <v>94555</v>
      </c>
      <c r="V150" s="84">
        <v>21</v>
      </c>
      <c r="W150" s="85">
        <v>4502.6190476190477</v>
      </c>
      <c r="X150" s="28">
        <v>2</v>
      </c>
    </row>
    <row r="151" spans="1:24">
      <c r="A151" s="26" t="s">
        <v>414</v>
      </c>
      <c r="B151" s="38">
        <v>141725</v>
      </c>
      <c r="C151" s="57">
        <f>B151/总体情况!$L$7</f>
        <v>1.5856971848154825E-2</v>
      </c>
      <c r="D151" s="27">
        <v>40</v>
      </c>
      <c r="E151" s="27">
        <v>49</v>
      </c>
      <c r="F151" s="77">
        <f t="shared" si="10"/>
        <v>3543.125</v>
      </c>
      <c r="G151" s="38">
        <v>139155</v>
      </c>
      <c r="H151" s="27">
        <v>25</v>
      </c>
      <c r="I151" s="78">
        <f t="shared" si="11"/>
        <v>5566.2</v>
      </c>
      <c r="K151" s="26"/>
      <c r="L151" s="81" t="s">
        <v>148</v>
      </c>
      <c r="M151" s="27">
        <v>9</v>
      </c>
      <c r="N151" s="27">
        <f t="shared" si="9"/>
        <v>23</v>
      </c>
      <c r="O151" s="27">
        <f>N151</f>
        <v>23</v>
      </c>
      <c r="P151" s="82">
        <v>92881</v>
      </c>
      <c r="Q151" s="83">
        <v>1.0392036706498277E-2</v>
      </c>
      <c r="R151" s="84">
        <v>53</v>
      </c>
      <c r="S151" s="84">
        <v>85</v>
      </c>
      <c r="T151" s="85">
        <v>1752.4716981132076</v>
      </c>
      <c r="U151" s="82">
        <v>88864</v>
      </c>
      <c r="V151" s="84">
        <v>25</v>
      </c>
      <c r="W151" s="85">
        <v>3554.56</v>
      </c>
      <c r="X151" s="28">
        <v>3</v>
      </c>
    </row>
    <row r="152" spans="1:24">
      <c r="A152" s="26" t="s">
        <v>416</v>
      </c>
      <c r="B152" s="38">
        <v>141725</v>
      </c>
      <c r="C152" s="57">
        <f>B152/总体情况!$L$7</f>
        <v>1.5856971848154825E-2</v>
      </c>
      <c r="D152" s="27">
        <v>40</v>
      </c>
      <c r="E152" s="27">
        <v>49</v>
      </c>
      <c r="F152" s="77">
        <f t="shared" si="10"/>
        <v>3543.125</v>
      </c>
      <c r="G152" s="38">
        <v>139155</v>
      </c>
      <c r="H152" s="27">
        <v>25</v>
      </c>
      <c r="I152" s="78">
        <f t="shared" si="11"/>
        <v>5566.2</v>
      </c>
      <c r="K152" s="26"/>
      <c r="L152" s="81" t="s">
        <v>128</v>
      </c>
      <c r="M152" s="27">
        <v>9</v>
      </c>
      <c r="N152" s="27">
        <f t="shared" si="9"/>
        <v>24</v>
      </c>
      <c r="O152" s="27">
        <v>23</v>
      </c>
      <c r="P152" s="82">
        <v>92881</v>
      </c>
      <c r="Q152" s="83">
        <v>1.0392036706498277E-2</v>
      </c>
      <c r="R152" s="84">
        <v>53</v>
      </c>
      <c r="S152" s="84">
        <v>85</v>
      </c>
      <c r="T152" s="85">
        <v>1752.4716981132076</v>
      </c>
      <c r="U152" s="82">
        <v>88864</v>
      </c>
      <c r="V152" s="84">
        <v>25</v>
      </c>
      <c r="W152" s="85">
        <v>3554.56</v>
      </c>
      <c r="X152" s="28">
        <v>2</v>
      </c>
    </row>
    <row r="153" spans="1:24">
      <c r="A153" s="26" t="s">
        <v>417</v>
      </c>
      <c r="B153" s="38">
        <v>141725</v>
      </c>
      <c r="C153" s="57">
        <f>B153/总体情况!$L$7</f>
        <v>1.5856971848154825E-2</v>
      </c>
      <c r="D153" s="27">
        <v>40</v>
      </c>
      <c r="E153" s="27">
        <v>49</v>
      </c>
      <c r="F153" s="77">
        <f t="shared" si="10"/>
        <v>3543.125</v>
      </c>
      <c r="G153" s="38">
        <v>139155</v>
      </c>
      <c r="H153" s="27">
        <v>25</v>
      </c>
      <c r="I153" s="78">
        <f t="shared" si="11"/>
        <v>5566.2</v>
      </c>
      <c r="K153" s="26"/>
      <c r="L153" s="81" t="s">
        <v>330</v>
      </c>
      <c r="M153" s="27">
        <v>9</v>
      </c>
      <c r="N153" s="27">
        <f t="shared" si="9"/>
        <v>25</v>
      </c>
      <c r="O153" s="27">
        <f>N153</f>
        <v>25</v>
      </c>
      <c r="P153" s="82">
        <v>89603</v>
      </c>
      <c r="Q153" s="83">
        <v>1.0025276052285882E-2</v>
      </c>
      <c r="R153" s="84">
        <v>52</v>
      </c>
      <c r="S153" s="84">
        <v>79</v>
      </c>
      <c r="T153" s="85">
        <v>1723.1346153846155</v>
      </c>
      <c r="U153" s="82">
        <v>85425</v>
      </c>
      <c r="V153" s="84">
        <v>23</v>
      </c>
      <c r="W153" s="85">
        <v>3714.1304347826085</v>
      </c>
      <c r="X153" s="28">
        <v>3</v>
      </c>
    </row>
    <row r="154" spans="1:24">
      <c r="A154" s="26" t="s">
        <v>360</v>
      </c>
      <c r="B154" s="38">
        <v>136641</v>
      </c>
      <c r="C154" s="57">
        <f>B154/总体情况!$L$7</f>
        <v>1.5288145989089598E-2</v>
      </c>
      <c r="D154" s="27">
        <v>28</v>
      </c>
      <c r="E154" s="27">
        <v>26</v>
      </c>
      <c r="F154" s="77">
        <f t="shared" si="10"/>
        <v>4880.0357142857147</v>
      </c>
      <c r="G154" s="38">
        <v>135681</v>
      </c>
      <c r="H154" s="27">
        <v>18</v>
      </c>
      <c r="I154" s="78">
        <f t="shared" si="11"/>
        <v>7537.833333333333</v>
      </c>
      <c r="K154" s="26"/>
      <c r="L154" s="81" t="s">
        <v>331</v>
      </c>
      <c r="M154" s="27">
        <v>9</v>
      </c>
      <c r="N154" s="27">
        <f t="shared" si="9"/>
        <v>26</v>
      </c>
      <c r="O154" s="27">
        <f>N154</f>
        <v>26</v>
      </c>
      <c r="P154" s="82">
        <v>89315</v>
      </c>
      <c r="Q154" s="83">
        <v>9.9930530295850983E-3</v>
      </c>
      <c r="R154" s="84">
        <v>51</v>
      </c>
      <c r="S154" s="84">
        <v>79</v>
      </c>
      <c r="T154" s="85">
        <v>1751.2745098039215</v>
      </c>
      <c r="U154" s="82">
        <v>85425</v>
      </c>
      <c r="V154" s="84">
        <v>23</v>
      </c>
      <c r="W154" s="85">
        <v>3714.1304347826085</v>
      </c>
      <c r="X154" s="28">
        <v>4</v>
      </c>
    </row>
    <row r="155" spans="1:24">
      <c r="A155" s="26" t="s">
        <v>401</v>
      </c>
      <c r="B155" s="38">
        <v>136641</v>
      </c>
      <c r="C155" s="57">
        <f>B155/总体情况!$L$7</f>
        <v>1.5288145989089598E-2</v>
      </c>
      <c r="D155" s="27">
        <v>28</v>
      </c>
      <c r="E155" s="27">
        <v>26</v>
      </c>
      <c r="F155" s="77">
        <f t="shared" si="10"/>
        <v>4880.0357142857147</v>
      </c>
      <c r="G155" s="38">
        <v>135681</v>
      </c>
      <c r="H155" s="27">
        <v>18</v>
      </c>
      <c r="I155" s="78">
        <f t="shared" si="11"/>
        <v>7537.833333333333</v>
      </c>
      <c r="K155" s="29"/>
      <c r="L155" s="90" t="s">
        <v>329</v>
      </c>
      <c r="M155" s="30">
        <v>9</v>
      </c>
      <c r="N155" s="30">
        <f t="shared" si="9"/>
        <v>27</v>
      </c>
      <c r="O155" s="30">
        <v>26</v>
      </c>
      <c r="P155" s="91">
        <v>89315</v>
      </c>
      <c r="Q155" s="92">
        <v>9.9930530295850983E-3</v>
      </c>
      <c r="R155" s="93">
        <v>51</v>
      </c>
      <c r="S155" s="93">
        <v>80</v>
      </c>
      <c r="T155" s="94">
        <v>1751.2745098039215</v>
      </c>
      <c r="U155" s="91">
        <v>85425</v>
      </c>
      <c r="V155" s="93">
        <v>23</v>
      </c>
      <c r="W155" s="94">
        <v>3714.1304347826085</v>
      </c>
      <c r="X155" s="31">
        <v>3</v>
      </c>
    </row>
    <row r="156" spans="1:24">
      <c r="A156" s="26" t="s">
        <v>370</v>
      </c>
      <c r="B156" s="38">
        <v>102898</v>
      </c>
      <c r="C156" s="57">
        <f>B156/总体情况!$L$7</f>
        <v>1.1512793714809913E-2</v>
      </c>
      <c r="D156" s="27">
        <v>32</v>
      </c>
      <c r="E156" s="27">
        <v>36</v>
      </c>
      <c r="F156" s="77">
        <f t="shared" si="10"/>
        <v>3215.5625</v>
      </c>
      <c r="G156" s="38">
        <v>101846</v>
      </c>
      <c r="H156" s="27">
        <v>18</v>
      </c>
      <c r="I156" s="78">
        <f t="shared" si="11"/>
        <v>5658.1111111111113</v>
      </c>
      <c r="N156" s="27"/>
      <c r="O156" s="27"/>
    </row>
    <row r="157" spans="1:24">
      <c r="A157" s="26" t="s">
        <v>386</v>
      </c>
      <c r="B157" s="38">
        <v>102898</v>
      </c>
      <c r="C157" s="57">
        <f>B157/总体情况!$L$7</f>
        <v>1.1512793714809913E-2</v>
      </c>
      <c r="D157" s="27">
        <v>32</v>
      </c>
      <c r="E157" s="27">
        <v>36</v>
      </c>
      <c r="F157" s="77">
        <f t="shared" si="10"/>
        <v>3215.5625</v>
      </c>
      <c r="G157" s="38">
        <v>101846</v>
      </c>
      <c r="H157" s="27">
        <v>18</v>
      </c>
      <c r="I157" s="78">
        <f t="shared" si="11"/>
        <v>5658.1111111111113</v>
      </c>
      <c r="N157" s="27"/>
      <c r="O157" s="27"/>
    </row>
    <row r="158" spans="1:24">
      <c r="A158" s="26" t="s">
        <v>390</v>
      </c>
      <c r="B158" s="38">
        <v>102898</v>
      </c>
      <c r="C158" s="57">
        <f>B158/总体情况!$L$7</f>
        <v>1.1512793714809913E-2</v>
      </c>
      <c r="D158" s="27">
        <v>32</v>
      </c>
      <c r="E158" s="27">
        <v>36</v>
      </c>
      <c r="F158" s="77">
        <f t="shared" si="10"/>
        <v>3215.5625</v>
      </c>
      <c r="G158" s="38">
        <v>101846</v>
      </c>
      <c r="H158" s="27">
        <v>18</v>
      </c>
      <c r="I158" s="78">
        <f t="shared" si="11"/>
        <v>5658.1111111111113</v>
      </c>
      <c r="N158" s="27"/>
      <c r="O158" s="27"/>
    </row>
    <row r="159" spans="1:24">
      <c r="A159" s="26" t="s">
        <v>345</v>
      </c>
      <c r="B159" s="38">
        <v>102829</v>
      </c>
      <c r="C159" s="57">
        <f>B159/总体情况!$L$7</f>
        <v>1.1505073615621184E-2</v>
      </c>
      <c r="D159" s="27">
        <v>30</v>
      </c>
      <c r="E159" s="27">
        <v>34</v>
      </c>
      <c r="F159" s="77">
        <f t="shared" si="10"/>
        <v>3427.6333333333332</v>
      </c>
      <c r="G159" s="38">
        <v>101846</v>
      </c>
      <c r="H159" s="27">
        <v>18</v>
      </c>
      <c r="I159" s="78">
        <f t="shared" si="11"/>
        <v>5658.1111111111113</v>
      </c>
      <c r="K159" s="22" t="s">
        <v>862</v>
      </c>
      <c r="N159" s="27"/>
      <c r="O159" s="27"/>
    </row>
    <row r="160" spans="1:24">
      <c r="A160" s="26" t="s">
        <v>349</v>
      </c>
      <c r="B160" s="38">
        <v>102829</v>
      </c>
      <c r="C160" s="57">
        <f>B160/总体情况!$L$7</f>
        <v>1.1505073615621184E-2</v>
      </c>
      <c r="D160" s="27">
        <v>30</v>
      </c>
      <c r="E160" s="27">
        <v>34</v>
      </c>
      <c r="F160" s="77">
        <f t="shared" si="10"/>
        <v>3427.6333333333332</v>
      </c>
      <c r="G160" s="38">
        <v>101846</v>
      </c>
      <c r="H160" s="27">
        <v>18</v>
      </c>
      <c r="I160" s="78">
        <f t="shared" si="11"/>
        <v>5658.1111111111113</v>
      </c>
      <c r="N160" s="27"/>
      <c r="O160" s="27"/>
    </row>
    <row r="161" spans="1:15">
      <c r="A161" s="26" t="s">
        <v>368</v>
      </c>
      <c r="B161" s="38">
        <v>102829</v>
      </c>
      <c r="C161" s="57">
        <f>B161/总体情况!$L$7</f>
        <v>1.1505073615621184E-2</v>
      </c>
      <c r="D161" s="27">
        <v>30</v>
      </c>
      <c r="E161" s="27">
        <v>34</v>
      </c>
      <c r="F161" s="77">
        <f t="shared" si="10"/>
        <v>3427.6333333333332</v>
      </c>
      <c r="G161" s="38">
        <v>101846</v>
      </c>
      <c r="H161" s="27">
        <v>18</v>
      </c>
      <c r="I161" s="78">
        <f t="shared" si="11"/>
        <v>5658.1111111111113</v>
      </c>
      <c r="N161" s="27"/>
      <c r="O161" s="27"/>
    </row>
    <row r="162" spans="1:15">
      <c r="A162" s="26" t="s">
        <v>372</v>
      </c>
      <c r="B162" s="38">
        <v>102829</v>
      </c>
      <c r="C162" s="57">
        <f>B162/总体情况!$L$7</f>
        <v>1.1505073615621184E-2</v>
      </c>
      <c r="D162" s="27">
        <v>30</v>
      </c>
      <c r="E162" s="27">
        <v>34</v>
      </c>
      <c r="F162" s="77">
        <f t="shared" si="10"/>
        <v>3427.6333333333332</v>
      </c>
      <c r="G162" s="38">
        <v>101846</v>
      </c>
      <c r="H162" s="27">
        <v>18</v>
      </c>
      <c r="I162" s="78">
        <f t="shared" si="11"/>
        <v>5658.1111111111113</v>
      </c>
      <c r="N162" s="27"/>
      <c r="O162" s="27"/>
    </row>
    <row r="163" spans="1:15">
      <c r="A163" s="26" t="s">
        <v>388</v>
      </c>
      <c r="B163" s="38">
        <v>102829</v>
      </c>
      <c r="C163" s="57">
        <f>B163/总体情况!$L$7</f>
        <v>1.1505073615621184E-2</v>
      </c>
      <c r="D163" s="27">
        <v>30</v>
      </c>
      <c r="E163" s="27">
        <v>34</v>
      </c>
      <c r="F163" s="77">
        <f t="shared" si="10"/>
        <v>3427.6333333333332</v>
      </c>
      <c r="G163" s="38">
        <v>101846</v>
      </c>
      <c r="H163" s="27">
        <v>18</v>
      </c>
      <c r="I163" s="78">
        <f t="shared" si="11"/>
        <v>5658.1111111111113</v>
      </c>
      <c r="N163" s="27"/>
      <c r="O163" s="27"/>
    </row>
    <row r="164" spans="1:15">
      <c r="A164" s="26" t="s">
        <v>392</v>
      </c>
      <c r="B164" s="38">
        <v>102829</v>
      </c>
      <c r="C164" s="57">
        <f>B164/总体情况!$L$7</f>
        <v>1.1505073615621184E-2</v>
      </c>
      <c r="D164" s="27">
        <v>30</v>
      </c>
      <c r="E164" s="27">
        <v>34</v>
      </c>
      <c r="F164" s="77">
        <f t="shared" si="10"/>
        <v>3427.6333333333332</v>
      </c>
      <c r="G164" s="38">
        <v>101846</v>
      </c>
      <c r="H164" s="27">
        <v>18</v>
      </c>
      <c r="I164" s="78">
        <f t="shared" si="11"/>
        <v>5658.1111111111113</v>
      </c>
      <c r="N164" s="27"/>
      <c r="O164" s="27"/>
    </row>
    <row r="165" spans="1:15">
      <c r="A165" s="26" t="s">
        <v>105</v>
      </c>
      <c r="B165" s="38">
        <v>102075</v>
      </c>
      <c r="C165" s="57">
        <f>B165/总体情况!$L$7</f>
        <v>1.1420711952022605E-2</v>
      </c>
      <c r="D165" s="27">
        <v>46</v>
      </c>
      <c r="E165" s="27">
        <v>42</v>
      </c>
      <c r="F165" s="77">
        <f t="shared" si="10"/>
        <v>2219.021739130435</v>
      </c>
      <c r="G165" s="38">
        <v>98580</v>
      </c>
      <c r="H165" s="27">
        <v>16</v>
      </c>
      <c r="I165" s="78">
        <f t="shared" si="11"/>
        <v>6161.25</v>
      </c>
      <c r="N165" s="27"/>
      <c r="O165" s="27"/>
    </row>
    <row r="166" spans="1:15">
      <c r="A166" s="26" t="s">
        <v>334</v>
      </c>
      <c r="B166" s="38">
        <v>101741</v>
      </c>
      <c r="C166" s="57">
        <f>B166/总体情况!$L$7</f>
        <v>1.1383342196529334E-2</v>
      </c>
      <c r="D166" s="27">
        <v>7</v>
      </c>
      <c r="E166" s="27">
        <v>8</v>
      </c>
      <c r="F166" s="77">
        <f t="shared" si="10"/>
        <v>14534.428571428571</v>
      </c>
      <c r="G166" s="38">
        <v>101726</v>
      </c>
      <c r="H166" s="27">
        <v>6</v>
      </c>
      <c r="I166" s="78">
        <f t="shared" si="11"/>
        <v>16954.333333333332</v>
      </c>
      <c r="N166" s="27"/>
      <c r="O166" s="27"/>
    </row>
    <row r="167" spans="1:15">
      <c r="A167" s="26" t="s">
        <v>335</v>
      </c>
      <c r="B167" s="38">
        <v>101741</v>
      </c>
      <c r="C167" s="57">
        <f>B167/总体情况!$L$7</f>
        <v>1.1383342196529334E-2</v>
      </c>
      <c r="D167" s="27">
        <v>7</v>
      </c>
      <c r="E167" s="27">
        <v>8</v>
      </c>
      <c r="F167" s="77">
        <f t="shared" si="10"/>
        <v>14534.428571428571</v>
      </c>
      <c r="G167" s="38">
        <v>101726</v>
      </c>
      <c r="H167" s="27">
        <v>6</v>
      </c>
      <c r="I167" s="78">
        <f t="shared" si="11"/>
        <v>16954.333333333332</v>
      </c>
      <c r="N167" s="27"/>
      <c r="O167" s="27"/>
    </row>
    <row r="168" spans="1:15">
      <c r="A168" s="26" t="s">
        <v>312</v>
      </c>
      <c r="B168" s="38">
        <v>101523</v>
      </c>
      <c r="C168" s="57">
        <f>B168/总体情况!$L$7</f>
        <v>1.1358951158512768E-2</v>
      </c>
      <c r="D168" s="27">
        <v>47</v>
      </c>
      <c r="E168" s="27">
        <v>72</v>
      </c>
      <c r="F168" s="77">
        <f t="shared" si="10"/>
        <v>2160.0638297872342</v>
      </c>
      <c r="G168" s="38">
        <v>100024</v>
      </c>
      <c r="H168" s="27">
        <v>27</v>
      </c>
      <c r="I168" s="78">
        <f t="shared" si="11"/>
        <v>3704.5925925925926</v>
      </c>
      <c r="N168" s="27"/>
      <c r="O168" s="27"/>
    </row>
    <row r="169" spans="1:15">
      <c r="A169" s="26" t="s">
        <v>332</v>
      </c>
      <c r="B169" s="38">
        <v>97390</v>
      </c>
      <c r="C169" s="57">
        <f>B169/总体情况!$L$7</f>
        <v>1.0896528405657423E-2</v>
      </c>
      <c r="D169" s="27">
        <v>53</v>
      </c>
      <c r="E169" s="27">
        <v>94</v>
      </c>
      <c r="F169" s="77">
        <f t="shared" si="10"/>
        <v>1837.5471698113208</v>
      </c>
      <c r="G169" s="38">
        <v>93416</v>
      </c>
      <c r="H169" s="27">
        <v>25</v>
      </c>
      <c r="I169" s="78">
        <f t="shared" si="11"/>
        <v>3736.64</v>
      </c>
      <c r="N169" s="27"/>
      <c r="O169" s="27"/>
    </row>
    <row r="170" spans="1:15">
      <c r="A170" s="26" t="s">
        <v>328</v>
      </c>
      <c r="B170" s="38">
        <v>96288</v>
      </c>
      <c r="C170" s="57">
        <f>B170/总体情况!$L$7</f>
        <v>1.0773230589628729E-2</v>
      </c>
      <c r="D170" s="27">
        <v>44</v>
      </c>
      <c r="E170" s="27">
        <v>37</v>
      </c>
      <c r="F170" s="77">
        <f t="shared" si="10"/>
        <v>2188.3636363636365</v>
      </c>
      <c r="G170" s="38">
        <v>94555</v>
      </c>
      <c r="H170" s="27">
        <v>21</v>
      </c>
      <c r="I170" s="78">
        <f t="shared" si="11"/>
        <v>4502.6190476190477</v>
      </c>
      <c r="N170" s="27"/>
      <c r="O170" s="27"/>
    </row>
    <row r="171" spans="1:15">
      <c r="A171" s="26" t="s">
        <v>128</v>
      </c>
      <c r="B171" s="38">
        <v>92881</v>
      </c>
      <c r="C171" s="57">
        <f>B171/总体情况!$L$7</f>
        <v>1.0392036706498277E-2</v>
      </c>
      <c r="D171" s="27">
        <v>53</v>
      </c>
      <c r="E171" s="27">
        <v>85</v>
      </c>
      <c r="F171" s="77">
        <f t="shared" si="10"/>
        <v>1752.4716981132076</v>
      </c>
      <c r="G171" s="38">
        <v>88864</v>
      </c>
      <c r="H171" s="27">
        <v>25</v>
      </c>
      <c r="I171" s="78">
        <f t="shared" si="11"/>
        <v>3554.56</v>
      </c>
      <c r="N171" s="27"/>
      <c r="O171" s="27"/>
    </row>
    <row r="172" spans="1:15">
      <c r="A172" s="26" t="s">
        <v>148</v>
      </c>
      <c r="B172" s="38">
        <v>92881</v>
      </c>
      <c r="C172" s="57">
        <f>B172/总体情况!$L$7</f>
        <v>1.0392036706498277E-2</v>
      </c>
      <c r="D172" s="27">
        <v>53</v>
      </c>
      <c r="E172" s="27">
        <v>85</v>
      </c>
      <c r="F172" s="77">
        <f t="shared" si="10"/>
        <v>1752.4716981132076</v>
      </c>
      <c r="G172" s="38">
        <v>88864</v>
      </c>
      <c r="H172" s="27">
        <v>25</v>
      </c>
      <c r="I172" s="78">
        <f t="shared" si="11"/>
        <v>3554.56</v>
      </c>
      <c r="N172" s="27"/>
      <c r="O172" s="27"/>
    </row>
    <row r="173" spans="1:15">
      <c r="A173" s="26" t="s">
        <v>330</v>
      </c>
      <c r="B173" s="38">
        <v>89603</v>
      </c>
      <c r="C173" s="57">
        <f>B173/总体情况!$L$7</f>
        <v>1.0025276052285882E-2</v>
      </c>
      <c r="D173" s="27">
        <v>52</v>
      </c>
      <c r="E173" s="27">
        <v>79</v>
      </c>
      <c r="F173" s="77">
        <f t="shared" si="10"/>
        <v>1723.1346153846155</v>
      </c>
      <c r="G173" s="38">
        <v>85425</v>
      </c>
      <c r="H173" s="27">
        <v>23</v>
      </c>
      <c r="I173" s="78">
        <f t="shared" si="11"/>
        <v>3714.1304347826085</v>
      </c>
      <c r="N173" s="27"/>
      <c r="O173" s="27"/>
    </row>
    <row r="174" spans="1:15">
      <c r="A174" s="26" t="s">
        <v>110</v>
      </c>
      <c r="B174" s="38">
        <v>89362</v>
      </c>
      <c r="C174" s="57">
        <f>B174/总体情况!$L$7</f>
        <v>9.9983116478730739E-3</v>
      </c>
      <c r="D174" s="27">
        <v>9</v>
      </c>
      <c r="E174" s="27">
        <v>19</v>
      </c>
      <c r="F174" s="77">
        <f t="shared" si="10"/>
        <v>9929.1111111111113</v>
      </c>
      <c r="G174" s="38">
        <v>89347</v>
      </c>
      <c r="H174" s="27">
        <v>8</v>
      </c>
      <c r="I174" s="78">
        <f t="shared" ref="I174:I178" si="12">G174/H174</f>
        <v>11168.375</v>
      </c>
      <c r="N174" s="27"/>
      <c r="O174" s="27"/>
    </row>
    <row r="175" spans="1:15">
      <c r="A175" s="26" t="s">
        <v>113</v>
      </c>
      <c r="B175" s="38">
        <v>89362</v>
      </c>
      <c r="C175" s="57">
        <f>B175/总体情况!$L$7</f>
        <v>9.9983116478730739E-3</v>
      </c>
      <c r="D175" s="27">
        <v>9</v>
      </c>
      <c r="E175" s="27">
        <v>19</v>
      </c>
      <c r="F175" s="77">
        <f t="shared" si="10"/>
        <v>9929.1111111111113</v>
      </c>
      <c r="G175" s="38">
        <v>89347</v>
      </c>
      <c r="H175" s="27">
        <v>8</v>
      </c>
      <c r="I175" s="78">
        <f t="shared" si="12"/>
        <v>11168.375</v>
      </c>
      <c r="N175" s="27"/>
      <c r="O175" s="27"/>
    </row>
    <row r="176" spans="1:15">
      <c r="A176" s="26" t="s">
        <v>333</v>
      </c>
      <c r="B176" s="38">
        <v>89362</v>
      </c>
      <c r="C176" s="57">
        <f>B176/总体情况!$L$7</f>
        <v>9.9983116478730739E-3</v>
      </c>
      <c r="D176" s="27">
        <v>9</v>
      </c>
      <c r="E176" s="27">
        <v>19</v>
      </c>
      <c r="F176" s="77">
        <f t="shared" si="10"/>
        <v>9929.1111111111113</v>
      </c>
      <c r="G176" s="38">
        <v>89347</v>
      </c>
      <c r="H176" s="27">
        <v>8</v>
      </c>
      <c r="I176" s="78">
        <f t="shared" si="12"/>
        <v>11168.375</v>
      </c>
      <c r="N176" s="27"/>
      <c r="O176" s="27"/>
    </row>
    <row r="177" spans="1:16">
      <c r="A177" s="26" t="s">
        <v>329</v>
      </c>
      <c r="B177" s="38">
        <v>89315</v>
      </c>
      <c r="C177" s="57">
        <f>B177/总体情况!$L$7</f>
        <v>9.9930530295850983E-3</v>
      </c>
      <c r="D177" s="27">
        <v>51</v>
      </c>
      <c r="E177" s="27">
        <v>80</v>
      </c>
      <c r="F177" s="77">
        <f t="shared" si="10"/>
        <v>1751.2745098039215</v>
      </c>
      <c r="G177" s="38">
        <v>85425</v>
      </c>
      <c r="H177" s="27">
        <v>23</v>
      </c>
      <c r="I177" s="78">
        <f t="shared" si="12"/>
        <v>3714.1304347826085</v>
      </c>
      <c r="N177" s="27"/>
      <c r="O177" s="27"/>
    </row>
    <row r="178" spans="1:16">
      <c r="A178" s="29" t="s">
        <v>331</v>
      </c>
      <c r="B178" s="41">
        <v>89315</v>
      </c>
      <c r="C178" s="59">
        <f>B178/总体情况!$L$7</f>
        <v>9.9930530295850983E-3</v>
      </c>
      <c r="D178" s="30">
        <v>51</v>
      </c>
      <c r="E178" s="30">
        <v>79</v>
      </c>
      <c r="F178" s="79">
        <f t="shared" si="10"/>
        <v>1751.2745098039215</v>
      </c>
      <c r="G178" s="41">
        <v>85425</v>
      </c>
      <c r="H178" s="30">
        <v>23</v>
      </c>
      <c r="I178" s="80">
        <f t="shared" si="12"/>
        <v>3714.1304347826085</v>
      </c>
      <c r="N178" s="27"/>
      <c r="O178" s="27"/>
    </row>
    <row r="189" spans="1:16">
      <c r="K189" s="22" t="s">
        <v>863</v>
      </c>
    </row>
    <row r="190" spans="1:16">
      <c r="P190" s="6" t="s">
        <v>875</v>
      </c>
    </row>
    <row r="191" spans="1:16">
      <c r="P191" t="s">
        <v>876</v>
      </c>
    </row>
    <row r="192" spans="1:16">
      <c r="P192" s="6" t="s">
        <v>878</v>
      </c>
    </row>
    <row r="193" spans="16:21">
      <c r="P193" s="6" t="s">
        <v>879</v>
      </c>
      <c r="U193"/>
    </row>
  </sheetData>
  <autoFilter ref="A13:W178"/>
  <sortState ref="L14:Y155">
    <sortCondition descending="1" ref="P14:P155"/>
    <sortCondition descending="1" ref="X14:X155"/>
  </sortState>
  <mergeCells count="1">
    <mergeCell ref="K13:K23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V539"/>
  <sheetViews>
    <sheetView topLeftCell="G486" workbookViewId="0">
      <selection activeCell="K4" sqref="K4:K14"/>
    </sheetView>
  </sheetViews>
  <sheetFormatPr defaultRowHeight="14.4"/>
  <cols>
    <col min="1" max="1" width="38" bestFit="1" customWidth="1"/>
    <col min="2" max="2" width="8.88671875" style="9"/>
    <col min="3" max="3" width="9.44140625" bestFit="1" customWidth="1"/>
    <col min="6" max="6" width="8.88671875" style="4"/>
    <col min="9" max="9" width="8.88671875" style="4"/>
    <col min="12" max="12" width="32.44140625" bestFit="1" customWidth="1"/>
    <col min="13" max="13" width="11.6640625" style="6" bestFit="1" customWidth="1"/>
    <col min="14" max="14" width="8.88671875" style="5"/>
    <col min="17" max="17" width="8.88671875" style="8"/>
    <col min="18" max="18" width="11.6640625" style="6" bestFit="1" customWidth="1"/>
    <col min="20" max="20" width="9.44140625" style="8" bestFit="1" customWidth="1"/>
  </cols>
  <sheetData>
    <row r="1" spans="1:152">
      <c r="A1" s="22" t="s">
        <v>829</v>
      </c>
      <c r="F1"/>
      <c r="I1"/>
    </row>
    <row r="2" spans="1:152">
      <c r="A2" t="s">
        <v>866</v>
      </c>
      <c r="F2"/>
      <c r="I2"/>
    </row>
    <row r="3" spans="1:152">
      <c r="F3"/>
      <c r="I3"/>
    </row>
    <row r="4" spans="1:152" s="69" customFormat="1" ht="43.2">
      <c r="A4" s="16" t="s">
        <v>217</v>
      </c>
      <c r="B4" s="104" t="s">
        <v>219</v>
      </c>
      <c r="C4" s="71" t="s">
        <v>35</v>
      </c>
      <c r="D4" s="16" t="s">
        <v>808</v>
      </c>
      <c r="E4" s="16" t="s">
        <v>810</v>
      </c>
      <c r="F4" s="16" t="s">
        <v>816</v>
      </c>
      <c r="G4" s="70" t="s">
        <v>812</v>
      </c>
      <c r="H4" s="16" t="s">
        <v>814</v>
      </c>
      <c r="I4" s="16" t="s">
        <v>818</v>
      </c>
      <c r="J4" s="10"/>
      <c r="K4" s="113" t="s">
        <v>873</v>
      </c>
      <c r="L4" s="72" t="s">
        <v>819</v>
      </c>
      <c r="M4" s="73" t="s">
        <v>421</v>
      </c>
      <c r="N4" s="74" t="s">
        <v>422</v>
      </c>
      <c r="O4" s="72" t="s">
        <v>807</v>
      </c>
      <c r="P4" s="72" t="s">
        <v>809</v>
      </c>
      <c r="Q4" s="75" t="s">
        <v>815</v>
      </c>
      <c r="R4" s="73" t="s">
        <v>811</v>
      </c>
      <c r="S4" s="72" t="s">
        <v>813</v>
      </c>
      <c r="T4" s="75" t="s">
        <v>817</v>
      </c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</row>
    <row r="5" spans="1:152">
      <c r="A5" s="26" t="s">
        <v>232</v>
      </c>
      <c r="B5" s="105">
        <v>88137</v>
      </c>
      <c r="C5" s="106">
        <f>B5/总体情况!$L$7</f>
        <v>9.8612519158992537E-3</v>
      </c>
      <c r="D5" s="27">
        <v>5</v>
      </c>
      <c r="E5" s="27">
        <v>6</v>
      </c>
      <c r="F5" s="107">
        <f t="shared" ref="F5:F68" si="0">B5/D5</f>
        <v>17627.400000000001</v>
      </c>
      <c r="G5" s="38">
        <v>88122</v>
      </c>
      <c r="H5" s="27">
        <v>4</v>
      </c>
      <c r="I5" s="108">
        <f t="shared" ref="I5:I68" si="1">G5/H5</f>
        <v>22030.5</v>
      </c>
      <c r="K5" s="114"/>
      <c r="L5" s="27" t="s">
        <v>109</v>
      </c>
      <c r="M5" s="38">
        <v>85836</v>
      </c>
      <c r="N5" s="57">
        <v>9.6038033907794498E-3</v>
      </c>
      <c r="O5" s="27">
        <v>52</v>
      </c>
      <c r="P5" s="27">
        <v>57</v>
      </c>
      <c r="Q5" s="77">
        <v>1650.6923076923076</v>
      </c>
      <c r="R5" s="38">
        <v>83111</v>
      </c>
      <c r="S5" s="27">
        <v>23</v>
      </c>
      <c r="T5" s="78">
        <v>3613.521739130435</v>
      </c>
    </row>
    <row r="6" spans="1:152">
      <c r="A6" s="26" t="s">
        <v>233</v>
      </c>
      <c r="B6" s="105">
        <v>88137</v>
      </c>
      <c r="C6" s="106">
        <f>B6/总体情况!$L$7</f>
        <v>9.8612519158992537E-3</v>
      </c>
      <c r="D6" s="27">
        <v>5</v>
      </c>
      <c r="E6" s="27">
        <v>6</v>
      </c>
      <c r="F6" s="107">
        <f t="shared" si="0"/>
        <v>17627.400000000001</v>
      </c>
      <c r="G6" s="38">
        <v>88122</v>
      </c>
      <c r="H6" s="27">
        <v>4</v>
      </c>
      <c r="I6" s="108">
        <f t="shared" si="1"/>
        <v>22030.5</v>
      </c>
      <c r="K6" s="114"/>
      <c r="L6" s="27" t="s">
        <v>788</v>
      </c>
      <c r="M6" s="38">
        <v>85674</v>
      </c>
      <c r="N6" s="57">
        <v>9.585677940510259E-3</v>
      </c>
      <c r="O6" s="27">
        <v>16</v>
      </c>
      <c r="P6" s="27">
        <v>19</v>
      </c>
      <c r="Q6" s="77">
        <v>5354.625</v>
      </c>
      <c r="R6" s="38">
        <v>85493</v>
      </c>
      <c r="S6" s="27">
        <v>14</v>
      </c>
      <c r="T6" s="78">
        <v>6106.6428571428569</v>
      </c>
    </row>
    <row r="7" spans="1:152">
      <c r="A7" s="26" t="s">
        <v>773</v>
      </c>
      <c r="B7" s="105">
        <v>88137</v>
      </c>
      <c r="C7" s="106">
        <f>B7/总体情况!$L$7</f>
        <v>9.8612519158992537E-3</v>
      </c>
      <c r="D7" s="27">
        <v>5</v>
      </c>
      <c r="E7" s="27">
        <v>6</v>
      </c>
      <c r="F7" s="107">
        <f t="shared" si="0"/>
        <v>17627.400000000001</v>
      </c>
      <c r="G7" s="38">
        <v>88122</v>
      </c>
      <c r="H7" s="27">
        <v>4</v>
      </c>
      <c r="I7" s="108">
        <f t="shared" si="1"/>
        <v>22030.5</v>
      </c>
      <c r="K7" s="114"/>
      <c r="L7" s="27" t="s">
        <v>797</v>
      </c>
      <c r="M7" s="38">
        <v>85674</v>
      </c>
      <c r="N7" s="57">
        <v>9.585677940510259E-3</v>
      </c>
      <c r="O7" s="27">
        <v>16</v>
      </c>
      <c r="P7" s="27">
        <v>19</v>
      </c>
      <c r="Q7" s="77">
        <v>5354.625</v>
      </c>
      <c r="R7" s="38">
        <v>85493</v>
      </c>
      <c r="S7" s="27">
        <v>14</v>
      </c>
      <c r="T7" s="78">
        <v>6106.6428571428569</v>
      </c>
    </row>
    <row r="8" spans="1:152">
      <c r="A8" s="26" t="s">
        <v>774</v>
      </c>
      <c r="B8" s="105">
        <v>88137</v>
      </c>
      <c r="C8" s="106">
        <f>B8/总体情况!$L$7</f>
        <v>9.8612519158992537E-3</v>
      </c>
      <c r="D8" s="27">
        <v>5</v>
      </c>
      <c r="E8" s="27">
        <v>6</v>
      </c>
      <c r="F8" s="107">
        <f t="shared" si="0"/>
        <v>17627.400000000001</v>
      </c>
      <c r="G8" s="38">
        <v>88122</v>
      </c>
      <c r="H8" s="27">
        <v>4</v>
      </c>
      <c r="I8" s="108">
        <f t="shared" si="1"/>
        <v>22030.5</v>
      </c>
      <c r="K8" s="114"/>
      <c r="L8" s="27" t="s">
        <v>269</v>
      </c>
      <c r="M8" s="38">
        <v>85674</v>
      </c>
      <c r="N8" s="57">
        <v>9.585677940510259E-3</v>
      </c>
      <c r="O8" s="27">
        <v>16</v>
      </c>
      <c r="P8" s="27">
        <v>19</v>
      </c>
      <c r="Q8" s="77">
        <v>5354.625</v>
      </c>
      <c r="R8" s="38">
        <v>85493</v>
      </c>
      <c r="S8" s="27">
        <v>14</v>
      </c>
      <c r="T8" s="78">
        <v>6106.6428571428569</v>
      </c>
    </row>
    <row r="9" spans="1:152">
      <c r="A9" s="26" t="s">
        <v>778</v>
      </c>
      <c r="B9" s="105">
        <v>88137</v>
      </c>
      <c r="C9" s="106">
        <f>B9/总体情况!$L$7</f>
        <v>9.8612519158992537E-3</v>
      </c>
      <c r="D9" s="27">
        <v>5</v>
      </c>
      <c r="E9" s="27">
        <v>6</v>
      </c>
      <c r="F9" s="107">
        <f t="shared" si="0"/>
        <v>17627.400000000001</v>
      </c>
      <c r="G9" s="38">
        <v>88122</v>
      </c>
      <c r="H9" s="27">
        <v>4</v>
      </c>
      <c r="I9" s="108">
        <f t="shared" si="1"/>
        <v>22030.5</v>
      </c>
      <c r="K9" s="114"/>
      <c r="L9" s="27" t="s">
        <v>805</v>
      </c>
      <c r="M9" s="38">
        <v>85674</v>
      </c>
      <c r="N9" s="57">
        <v>9.585677940510259E-3</v>
      </c>
      <c r="O9" s="27">
        <v>16</v>
      </c>
      <c r="P9" s="27">
        <v>19</v>
      </c>
      <c r="Q9" s="77">
        <v>5354.625</v>
      </c>
      <c r="R9" s="38">
        <v>85493</v>
      </c>
      <c r="S9" s="27">
        <v>14</v>
      </c>
      <c r="T9" s="78">
        <v>6106.6428571428569</v>
      </c>
    </row>
    <row r="10" spans="1:152">
      <c r="A10" s="26" t="s">
        <v>779</v>
      </c>
      <c r="B10" s="105">
        <v>88137</v>
      </c>
      <c r="C10" s="106">
        <f>B10/总体情况!$L$7</f>
        <v>9.8612519158992537E-3</v>
      </c>
      <c r="D10" s="27">
        <v>5</v>
      </c>
      <c r="E10" s="27">
        <v>6</v>
      </c>
      <c r="F10" s="107">
        <f t="shared" si="0"/>
        <v>17627.400000000001</v>
      </c>
      <c r="G10" s="38">
        <v>88122</v>
      </c>
      <c r="H10" s="27">
        <v>4</v>
      </c>
      <c r="I10" s="108">
        <f t="shared" si="1"/>
        <v>22030.5</v>
      </c>
      <c r="K10" s="114"/>
      <c r="L10" s="27" t="s">
        <v>286</v>
      </c>
      <c r="M10" s="38">
        <v>85674</v>
      </c>
      <c r="N10" s="57">
        <v>9.585677940510259E-3</v>
      </c>
      <c r="O10" s="27">
        <v>16</v>
      </c>
      <c r="P10" s="27">
        <v>19</v>
      </c>
      <c r="Q10" s="77">
        <v>5354.625</v>
      </c>
      <c r="R10" s="38">
        <v>85493</v>
      </c>
      <c r="S10" s="27">
        <v>14</v>
      </c>
      <c r="T10" s="78">
        <v>6106.6428571428569</v>
      </c>
    </row>
    <row r="11" spans="1:152">
      <c r="A11" s="26" t="s">
        <v>781</v>
      </c>
      <c r="B11" s="105">
        <v>88137</v>
      </c>
      <c r="C11" s="106">
        <f>B11/总体情况!$L$7</f>
        <v>9.8612519158992537E-3</v>
      </c>
      <c r="D11" s="27">
        <v>5</v>
      </c>
      <c r="E11" s="27">
        <v>6</v>
      </c>
      <c r="F11" s="107">
        <f t="shared" si="0"/>
        <v>17627.400000000001</v>
      </c>
      <c r="G11" s="38">
        <v>88122</v>
      </c>
      <c r="H11" s="27">
        <v>4</v>
      </c>
      <c r="I11" s="108">
        <f t="shared" si="1"/>
        <v>22030.5</v>
      </c>
      <c r="K11" s="114"/>
      <c r="L11" s="27" t="s">
        <v>303</v>
      </c>
      <c r="M11" s="38">
        <v>85674</v>
      </c>
      <c r="N11" s="57">
        <v>9.585677940510259E-3</v>
      </c>
      <c r="O11" s="27">
        <v>16</v>
      </c>
      <c r="P11" s="27">
        <v>19</v>
      </c>
      <c r="Q11" s="77">
        <v>5354.625</v>
      </c>
      <c r="R11" s="38">
        <v>85493</v>
      </c>
      <c r="S11" s="27">
        <v>14</v>
      </c>
      <c r="T11" s="78">
        <v>6106.6428571428569</v>
      </c>
    </row>
    <row r="12" spans="1:152">
      <c r="A12" s="26" t="s">
        <v>782</v>
      </c>
      <c r="B12" s="105">
        <v>88137</v>
      </c>
      <c r="C12" s="106">
        <f>B12/总体情况!$L$7</f>
        <v>9.8612519158992537E-3</v>
      </c>
      <c r="D12" s="27">
        <v>5</v>
      </c>
      <c r="E12" s="27">
        <v>6</v>
      </c>
      <c r="F12" s="107">
        <f t="shared" si="0"/>
        <v>17627.400000000001</v>
      </c>
      <c r="G12" s="38">
        <v>88122</v>
      </c>
      <c r="H12" s="27">
        <v>4</v>
      </c>
      <c r="I12" s="108">
        <f t="shared" si="1"/>
        <v>22030.5</v>
      </c>
      <c r="K12" s="114"/>
      <c r="L12" s="27" t="s">
        <v>266</v>
      </c>
      <c r="M12" s="38">
        <v>84474</v>
      </c>
      <c r="N12" s="57">
        <v>9.451415345923659E-3</v>
      </c>
      <c r="O12" s="27">
        <v>16</v>
      </c>
      <c r="P12" s="27">
        <v>19</v>
      </c>
      <c r="Q12" s="77">
        <v>5279.625</v>
      </c>
      <c r="R12" s="38">
        <v>84268</v>
      </c>
      <c r="S12" s="27">
        <v>13</v>
      </c>
      <c r="T12" s="78">
        <v>6482.1538461538457</v>
      </c>
    </row>
    <row r="13" spans="1:152">
      <c r="A13" s="26" t="s">
        <v>236</v>
      </c>
      <c r="B13" s="105">
        <v>88137</v>
      </c>
      <c r="C13" s="106">
        <f>B13/总体情况!$L$7</f>
        <v>9.8612519158992537E-3</v>
      </c>
      <c r="D13" s="27">
        <v>5</v>
      </c>
      <c r="E13" s="27">
        <v>6</v>
      </c>
      <c r="F13" s="107">
        <f t="shared" si="0"/>
        <v>17627.400000000001</v>
      </c>
      <c r="G13" s="38">
        <v>88122</v>
      </c>
      <c r="H13" s="27">
        <v>4</v>
      </c>
      <c r="I13" s="108">
        <f t="shared" si="1"/>
        <v>22030.5</v>
      </c>
      <c r="K13" s="114"/>
      <c r="L13" s="27" t="s">
        <v>795</v>
      </c>
      <c r="M13" s="38">
        <v>84474</v>
      </c>
      <c r="N13" s="57">
        <v>9.451415345923659E-3</v>
      </c>
      <c r="O13" s="27">
        <v>16</v>
      </c>
      <c r="P13" s="27">
        <v>19</v>
      </c>
      <c r="Q13" s="77">
        <v>5279.625</v>
      </c>
      <c r="R13" s="38">
        <v>84268</v>
      </c>
      <c r="S13" s="27">
        <v>13</v>
      </c>
      <c r="T13" s="78">
        <v>6482.1538461538457</v>
      </c>
    </row>
    <row r="14" spans="1:152">
      <c r="A14" s="26" t="s">
        <v>252</v>
      </c>
      <c r="B14" s="105">
        <v>88137</v>
      </c>
      <c r="C14" s="106">
        <f>B14/总体情况!$L$7</f>
        <v>9.8612519158992537E-3</v>
      </c>
      <c r="D14" s="27">
        <v>5</v>
      </c>
      <c r="E14" s="27">
        <v>6</v>
      </c>
      <c r="F14" s="107">
        <f t="shared" si="0"/>
        <v>17627.400000000001</v>
      </c>
      <c r="G14" s="38">
        <v>88122</v>
      </c>
      <c r="H14" s="27">
        <v>4</v>
      </c>
      <c r="I14" s="108">
        <f t="shared" si="1"/>
        <v>22030.5</v>
      </c>
      <c r="K14" s="115"/>
      <c r="L14" s="27" t="s">
        <v>267</v>
      </c>
      <c r="M14" s="38">
        <v>84474</v>
      </c>
      <c r="N14" s="57">
        <v>9.451415345923659E-3</v>
      </c>
      <c r="O14" s="27">
        <v>16</v>
      </c>
      <c r="P14" s="27">
        <v>19</v>
      </c>
      <c r="Q14" s="77">
        <v>5279.625</v>
      </c>
      <c r="R14" s="38">
        <v>84268</v>
      </c>
      <c r="S14" s="27">
        <v>13</v>
      </c>
      <c r="T14" s="78">
        <v>6482.1538461538457</v>
      </c>
    </row>
    <row r="15" spans="1:152">
      <c r="A15" s="26" t="s">
        <v>260</v>
      </c>
      <c r="B15" s="105">
        <v>88137</v>
      </c>
      <c r="C15" s="106">
        <f>B15/总体情况!$L$7</f>
        <v>9.8612519158992537E-3</v>
      </c>
      <c r="D15" s="27">
        <v>5</v>
      </c>
      <c r="E15" s="27">
        <v>6</v>
      </c>
      <c r="F15" s="107">
        <f t="shared" si="0"/>
        <v>17627.400000000001</v>
      </c>
      <c r="G15" s="38">
        <v>88122</v>
      </c>
      <c r="H15" s="27">
        <v>4</v>
      </c>
      <c r="I15" s="108">
        <f t="shared" si="1"/>
        <v>22030.5</v>
      </c>
      <c r="K15" s="26"/>
      <c r="L15" s="27" t="s">
        <v>803</v>
      </c>
      <c r="M15" s="38">
        <v>84474</v>
      </c>
      <c r="N15" s="57">
        <v>9.451415345923659E-3</v>
      </c>
      <c r="O15" s="27">
        <v>16</v>
      </c>
      <c r="P15" s="27">
        <v>19</v>
      </c>
      <c r="Q15" s="77">
        <v>5279.625</v>
      </c>
      <c r="R15" s="38">
        <v>84268</v>
      </c>
      <c r="S15" s="27">
        <v>13</v>
      </c>
      <c r="T15" s="78">
        <v>6482.1538461538457</v>
      </c>
    </row>
    <row r="16" spans="1:152">
      <c r="A16" s="26" t="s">
        <v>253</v>
      </c>
      <c r="B16" s="105">
        <v>88137</v>
      </c>
      <c r="C16" s="106">
        <f>B16/总体情况!$L$7</f>
        <v>9.8612519158992537E-3</v>
      </c>
      <c r="D16" s="27">
        <v>5</v>
      </c>
      <c r="E16" s="27">
        <v>6</v>
      </c>
      <c r="F16" s="107">
        <f t="shared" si="0"/>
        <v>17627.400000000001</v>
      </c>
      <c r="G16" s="38">
        <v>88122</v>
      </c>
      <c r="H16" s="27">
        <v>4</v>
      </c>
      <c r="I16" s="108">
        <f t="shared" si="1"/>
        <v>22030.5</v>
      </c>
      <c r="K16" s="26"/>
      <c r="L16" s="27" t="s">
        <v>281</v>
      </c>
      <c r="M16" s="38">
        <v>84474</v>
      </c>
      <c r="N16" s="57">
        <v>9.451415345923659E-3</v>
      </c>
      <c r="O16" s="27">
        <v>16</v>
      </c>
      <c r="P16" s="27">
        <v>19</v>
      </c>
      <c r="Q16" s="77">
        <v>5279.625</v>
      </c>
      <c r="R16" s="38">
        <v>84268</v>
      </c>
      <c r="S16" s="27">
        <v>13</v>
      </c>
      <c r="T16" s="78">
        <v>6482.1538461538457</v>
      </c>
    </row>
    <row r="17" spans="1:20">
      <c r="A17" s="26" t="s">
        <v>109</v>
      </c>
      <c r="B17" s="105">
        <v>85836</v>
      </c>
      <c r="C17" s="106">
        <f>B17/总体情况!$L$7</f>
        <v>9.6038033907794498E-3</v>
      </c>
      <c r="D17" s="27">
        <v>52</v>
      </c>
      <c r="E17" s="27">
        <v>57</v>
      </c>
      <c r="F17" s="107">
        <f t="shared" si="0"/>
        <v>1650.6923076923076</v>
      </c>
      <c r="G17" s="38">
        <v>83111</v>
      </c>
      <c r="H17" s="27">
        <v>23</v>
      </c>
      <c r="I17" s="108">
        <f t="shared" si="1"/>
        <v>3613.521739130435</v>
      </c>
      <c r="K17" s="26"/>
      <c r="L17" s="27" t="s">
        <v>299</v>
      </c>
      <c r="M17" s="38">
        <v>84474</v>
      </c>
      <c r="N17" s="57">
        <v>9.451415345923659E-3</v>
      </c>
      <c r="O17" s="27">
        <v>16</v>
      </c>
      <c r="P17" s="27">
        <v>19</v>
      </c>
      <c r="Q17" s="77">
        <v>5279.625</v>
      </c>
      <c r="R17" s="38">
        <v>84268</v>
      </c>
      <c r="S17" s="27">
        <v>13</v>
      </c>
      <c r="T17" s="78">
        <v>6482.1538461538457</v>
      </c>
    </row>
    <row r="18" spans="1:20">
      <c r="A18" s="26" t="s">
        <v>788</v>
      </c>
      <c r="B18" s="105">
        <v>85674</v>
      </c>
      <c r="C18" s="106">
        <f>B18/总体情况!$L$7</f>
        <v>9.585677940510259E-3</v>
      </c>
      <c r="D18" s="27">
        <v>16</v>
      </c>
      <c r="E18" s="27">
        <v>19</v>
      </c>
      <c r="F18" s="107">
        <f t="shared" si="0"/>
        <v>5354.625</v>
      </c>
      <c r="G18" s="38">
        <v>85493</v>
      </c>
      <c r="H18" s="27">
        <v>14</v>
      </c>
      <c r="I18" s="108">
        <f t="shared" si="1"/>
        <v>6106.6428571428569</v>
      </c>
      <c r="K18" s="26"/>
      <c r="L18" s="27" t="s">
        <v>789</v>
      </c>
      <c r="M18" s="38">
        <v>84449</v>
      </c>
      <c r="N18" s="57">
        <v>9.4486182085364388E-3</v>
      </c>
      <c r="O18" s="27">
        <v>15</v>
      </c>
      <c r="P18" s="27">
        <v>19</v>
      </c>
      <c r="Q18" s="77">
        <v>5629.9333333333334</v>
      </c>
      <c r="R18" s="38">
        <v>84268</v>
      </c>
      <c r="S18" s="27">
        <v>13</v>
      </c>
      <c r="T18" s="78">
        <v>6482.1538461538457</v>
      </c>
    </row>
    <row r="19" spans="1:20">
      <c r="A19" s="26" t="s">
        <v>797</v>
      </c>
      <c r="B19" s="105">
        <v>85674</v>
      </c>
      <c r="C19" s="106">
        <f>B19/总体情况!$L$7</f>
        <v>9.585677940510259E-3</v>
      </c>
      <c r="D19" s="27">
        <v>16</v>
      </c>
      <c r="E19" s="27">
        <v>19</v>
      </c>
      <c r="F19" s="107">
        <f t="shared" si="0"/>
        <v>5354.625</v>
      </c>
      <c r="G19" s="38">
        <v>85493</v>
      </c>
      <c r="H19" s="27">
        <v>14</v>
      </c>
      <c r="I19" s="108">
        <f t="shared" si="1"/>
        <v>6106.6428571428569</v>
      </c>
      <c r="K19" s="26"/>
      <c r="L19" s="27" t="s">
        <v>293</v>
      </c>
      <c r="M19" s="38">
        <v>84449</v>
      </c>
      <c r="N19" s="57">
        <v>9.4486182085364388E-3</v>
      </c>
      <c r="O19" s="27">
        <v>15</v>
      </c>
      <c r="P19" s="27">
        <v>19</v>
      </c>
      <c r="Q19" s="77">
        <v>5629.9333333333334</v>
      </c>
      <c r="R19" s="38">
        <v>84268</v>
      </c>
      <c r="S19" s="27">
        <v>13</v>
      </c>
      <c r="T19" s="78">
        <v>6482.1538461538457</v>
      </c>
    </row>
    <row r="20" spans="1:20">
      <c r="A20" s="26" t="s">
        <v>269</v>
      </c>
      <c r="B20" s="105">
        <v>85674</v>
      </c>
      <c r="C20" s="106">
        <f>B20/总体情况!$L$7</f>
        <v>9.585677940510259E-3</v>
      </c>
      <c r="D20" s="27">
        <v>16</v>
      </c>
      <c r="E20" s="27">
        <v>19</v>
      </c>
      <c r="F20" s="107">
        <f t="shared" si="0"/>
        <v>5354.625</v>
      </c>
      <c r="G20" s="38">
        <v>85493</v>
      </c>
      <c r="H20" s="27">
        <v>14</v>
      </c>
      <c r="I20" s="108">
        <f t="shared" si="1"/>
        <v>6106.6428571428569</v>
      </c>
      <c r="K20" s="26"/>
      <c r="L20" s="27" t="s">
        <v>276</v>
      </c>
      <c r="M20" s="38">
        <v>84449</v>
      </c>
      <c r="N20" s="57">
        <v>9.4486182085364388E-3</v>
      </c>
      <c r="O20" s="27">
        <v>15</v>
      </c>
      <c r="P20" s="27">
        <v>19</v>
      </c>
      <c r="Q20" s="77">
        <v>5629.9333333333334</v>
      </c>
      <c r="R20" s="38">
        <v>84268</v>
      </c>
      <c r="S20" s="27">
        <v>13</v>
      </c>
      <c r="T20" s="78">
        <v>6482.1538461538457</v>
      </c>
    </row>
    <row r="21" spans="1:20">
      <c r="A21" s="26" t="s">
        <v>805</v>
      </c>
      <c r="B21" s="105">
        <v>85674</v>
      </c>
      <c r="C21" s="106">
        <f>B21/总体情况!$L$7</f>
        <v>9.585677940510259E-3</v>
      </c>
      <c r="D21" s="27">
        <v>16</v>
      </c>
      <c r="E21" s="27">
        <v>19</v>
      </c>
      <c r="F21" s="107">
        <f t="shared" si="0"/>
        <v>5354.625</v>
      </c>
      <c r="G21" s="38">
        <v>85493</v>
      </c>
      <c r="H21" s="27">
        <v>14</v>
      </c>
      <c r="I21" s="108">
        <f t="shared" si="1"/>
        <v>6106.6428571428569</v>
      </c>
      <c r="K21" s="26"/>
      <c r="L21" s="27" t="s">
        <v>294</v>
      </c>
      <c r="M21" s="38">
        <v>84449</v>
      </c>
      <c r="N21" s="57">
        <v>9.4486182085364388E-3</v>
      </c>
      <c r="O21" s="27">
        <v>15</v>
      </c>
      <c r="P21" s="27">
        <v>19</v>
      </c>
      <c r="Q21" s="77">
        <v>5629.9333333333334</v>
      </c>
      <c r="R21" s="38">
        <v>84268</v>
      </c>
      <c r="S21" s="27">
        <v>13</v>
      </c>
      <c r="T21" s="78">
        <v>6482.1538461538457</v>
      </c>
    </row>
    <row r="22" spans="1:20">
      <c r="A22" s="26" t="s">
        <v>286</v>
      </c>
      <c r="B22" s="105">
        <v>85674</v>
      </c>
      <c r="C22" s="106">
        <f>B22/总体情况!$L$7</f>
        <v>9.585677940510259E-3</v>
      </c>
      <c r="D22" s="27">
        <v>16</v>
      </c>
      <c r="E22" s="27">
        <v>19</v>
      </c>
      <c r="F22" s="107">
        <f t="shared" si="0"/>
        <v>5354.625</v>
      </c>
      <c r="G22" s="38">
        <v>85493</v>
      </c>
      <c r="H22" s="27">
        <v>14</v>
      </c>
      <c r="I22" s="108">
        <f t="shared" si="1"/>
        <v>6106.6428571428569</v>
      </c>
      <c r="K22" s="26"/>
      <c r="L22" s="27" t="s">
        <v>295</v>
      </c>
      <c r="M22" s="38">
        <v>84449</v>
      </c>
      <c r="N22" s="57">
        <v>9.4486182085364388E-3</v>
      </c>
      <c r="O22" s="27">
        <v>15</v>
      </c>
      <c r="P22" s="27">
        <v>19</v>
      </c>
      <c r="Q22" s="77">
        <v>5629.9333333333334</v>
      </c>
      <c r="R22" s="38">
        <v>84268</v>
      </c>
      <c r="S22" s="27">
        <v>13</v>
      </c>
      <c r="T22" s="78">
        <v>6482.1538461538457</v>
      </c>
    </row>
    <row r="23" spans="1:20">
      <c r="A23" s="26" t="s">
        <v>303</v>
      </c>
      <c r="B23" s="105">
        <v>85674</v>
      </c>
      <c r="C23" s="106">
        <f>B23/总体情况!$L$7</f>
        <v>9.585677940510259E-3</v>
      </c>
      <c r="D23" s="27">
        <v>16</v>
      </c>
      <c r="E23" s="27">
        <v>19</v>
      </c>
      <c r="F23" s="107">
        <f t="shared" si="0"/>
        <v>5354.625</v>
      </c>
      <c r="G23" s="38">
        <v>85493</v>
      </c>
      <c r="H23" s="27">
        <v>14</v>
      </c>
      <c r="I23" s="108">
        <f t="shared" si="1"/>
        <v>6106.6428571428569</v>
      </c>
      <c r="K23" s="26"/>
      <c r="L23" s="27" t="s">
        <v>308</v>
      </c>
      <c r="M23" s="38">
        <v>84449</v>
      </c>
      <c r="N23" s="57">
        <v>9.4486182085364388E-3</v>
      </c>
      <c r="O23" s="27">
        <v>15</v>
      </c>
      <c r="P23" s="27">
        <v>19</v>
      </c>
      <c r="Q23" s="77">
        <v>5629.9333333333334</v>
      </c>
      <c r="R23" s="38">
        <v>84268</v>
      </c>
      <c r="S23" s="27">
        <v>13</v>
      </c>
      <c r="T23" s="78">
        <v>6482.1538461538457</v>
      </c>
    </row>
    <row r="24" spans="1:20">
      <c r="A24" s="26" t="s">
        <v>266</v>
      </c>
      <c r="B24" s="105">
        <v>84474</v>
      </c>
      <c r="C24" s="106">
        <f>B24/总体情况!$L$7</f>
        <v>9.451415345923659E-3</v>
      </c>
      <c r="D24" s="27">
        <v>16</v>
      </c>
      <c r="E24" s="27">
        <v>19</v>
      </c>
      <c r="F24" s="107">
        <f t="shared" si="0"/>
        <v>5279.625</v>
      </c>
      <c r="G24" s="38">
        <v>84268</v>
      </c>
      <c r="H24" s="27">
        <v>13</v>
      </c>
      <c r="I24" s="108">
        <f t="shared" si="1"/>
        <v>6482.1538461538457</v>
      </c>
      <c r="K24" s="26"/>
      <c r="L24" s="27" t="s">
        <v>599</v>
      </c>
      <c r="M24" s="38">
        <v>83097</v>
      </c>
      <c r="N24" s="57">
        <v>9.2973490186355357E-3</v>
      </c>
      <c r="O24" s="27">
        <v>49</v>
      </c>
      <c r="P24" s="27">
        <v>84</v>
      </c>
      <c r="Q24" s="77">
        <v>1695.8571428571429</v>
      </c>
      <c r="R24" s="38">
        <v>79377</v>
      </c>
      <c r="S24" s="27">
        <v>23</v>
      </c>
      <c r="T24" s="78">
        <v>3451.1739130434785</v>
      </c>
    </row>
    <row r="25" spans="1:20">
      <c r="A25" s="26" t="s">
        <v>795</v>
      </c>
      <c r="B25" s="105">
        <v>84474</v>
      </c>
      <c r="C25" s="106">
        <f>B25/总体情况!$L$7</f>
        <v>9.451415345923659E-3</v>
      </c>
      <c r="D25" s="27">
        <v>16</v>
      </c>
      <c r="E25" s="27">
        <v>19</v>
      </c>
      <c r="F25" s="107">
        <f t="shared" si="0"/>
        <v>5279.625</v>
      </c>
      <c r="G25" s="38">
        <v>84268</v>
      </c>
      <c r="H25" s="27">
        <v>13</v>
      </c>
      <c r="I25" s="108">
        <f t="shared" si="1"/>
        <v>6482.1538461538457</v>
      </c>
      <c r="K25" s="26"/>
      <c r="L25" s="27" t="s">
        <v>627</v>
      </c>
      <c r="M25" s="38">
        <v>83097</v>
      </c>
      <c r="N25" s="57">
        <v>9.2973490186355357E-3</v>
      </c>
      <c r="O25" s="27">
        <v>49</v>
      </c>
      <c r="P25" s="27">
        <v>84</v>
      </c>
      <c r="Q25" s="77">
        <v>1695.8571428571429</v>
      </c>
      <c r="R25" s="38">
        <v>79377</v>
      </c>
      <c r="S25" s="27">
        <v>23</v>
      </c>
      <c r="T25" s="78">
        <v>3451.1739130434785</v>
      </c>
    </row>
    <row r="26" spans="1:20">
      <c r="A26" s="26" t="s">
        <v>267</v>
      </c>
      <c r="B26" s="105">
        <v>84474</v>
      </c>
      <c r="C26" s="106">
        <f>B26/总体情况!$L$7</f>
        <v>9.451415345923659E-3</v>
      </c>
      <c r="D26" s="27">
        <v>16</v>
      </c>
      <c r="E26" s="27">
        <v>19</v>
      </c>
      <c r="F26" s="107">
        <f t="shared" si="0"/>
        <v>5279.625</v>
      </c>
      <c r="G26" s="38">
        <v>84268</v>
      </c>
      <c r="H26" s="27">
        <v>13</v>
      </c>
      <c r="I26" s="108">
        <f t="shared" si="1"/>
        <v>6482.1538461538457</v>
      </c>
      <c r="K26" s="26"/>
      <c r="L26" s="27" t="s">
        <v>496</v>
      </c>
      <c r="M26" s="38">
        <v>80605</v>
      </c>
      <c r="N26" s="57">
        <v>9.0185303638773643E-3</v>
      </c>
      <c r="O26" s="27">
        <v>63</v>
      </c>
      <c r="P26" s="27">
        <v>100</v>
      </c>
      <c r="Q26" s="77">
        <v>1279.4444444444443</v>
      </c>
      <c r="R26" s="38">
        <v>76489</v>
      </c>
      <c r="S26" s="27">
        <v>22</v>
      </c>
      <c r="T26" s="78">
        <v>3476.7727272727275</v>
      </c>
    </row>
    <row r="27" spans="1:20">
      <c r="A27" s="26" t="s">
        <v>803</v>
      </c>
      <c r="B27" s="105">
        <v>84474</v>
      </c>
      <c r="C27" s="106">
        <f>B27/总体情况!$L$7</f>
        <v>9.451415345923659E-3</v>
      </c>
      <c r="D27" s="27">
        <v>16</v>
      </c>
      <c r="E27" s="27">
        <v>19</v>
      </c>
      <c r="F27" s="107">
        <f t="shared" si="0"/>
        <v>5279.625</v>
      </c>
      <c r="G27" s="38">
        <v>84268</v>
      </c>
      <c r="H27" s="27">
        <v>13</v>
      </c>
      <c r="I27" s="108">
        <f t="shared" si="1"/>
        <v>6482.1538461538457</v>
      </c>
      <c r="K27" s="26"/>
      <c r="L27" s="27" t="s">
        <v>74</v>
      </c>
      <c r="M27" s="38">
        <v>79923</v>
      </c>
      <c r="N27" s="57">
        <v>8.9422244559539815E-3</v>
      </c>
      <c r="O27" s="27">
        <v>64</v>
      </c>
      <c r="P27" s="27">
        <v>90</v>
      </c>
      <c r="Q27" s="77">
        <v>1248.796875</v>
      </c>
      <c r="R27" s="38">
        <v>75698</v>
      </c>
      <c r="S27" s="27">
        <v>28</v>
      </c>
      <c r="T27" s="78">
        <v>2703.5</v>
      </c>
    </row>
    <row r="28" spans="1:20">
      <c r="A28" s="26" t="s">
        <v>281</v>
      </c>
      <c r="B28" s="105">
        <v>84474</v>
      </c>
      <c r="C28" s="106">
        <f>B28/总体情况!$L$7</f>
        <v>9.451415345923659E-3</v>
      </c>
      <c r="D28" s="27">
        <v>16</v>
      </c>
      <c r="E28" s="27">
        <v>19</v>
      </c>
      <c r="F28" s="107">
        <f t="shared" si="0"/>
        <v>5279.625</v>
      </c>
      <c r="G28" s="38">
        <v>84268</v>
      </c>
      <c r="H28" s="27">
        <v>13</v>
      </c>
      <c r="I28" s="108">
        <f t="shared" si="1"/>
        <v>6482.1538461538457</v>
      </c>
      <c r="K28" s="26"/>
      <c r="L28" s="27" t="s">
        <v>661</v>
      </c>
      <c r="M28" s="38">
        <v>79818</v>
      </c>
      <c r="N28" s="57">
        <v>8.9304764789276542E-3</v>
      </c>
      <c r="O28" s="27">
        <v>47</v>
      </c>
      <c r="P28" s="27">
        <v>79</v>
      </c>
      <c r="Q28" s="77">
        <v>1698.2553191489362</v>
      </c>
      <c r="R28" s="38">
        <v>75938</v>
      </c>
      <c r="S28" s="27">
        <v>21</v>
      </c>
      <c r="T28" s="78">
        <v>3616.0952380952381</v>
      </c>
    </row>
    <row r="29" spans="1:20">
      <c r="A29" s="26" t="s">
        <v>299</v>
      </c>
      <c r="B29" s="105">
        <v>84474</v>
      </c>
      <c r="C29" s="106">
        <f>B29/总体情况!$L$7</f>
        <v>9.451415345923659E-3</v>
      </c>
      <c r="D29" s="27">
        <v>16</v>
      </c>
      <c r="E29" s="27">
        <v>19</v>
      </c>
      <c r="F29" s="107">
        <f t="shared" si="0"/>
        <v>5279.625</v>
      </c>
      <c r="G29" s="38">
        <v>84268</v>
      </c>
      <c r="H29" s="27">
        <v>13</v>
      </c>
      <c r="I29" s="108">
        <f t="shared" si="1"/>
        <v>6482.1538461538457</v>
      </c>
      <c r="K29" s="26"/>
      <c r="L29" s="27" t="s">
        <v>668</v>
      </c>
      <c r="M29" s="38">
        <v>79818</v>
      </c>
      <c r="N29" s="57">
        <v>8.9304764789276542E-3</v>
      </c>
      <c r="O29" s="27">
        <v>47</v>
      </c>
      <c r="P29" s="27">
        <v>78</v>
      </c>
      <c r="Q29" s="77">
        <v>1698.2553191489362</v>
      </c>
      <c r="R29" s="38">
        <v>75938</v>
      </c>
      <c r="S29" s="27">
        <v>21</v>
      </c>
      <c r="T29" s="78">
        <v>3616.0952380952381</v>
      </c>
    </row>
    <row r="30" spans="1:20">
      <c r="A30" s="26" t="s">
        <v>789</v>
      </c>
      <c r="B30" s="105">
        <v>84449</v>
      </c>
      <c r="C30" s="106">
        <f>B30/总体情况!$L$7</f>
        <v>9.4486182085364388E-3</v>
      </c>
      <c r="D30" s="27">
        <v>15</v>
      </c>
      <c r="E30" s="27">
        <v>19</v>
      </c>
      <c r="F30" s="107">
        <f t="shared" si="0"/>
        <v>5629.9333333333334</v>
      </c>
      <c r="G30" s="38">
        <v>84268</v>
      </c>
      <c r="H30" s="27">
        <v>13</v>
      </c>
      <c r="I30" s="108">
        <f t="shared" si="1"/>
        <v>6482.1538461538457</v>
      </c>
      <c r="K30" s="26"/>
      <c r="L30" s="27" t="s">
        <v>675</v>
      </c>
      <c r="M30" s="38">
        <v>79818</v>
      </c>
      <c r="N30" s="57">
        <v>8.9304764789276542E-3</v>
      </c>
      <c r="O30" s="27">
        <v>47</v>
      </c>
      <c r="P30" s="27">
        <v>78</v>
      </c>
      <c r="Q30" s="77">
        <v>1698.2553191489362</v>
      </c>
      <c r="R30" s="38">
        <v>75938</v>
      </c>
      <c r="S30" s="27">
        <v>21</v>
      </c>
      <c r="T30" s="78">
        <v>3616.0952380952381</v>
      </c>
    </row>
    <row r="31" spans="1:20">
      <c r="A31" s="26" t="s">
        <v>293</v>
      </c>
      <c r="B31" s="105">
        <v>84449</v>
      </c>
      <c r="C31" s="106">
        <f>B31/总体情况!$L$7</f>
        <v>9.4486182085364388E-3</v>
      </c>
      <c r="D31" s="27">
        <v>15</v>
      </c>
      <c r="E31" s="27">
        <v>19</v>
      </c>
      <c r="F31" s="107">
        <f t="shared" si="0"/>
        <v>5629.9333333333334</v>
      </c>
      <c r="G31" s="38">
        <v>84268</v>
      </c>
      <c r="H31" s="27">
        <v>13</v>
      </c>
      <c r="I31" s="108">
        <f t="shared" si="1"/>
        <v>6482.1538461538457</v>
      </c>
      <c r="K31" s="26"/>
      <c r="L31" s="27" t="s">
        <v>791</v>
      </c>
      <c r="M31" s="38">
        <v>79504</v>
      </c>
      <c r="N31" s="57">
        <v>8.8953444333441604E-3</v>
      </c>
      <c r="O31" s="27">
        <v>15</v>
      </c>
      <c r="P31" s="27">
        <v>17</v>
      </c>
      <c r="Q31" s="77">
        <v>5300.2666666666664</v>
      </c>
      <c r="R31" s="38">
        <v>79298</v>
      </c>
      <c r="S31" s="27">
        <v>12</v>
      </c>
      <c r="T31" s="78">
        <v>6608.166666666667</v>
      </c>
    </row>
    <row r="32" spans="1:20">
      <c r="A32" s="26" t="s">
        <v>276</v>
      </c>
      <c r="B32" s="105">
        <v>84449</v>
      </c>
      <c r="C32" s="106">
        <f>B32/总体情况!$L$7</f>
        <v>9.4486182085364388E-3</v>
      </c>
      <c r="D32" s="27">
        <v>15</v>
      </c>
      <c r="E32" s="27">
        <v>19</v>
      </c>
      <c r="F32" s="107">
        <f t="shared" si="0"/>
        <v>5629.9333333333334</v>
      </c>
      <c r="G32" s="38">
        <v>84268</v>
      </c>
      <c r="H32" s="27">
        <v>13</v>
      </c>
      <c r="I32" s="108">
        <f t="shared" si="1"/>
        <v>6482.1538461538457</v>
      </c>
      <c r="K32" s="26"/>
      <c r="L32" s="27" t="s">
        <v>296</v>
      </c>
      <c r="M32" s="38">
        <v>79504</v>
      </c>
      <c r="N32" s="57">
        <v>8.8953444333441604E-3</v>
      </c>
      <c r="O32" s="27">
        <v>15</v>
      </c>
      <c r="P32" s="27">
        <v>17</v>
      </c>
      <c r="Q32" s="77">
        <v>5300.2666666666664</v>
      </c>
      <c r="R32" s="38">
        <v>79298</v>
      </c>
      <c r="S32" s="27">
        <v>12</v>
      </c>
      <c r="T32" s="78">
        <v>6608.166666666667</v>
      </c>
    </row>
    <row r="33" spans="1:20">
      <c r="A33" s="26" t="s">
        <v>294</v>
      </c>
      <c r="B33" s="105">
        <v>84449</v>
      </c>
      <c r="C33" s="106">
        <f>B33/总体情况!$L$7</f>
        <v>9.4486182085364388E-3</v>
      </c>
      <c r="D33" s="27">
        <v>15</v>
      </c>
      <c r="E33" s="27">
        <v>19</v>
      </c>
      <c r="F33" s="107">
        <f t="shared" si="0"/>
        <v>5629.9333333333334</v>
      </c>
      <c r="G33" s="38">
        <v>84268</v>
      </c>
      <c r="H33" s="27">
        <v>13</v>
      </c>
      <c r="I33" s="108">
        <f t="shared" si="1"/>
        <v>6482.1538461538457</v>
      </c>
      <c r="K33" s="26"/>
      <c r="L33" s="27" t="s">
        <v>799</v>
      </c>
      <c r="M33" s="38">
        <v>79504</v>
      </c>
      <c r="N33" s="57">
        <v>8.8953444333441604E-3</v>
      </c>
      <c r="O33" s="27">
        <v>15</v>
      </c>
      <c r="P33" s="27">
        <v>17</v>
      </c>
      <c r="Q33" s="77">
        <v>5300.2666666666664</v>
      </c>
      <c r="R33" s="38">
        <v>79298</v>
      </c>
      <c r="S33" s="27">
        <v>12</v>
      </c>
      <c r="T33" s="78">
        <v>6608.166666666667</v>
      </c>
    </row>
    <row r="34" spans="1:20">
      <c r="A34" s="26" t="s">
        <v>295</v>
      </c>
      <c r="B34" s="105">
        <v>84449</v>
      </c>
      <c r="C34" s="106">
        <f>B34/总体情况!$L$7</f>
        <v>9.4486182085364388E-3</v>
      </c>
      <c r="D34" s="27">
        <v>15</v>
      </c>
      <c r="E34" s="27">
        <v>19</v>
      </c>
      <c r="F34" s="107">
        <f t="shared" si="0"/>
        <v>5629.9333333333334</v>
      </c>
      <c r="G34" s="38">
        <v>84268</v>
      </c>
      <c r="H34" s="27">
        <v>13</v>
      </c>
      <c r="I34" s="108">
        <f t="shared" si="1"/>
        <v>6482.1538461538457</v>
      </c>
      <c r="K34" s="26"/>
      <c r="L34" s="27" t="s">
        <v>297</v>
      </c>
      <c r="M34" s="38">
        <v>79504</v>
      </c>
      <c r="N34" s="57">
        <v>8.8953444333441604E-3</v>
      </c>
      <c r="O34" s="27">
        <v>15</v>
      </c>
      <c r="P34" s="27">
        <v>17</v>
      </c>
      <c r="Q34" s="77">
        <v>5300.2666666666664</v>
      </c>
      <c r="R34" s="38">
        <v>79298</v>
      </c>
      <c r="S34" s="27">
        <v>12</v>
      </c>
      <c r="T34" s="78">
        <v>6608.166666666667</v>
      </c>
    </row>
    <row r="35" spans="1:20">
      <c r="A35" s="26" t="s">
        <v>308</v>
      </c>
      <c r="B35" s="105">
        <v>84449</v>
      </c>
      <c r="C35" s="106">
        <f>B35/总体情况!$L$7</f>
        <v>9.4486182085364388E-3</v>
      </c>
      <c r="D35" s="27">
        <v>15</v>
      </c>
      <c r="E35" s="27">
        <v>19</v>
      </c>
      <c r="F35" s="107">
        <f t="shared" si="0"/>
        <v>5629.9333333333334</v>
      </c>
      <c r="G35" s="38">
        <v>84268</v>
      </c>
      <c r="H35" s="27">
        <v>13</v>
      </c>
      <c r="I35" s="108">
        <f t="shared" si="1"/>
        <v>6482.1538461538457</v>
      </c>
      <c r="K35" s="26"/>
      <c r="L35" s="27" t="s">
        <v>298</v>
      </c>
      <c r="M35" s="38">
        <v>79504</v>
      </c>
      <c r="N35" s="57">
        <v>8.8953444333441604E-3</v>
      </c>
      <c r="O35" s="27">
        <v>15</v>
      </c>
      <c r="P35" s="27">
        <v>17</v>
      </c>
      <c r="Q35" s="77">
        <v>5300.2666666666664</v>
      </c>
      <c r="R35" s="38">
        <v>79298</v>
      </c>
      <c r="S35" s="27">
        <v>12</v>
      </c>
      <c r="T35" s="78">
        <v>6608.166666666667</v>
      </c>
    </row>
    <row r="36" spans="1:20">
      <c r="A36" s="26" t="s">
        <v>599</v>
      </c>
      <c r="B36" s="105">
        <v>83097</v>
      </c>
      <c r="C36" s="106">
        <f>B36/总体情况!$L$7</f>
        <v>9.2973490186355357E-3</v>
      </c>
      <c r="D36" s="27">
        <v>49</v>
      </c>
      <c r="E36" s="27">
        <v>84</v>
      </c>
      <c r="F36" s="107">
        <f t="shared" si="0"/>
        <v>1695.8571428571429</v>
      </c>
      <c r="G36" s="38">
        <v>79377</v>
      </c>
      <c r="H36" s="27">
        <v>23</v>
      </c>
      <c r="I36" s="108">
        <f t="shared" si="1"/>
        <v>3451.1739130434785</v>
      </c>
      <c r="K36" s="26"/>
      <c r="L36" s="27" t="s">
        <v>309</v>
      </c>
      <c r="M36" s="38">
        <v>79504</v>
      </c>
      <c r="N36" s="57">
        <v>8.8953444333441604E-3</v>
      </c>
      <c r="O36" s="27">
        <v>15</v>
      </c>
      <c r="P36" s="27">
        <v>17</v>
      </c>
      <c r="Q36" s="77">
        <v>5300.2666666666664</v>
      </c>
      <c r="R36" s="38">
        <v>79298</v>
      </c>
      <c r="S36" s="27">
        <v>12</v>
      </c>
      <c r="T36" s="78">
        <v>6608.166666666667</v>
      </c>
    </row>
    <row r="37" spans="1:20">
      <c r="A37" s="26" t="s">
        <v>627</v>
      </c>
      <c r="B37" s="105">
        <v>83097</v>
      </c>
      <c r="C37" s="106">
        <f>B37/总体情况!$L$7</f>
        <v>9.2973490186355357E-3</v>
      </c>
      <c r="D37" s="27">
        <v>49</v>
      </c>
      <c r="E37" s="27">
        <v>84</v>
      </c>
      <c r="F37" s="107">
        <f t="shared" si="0"/>
        <v>1695.8571428571429</v>
      </c>
      <c r="G37" s="38">
        <v>79377</v>
      </c>
      <c r="H37" s="27">
        <v>23</v>
      </c>
      <c r="I37" s="108">
        <f t="shared" si="1"/>
        <v>3451.1739130434785</v>
      </c>
      <c r="K37" s="26"/>
      <c r="L37" s="27" t="s">
        <v>793</v>
      </c>
      <c r="M37" s="38">
        <v>79479</v>
      </c>
      <c r="N37" s="57">
        <v>8.8925472959569402E-3</v>
      </c>
      <c r="O37" s="27">
        <v>14</v>
      </c>
      <c r="P37" s="27">
        <v>17</v>
      </c>
      <c r="Q37" s="77">
        <v>5677.0714285714284</v>
      </c>
      <c r="R37" s="38">
        <v>79298</v>
      </c>
      <c r="S37" s="27">
        <v>12</v>
      </c>
      <c r="T37" s="78">
        <v>6608.166666666667</v>
      </c>
    </row>
    <row r="38" spans="1:20">
      <c r="A38" s="26" t="s">
        <v>173</v>
      </c>
      <c r="B38" s="105">
        <v>82847</v>
      </c>
      <c r="C38" s="106">
        <f>B38/总体情况!$L$7</f>
        <v>9.2693776447633283E-3</v>
      </c>
      <c r="D38" s="27">
        <v>7</v>
      </c>
      <c r="E38" s="27">
        <v>12</v>
      </c>
      <c r="F38" s="107">
        <f t="shared" si="0"/>
        <v>11835.285714285714</v>
      </c>
      <c r="G38" s="38">
        <v>82832</v>
      </c>
      <c r="H38" s="27">
        <v>6</v>
      </c>
      <c r="I38" s="108">
        <f t="shared" si="1"/>
        <v>13805.333333333334</v>
      </c>
      <c r="K38" s="26"/>
      <c r="L38" s="27" t="s">
        <v>291</v>
      </c>
      <c r="M38" s="38">
        <v>79479</v>
      </c>
      <c r="N38" s="57">
        <v>8.8925472959569402E-3</v>
      </c>
      <c r="O38" s="27">
        <v>14</v>
      </c>
      <c r="P38" s="27">
        <v>17</v>
      </c>
      <c r="Q38" s="77">
        <v>5677.0714285714284</v>
      </c>
      <c r="R38" s="38">
        <v>79298</v>
      </c>
      <c r="S38" s="27">
        <v>12</v>
      </c>
      <c r="T38" s="78">
        <v>6608.166666666667</v>
      </c>
    </row>
    <row r="39" spans="1:20">
      <c r="A39" s="26" t="s">
        <v>178</v>
      </c>
      <c r="B39" s="105">
        <v>82847</v>
      </c>
      <c r="C39" s="106">
        <f>B39/总体情况!$L$7</f>
        <v>9.2693776447633283E-3</v>
      </c>
      <c r="D39" s="27">
        <v>7</v>
      </c>
      <c r="E39" s="27">
        <v>12</v>
      </c>
      <c r="F39" s="107">
        <f t="shared" si="0"/>
        <v>11835.285714285714</v>
      </c>
      <c r="G39" s="38">
        <v>82832</v>
      </c>
      <c r="H39" s="27">
        <v>6</v>
      </c>
      <c r="I39" s="108">
        <f t="shared" si="1"/>
        <v>13805.333333333334</v>
      </c>
      <c r="K39" s="26"/>
      <c r="L39" s="27" t="s">
        <v>300</v>
      </c>
      <c r="M39" s="38">
        <v>79479</v>
      </c>
      <c r="N39" s="57">
        <v>8.8925472959569402E-3</v>
      </c>
      <c r="O39" s="27">
        <v>14</v>
      </c>
      <c r="P39" s="27">
        <v>17</v>
      </c>
      <c r="Q39" s="77">
        <v>5677.0714285714284</v>
      </c>
      <c r="R39" s="38">
        <v>79298</v>
      </c>
      <c r="S39" s="27">
        <v>12</v>
      </c>
      <c r="T39" s="78">
        <v>6608.166666666667</v>
      </c>
    </row>
    <row r="40" spans="1:20">
      <c r="A40" s="26" t="s">
        <v>183</v>
      </c>
      <c r="B40" s="105">
        <v>82847</v>
      </c>
      <c r="C40" s="106">
        <f>B40/总体情况!$L$7</f>
        <v>9.2693776447633283E-3</v>
      </c>
      <c r="D40" s="27">
        <v>7</v>
      </c>
      <c r="E40" s="27">
        <v>12</v>
      </c>
      <c r="F40" s="107">
        <f t="shared" si="0"/>
        <v>11835.285714285714</v>
      </c>
      <c r="G40" s="38">
        <v>82832</v>
      </c>
      <c r="H40" s="27">
        <v>6</v>
      </c>
      <c r="I40" s="108">
        <f t="shared" si="1"/>
        <v>13805.333333333334</v>
      </c>
      <c r="K40" s="26"/>
      <c r="L40" s="27" t="s">
        <v>305</v>
      </c>
      <c r="M40" s="38">
        <v>79479</v>
      </c>
      <c r="N40" s="57">
        <v>8.8925472959569402E-3</v>
      </c>
      <c r="O40" s="27">
        <v>14</v>
      </c>
      <c r="P40" s="27">
        <v>17</v>
      </c>
      <c r="Q40" s="77">
        <v>5677.0714285714284</v>
      </c>
      <c r="R40" s="38">
        <v>79298</v>
      </c>
      <c r="S40" s="27">
        <v>12</v>
      </c>
      <c r="T40" s="78">
        <v>6608.166666666667</v>
      </c>
    </row>
    <row r="41" spans="1:20">
      <c r="A41" s="26" t="s">
        <v>496</v>
      </c>
      <c r="B41" s="105">
        <v>80605</v>
      </c>
      <c r="C41" s="106">
        <f>B41/总体情况!$L$7</f>
        <v>9.0185303638773643E-3</v>
      </c>
      <c r="D41" s="27">
        <v>63</v>
      </c>
      <c r="E41" s="27">
        <v>100</v>
      </c>
      <c r="F41" s="107">
        <f t="shared" si="0"/>
        <v>1279.4444444444443</v>
      </c>
      <c r="G41" s="38">
        <v>76489</v>
      </c>
      <c r="H41" s="27">
        <v>22</v>
      </c>
      <c r="I41" s="108">
        <f t="shared" si="1"/>
        <v>3476.7727272727275</v>
      </c>
      <c r="K41" s="26"/>
      <c r="L41" s="27" t="s">
        <v>801</v>
      </c>
      <c r="M41" s="38">
        <v>79479</v>
      </c>
      <c r="N41" s="57">
        <v>8.8925472959569402E-3</v>
      </c>
      <c r="O41" s="27">
        <v>14</v>
      </c>
      <c r="P41" s="27">
        <v>17</v>
      </c>
      <c r="Q41" s="77">
        <v>5677.0714285714284</v>
      </c>
      <c r="R41" s="38">
        <v>79298</v>
      </c>
      <c r="S41" s="27">
        <v>12</v>
      </c>
      <c r="T41" s="78">
        <v>6608.166666666667</v>
      </c>
    </row>
    <row r="42" spans="1:20">
      <c r="A42" s="26" t="s">
        <v>74</v>
      </c>
      <c r="B42" s="105">
        <v>79923</v>
      </c>
      <c r="C42" s="106">
        <f>B42/总体情况!$L$7</f>
        <v>8.9422244559539815E-3</v>
      </c>
      <c r="D42" s="27">
        <v>64</v>
      </c>
      <c r="E42" s="27">
        <v>90</v>
      </c>
      <c r="F42" s="107">
        <f t="shared" si="0"/>
        <v>1248.796875</v>
      </c>
      <c r="G42" s="38">
        <v>75698</v>
      </c>
      <c r="H42" s="27">
        <v>28</v>
      </c>
      <c r="I42" s="108">
        <f t="shared" si="1"/>
        <v>2703.5</v>
      </c>
      <c r="K42" s="26"/>
      <c r="L42" s="27" t="s">
        <v>292</v>
      </c>
      <c r="M42" s="38">
        <v>79479</v>
      </c>
      <c r="N42" s="57">
        <v>8.8925472959569402E-3</v>
      </c>
      <c r="O42" s="27">
        <v>14</v>
      </c>
      <c r="P42" s="27">
        <v>17</v>
      </c>
      <c r="Q42" s="77">
        <v>5677.0714285714284</v>
      </c>
      <c r="R42" s="38">
        <v>79298</v>
      </c>
      <c r="S42" s="27">
        <v>12</v>
      </c>
      <c r="T42" s="78">
        <v>6608.166666666667</v>
      </c>
    </row>
    <row r="43" spans="1:20">
      <c r="A43" s="26" t="s">
        <v>661</v>
      </c>
      <c r="B43" s="105">
        <v>79818</v>
      </c>
      <c r="C43" s="106">
        <f>B43/总体情况!$L$7</f>
        <v>8.9304764789276542E-3</v>
      </c>
      <c r="D43" s="27">
        <v>47</v>
      </c>
      <c r="E43" s="27">
        <v>79</v>
      </c>
      <c r="F43" s="107">
        <f t="shared" si="0"/>
        <v>1698.2553191489362</v>
      </c>
      <c r="G43" s="38">
        <v>75938</v>
      </c>
      <c r="H43" s="27">
        <v>21</v>
      </c>
      <c r="I43" s="108">
        <f t="shared" si="1"/>
        <v>3616.0952380952381</v>
      </c>
      <c r="K43" s="26"/>
      <c r="L43" s="27" t="s">
        <v>301</v>
      </c>
      <c r="M43" s="38">
        <v>79479</v>
      </c>
      <c r="N43" s="57">
        <v>8.8925472959569402E-3</v>
      </c>
      <c r="O43" s="27">
        <v>14</v>
      </c>
      <c r="P43" s="27">
        <v>17</v>
      </c>
      <c r="Q43" s="77">
        <v>5677.0714285714284</v>
      </c>
      <c r="R43" s="38">
        <v>79298</v>
      </c>
      <c r="S43" s="27">
        <v>12</v>
      </c>
      <c r="T43" s="78">
        <v>6608.166666666667</v>
      </c>
    </row>
    <row r="44" spans="1:20">
      <c r="A44" s="26" t="s">
        <v>668</v>
      </c>
      <c r="B44" s="105">
        <v>79818</v>
      </c>
      <c r="C44" s="106">
        <f>B44/总体情况!$L$7</f>
        <v>8.9304764789276542E-3</v>
      </c>
      <c r="D44" s="27">
        <v>47</v>
      </c>
      <c r="E44" s="27">
        <v>78</v>
      </c>
      <c r="F44" s="107">
        <f t="shared" si="0"/>
        <v>1698.2553191489362</v>
      </c>
      <c r="G44" s="38">
        <v>75938</v>
      </c>
      <c r="H44" s="27">
        <v>21</v>
      </c>
      <c r="I44" s="108">
        <f t="shared" si="1"/>
        <v>3616.0952380952381</v>
      </c>
      <c r="K44" s="26"/>
      <c r="L44" s="27" t="s">
        <v>306</v>
      </c>
      <c r="M44" s="38">
        <v>79479</v>
      </c>
      <c r="N44" s="57">
        <v>8.8925472959569402E-3</v>
      </c>
      <c r="O44" s="27">
        <v>14</v>
      </c>
      <c r="P44" s="27">
        <v>17</v>
      </c>
      <c r="Q44" s="77">
        <v>5677.0714285714284</v>
      </c>
      <c r="R44" s="38">
        <v>79298</v>
      </c>
      <c r="S44" s="27">
        <v>12</v>
      </c>
      <c r="T44" s="78">
        <v>6608.166666666667</v>
      </c>
    </row>
    <row r="45" spans="1:20">
      <c r="A45" s="26" t="s">
        <v>675</v>
      </c>
      <c r="B45" s="105">
        <v>79818</v>
      </c>
      <c r="C45" s="106">
        <f>B45/总体情况!$L$7</f>
        <v>8.9304764789276542E-3</v>
      </c>
      <c r="D45" s="27">
        <v>47</v>
      </c>
      <c r="E45" s="27">
        <v>78</v>
      </c>
      <c r="F45" s="107">
        <f t="shared" si="0"/>
        <v>1698.2553191489362</v>
      </c>
      <c r="G45" s="38">
        <v>75938</v>
      </c>
      <c r="H45" s="27">
        <v>21</v>
      </c>
      <c r="I45" s="108">
        <f t="shared" si="1"/>
        <v>3616.0952380952381</v>
      </c>
      <c r="K45" s="26"/>
      <c r="L45" s="27" t="s">
        <v>302</v>
      </c>
      <c r="M45" s="38">
        <v>79479</v>
      </c>
      <c r="N45" s="57">
        <v>8.8925472959569402E-3</v>
      </c>
      <c r="O45" s="27">
        <v>14</v>
      </c>
      <c r="P45" s="27">
        <v>17</v>
      </c>
      <c r="Q45" s="77">
        <v>5677.0714285714284</v>
      </c>
      <c r="R45" s="38">
        <v>79298</v>
      </c>
      <c r="S45" s="27">
        <v>12</v>
      </c>
      <c r="T45" s="78">
        <v>6608.166666666667</v>
      </c>
    </row>
    <row r="46" spans="1:20">
      <c r="A46" s="26" t="s">
        <v>791</v>
      </c>
      <c r="B46" s="105">
        <v>79504</v>
      </c>
      <c r="C46" s="106">
        <f>B46/总体情况!$L$7</f>
        <v>8.8953444333441604E-3</v>
      </c>
      <c r="D46" s="27">
        <v>15</v>
      </c>
      <c r="E46" s="27">
        <v>17</v>
      </c>
      <c r="F46" s="107">
        <f t="shared" si="0"/>
        <v>5300.2666666666664</v>
      </c>
      <c r="G46" s="38">
        <v>79298</v>
      </c>
      <c r="H46" s="27">
        <v>12</v>
      </c>
      <c r="I46" s="108">
        <f t="shared" si="1"/>
        <v>6608.166666666667</v>
      </c>
      <c r="K46" s="26"/>
      <c r="L46" s="27" t="s">
        <v>307</v>
      </c>
      <c r="M46" s="38">
        <v>79479</v>
      </c>
      <c r="N46" s="57">
        <v>8.8925472959569402E-3</v>
      </c>
      <c r="O46" s="27">
        <v>14</v>
      </c>
      <c r="P46" s="27">
        <v>17</v>
      </c>
      <c r="Q46" s="77">
        <v>5677.0714285714284</v>
      </c>
      <c r="R46" s="38">
        <v>79298</v>
      </c>
      <c r="S46" s="27">
        <v>12</v>
      </c>
      <c r="T46" s="78">
        <v>6608.166666666667</v>
      </c>
    </row>
    <row r="47" spans="1:20">
      <c r="A47" s="26" t="s">
        <v>296</v>
      </c>
      <c r="B47" s="105">
        <v>79504</v>
      </c>
      <c r="C47" s="106">
        <f>B47/总体情况!$L$7</f>
        <v>8.8953444333441604E-3</v>
      </c>
      <c r="D47" s="27">
        <v>15</v>
      </c>
      <c r="E47" s="27">
        <v>17</v>
      </c>
      <c r="F47" s="107">
        <f t="shared" si="0"/>
        <v>5300.2666666666664</v>
      </c>
      <c r="G47" s="38">
        <v>79298</v>
      </c>
      <c r="H47" s="27">
        <v>12</v>
      </c>
      <c r="I47" s="108">
        <f t="shared" si="1"/>
        <v>6608.166666666667</v>
      </c>
      <c r="K47" s="26"/>
      <c r="L47" s="27" t="s">
        <v>310</v>
      </c>
      <c r="M47" s="38">
        <v>79479</v>
      </c>
      <c r="N47" s="57">
        <v>8.8925472959569402E-3</v>
      </c>
      <c r="O47" s="27">
        <v>14</v>
      </c>
      <c r="P47" s="27">
        <v>17</v>
      </c>
      <c r="Q47" s="77">
        <v>5677.0714285714284</v>
      </c>
      <c r="R47" s="38">
        <v>79298</v>
      </c>
      <c r="S47" s="27">
        <v>12</v>
      </c>
      <c r="T47" s="78">
        <v>6608.166666666667</v>
      </c>
    </row>
    <row r="48" spans="1:20">
      <c r="A48" s="26" t="s">
        <v>799</v>
      </c>
      <c r="B48" s="105">
        <v>79504</v>
      </c>
      <c r="C48" s="106">
        <f>B48/总体情况!$L$7</f>
        <v>8.8953444333441604E-3</v>
      </c>
      <c r="D48" s="27">
        <v>15</v>
      </c>
      <c r="E48" s="27">
        <v>17</v>
      </c>
      <c r="F48" s="107">
        <f t="shared" si="0"/>
        <v>5300.2666666666664</v>
      </c>
      <c r="G48" s="38">
        <v>79298</v>
      </c>
      <c r="H48" s="27">
        <v>12</v>
      </c>
      <c r="I48" s="108">
        <f t="shared" si="1"/>
        <v>6608.166666666667</v>
      </c>
      <c r="K48" s="26"/>
      <c r="L48" s="27" t="s">
        <v>311</v>
      </c>
      <c r="M48" s="38">
        <v>79479</v>
      </c>
      <c r="N48" s="57">
        <v>8.8925472959569402E-3</v>
      </c>
      <c r="O48" s="27">
        <v>14</v>
      </c>
      <c r="P48" s="27">
        <v>17</v>
      </c>
      <c r="Q48" s="77">
        <v>5677.0714285714284</v>
      </c>
      <c r="R48" s="38">
        <v>79298</v>
      </c>
      <c r="S48" s="27">
        <v>12</v>
      </c>
      <c r="T48" s="78">
        <v>6608.166666666667</v>
      </c>
    </row>
    <row r="49" spans="1:20">
      <c r="A49" s="26" t="s">
        <v>297</v>
      </c>
      <c r="B49" s="105">
        <v>79504</v>
      </c>
      <c r="C49" s="106">
        <f>B49/总体情况!$L$7</f>
        <v>8.8953444333441604E-3</v>
      </c>
      <c r="D49" s="27">
        <v>15</v>
      </c>
      <c r="E49" s="27">
        <v>17</v>
      </c>
      <c r="F49" s="107">
        <f t="shared" si="0"/>
        <v>5300.2666666666664</v>
      </c>
      <c r="G49" s="38">
        <v>79298</v>
      </c>
      <c r="H49" s="27">
        <v>12</v>
      </c>
      <c r="I49" s="108">
        <f t="shared" si="1"/>
        <v>6608.166666666667</v>
      </c>
      <c r="K49" s="26"/>
      <c r="L49" s="27" t="s">
        <v>73</v>
      </c>
      <c r="M49" s="38">
        <v>75847</v>
      </c>
      <c r="N49" s="57">
        <v>8.4861791763414986E-3</v>
      </c>
      <c r="O49" s="27">
        <v>61</v>
      </c>
      <c r="P49" s="27">
        <v>84</v>
      </c>
      <c r="Q49" s="77">
        <v>1243.3934426229507</v>
      </c>
      <c r="R49" s="38">
        <v>71630</v>
      </c>
      <c r="S49" s="27">
        <v>27</v>
      </c>
      <c r="T49" s="78">
        <v>2652.962962962963</v>
      </c>
    </row>
    <row r="50" spans="1:20">
      <c r="A50" s="26" t="s">
        <v>298</v>
      </c>
      <c r="B50" s="105">
        <v>79504</v>
      </c>
      <c r="C50" s="106">
        <f>B50/总体情况!$L$7</f>
        <v>8.8953444333441604E-3</v>
      </c>
      <c r="D50" s="27">
        <v>15</v>
      </c>
      <c r="E50" s="27">
        <v>17</v>
      </c>
      <c r="F50" s="107">
        <f t="shared" si="0"/>
        <v>5300.2666666666664</v>
      </c>
      <c r="G50" s="38">
        <v>79298</v>
      </c>
      <c r="H50" s="27">
        <v>12</v>
      </c>
      <c r="I50" s="108">
        <f t="shared" si="1"/>
        <v>6608.166666666667</v>
      </c>
      <c r="K50" s="26"/>
      <c r="L50" s="27" t="s">
        <v>138</v>
      </c>
      <c r="M50" s="38">
        <v>75309</v>
      </c>
      <c r="N50" s="57">
        <v>8.4259847797685059E-3</v>
      </c>
      <c r="O50" s="27">
        <v>47</v>
      </c>
      <c r="P50" s="27">
        <v>71</v>
      </c>
      <c r="Q50" s="77">
        <v>1602.3191489361702</v>
      </c>
      <c r="R50" s="38">
        <v>71386</v>
      </c>
      <c r="S50" s="27">
        <v>21</v>
      </c>
      <c r="T50" s="78">
        <v>3399.3333333333335</v>
      </c>
    </row>
    <row r="51" spans="1:20">
      <c r="A51" s="26" t="s">
        <v>309</v>
      </c>
      <c r="B51" s="105">
        <v>79504</v>
      </c>
      <c r="C51" s="106">
        <f>B51/总体情况!$L$7</f>
        <v>8.8953444333441604E-3</v>
      </c>
      <c r="D51" s="27">
        <v>15</v>
      </c>
      <c r="E51" s="27">
        <v>17</v>
      </c>
      <c r="F51" s="107">
        <f t="shared" si="0"/>
        <v>5300.2666666666664</v>
      </c>
      <c r="G51" s="38">
        <v>79298</v>
      </c>
      <c r="H51" s="27">
        <v>12</v>
      </c>
      <c r="I51" s="108">
        <f t="shared" si="1"/>
        <v>6608.166666666667</v>
      </c>
      <c r="K51" s="26"/>
      <c r="L51" s="27" t="s">
        <v>158</v>
      </c>
      <c r="M51" s="38">
        <v>75309</v>
      </c>
      <c r="N51" s="57">
        <v>8.4259847797685059E-3</v>
      </c>
      <c r="O51" s="27">
        <v>47</v>
      </c>
      <c r="P51" s="27">
        <v>71</v>
      </c>
      <c r="Q51" s="77">
        <v>1602.3191489361702</v>
      </c>
      <c r="R51" s="38">
        <v>71386</v>
      </c>
      <c r="S51" s="27">
        <v>21</v>
      </c>
      <c r="T51" s="78">
        <v>3399.3333333333335</v>
      </c>
    </row>
    <row r="52" spans="1:20">
      <c r="A52" s="26" t="s">
        <v>793</v>
      </c>
      <c r="B52" s="105">
        <v>79479</v>
      </c>
      <c r="C52" s="106">
        <f>B52/总体情况!$L$7</f>
        <v>8.8925472959569402E-3</v>
      </c>
      <c r="D52" s="27">
        <v>14</v>
      </c>
      <c r="E52" s="27">
        <v>17</v>
      </c>
      <c r="F52" s="107">
        <f t="shared" si="0"/>
        <v>5677.0714285714284</v>
      </c>
      <c r="G52" s="38">
        <v>79298</v>
      </c>
      <c r="H52" s="27">
        <v>12</v>
      </c>
      <c r="I52" s="108">
        <f t="shared" si="1"/>
        <v>6608.166666666667</v>
      </c>
      <c r="K52" s="26"/>
      <c r="L52" s="27" t="s">
        <v>133</v>
      </c>
      <c r="M52" s="38">
        <v>75021</v>
      </c>
      <c r="N52" s="57">
        <v>8.3937617570677223E-3</v>
      </c>
      <c r="O52" s="27">
        <v>46</v>
      </c>
      <c r="P52" s="27">
        <v>72</v>
      </c>
      <c r="Q52" s="77">
        <v>1630.891304347826</v>
      </c>
      <c r="R52" s="38">
        <v>71386</v>
      </c>
      <c r="S52" s="27">
        <v>21</v>
      </c>
      <c r="T52" s="78">
        <v>3399.3333333333335</v>
      </c>
    </row>
    <row r="53" spans="1:20">
      <c r="A53" s="26" t="s">
        <v>291</v>
      </c>
      <c r="B53" s="105">
        <v>79479</v>
      </c>
      <c r="C53" s="106">
        <f>B53/总体情况!$L$7</f>
        <v>8.8925472959569402E-3</v>
      </c>
      <c r="D53" s="27">
        <v>14</v>
      </c>
      <c r="E53" s="27">
        <v>17</v>
      </c>
      <c r="F53" s="107">
        <f t="shared" si="0"/>
        <v>5677.0714285714284</v>
      </c>
      <c r="G53" s="38">
        <v>79298</v>
      </c>
      <c r="H53" s="27">
        <v>12</v>
      </c>
      <c r="I53" s="108">
        <f t="shared" si="1"/>
        <v>6608.166666666667</v>
      </c>
      <c r="K53" s="26"/>
      <c r="L53" s="27" t="s">
        <v>143</v>
      </c>
      <c r="M53" s="38">
        <v>75021</v>
      </c>
      <c r="N53" s="57">
        <v>8.3937617570677223E-3</v>
      </c>
      <c r="O53" s="27">
        <v>46</v>
      </c>
      <c r="P53" s="27">
        <v>71</v>
      </c>
      <c r="Q53" s="77">
        <v>1630.891304347826</v>
      </c>
      <c r="R53" s="38">
        <v>71386</v>
      </c>
      <c r="S53" s="27">
        <v>21</v>
      </c>
      <c r="T53" s="78">
        <v>3399.3333333333335</v>
      </c>
    </row>
    <row r="54" spans="1:20">
      <c r="A54" s="26" t="s">
        <v>300</v>
      </c>
      <c r="B54" s="105">
        <v>79479</v>
      </c>
      <c r="C54" s="106">
        <f>B54/总体情况!$L$7</f>
        <v>8.8925472959569402E-3</v>
      </c>
      <c r="D54" s="27">
        <v>14</v>
      </c>
      <c r="E54" s="27">
        <v>17</v>
      </c>
      <c r="F54" s="107">
        <f t="shared" si="0"/>
        <v>5677.0714285714284</v>
      </c>
      <c r="G54" s="38">
        <v>79298</v>
      </c>
      <c r="H54" s="27">
        <v>12</v>
      </c>
      <c r="I54" s="108">
        <f t="shared" si="1"/>
        <v>6608.166666666667</v>
      </c>
      <c r="K54" s="26"/>
      <c r="L54" s="27" t="s">
        <v>153</v>
      </c>
      <c r="M54" s="38">
        <v>75021</v>
      </c>
      <c r="N54" s="57">
        <v>8.3937617570677223E-3</v>
      </c>
      <c r="O54" s="27">
        <v>46</v>
      </c>
      <c r="P54" s="27">
        <v>72</v>
      </c>
      <c r="Q54" s="77">
        <v>1630.891304347826</v>
      </c>
      <c r="R54" s="38">
        <v>71386</v>
      </c>
      <c r="S54" s="27">
        <v>21</v>
      </c>
      <c r="T54" s="78">
        <v>3399.3333333333335</v>
      </c>
    </row>
    <row r="55" spans="1:20">
      <c r="A55" s="26" t="s">
        <v>305</v>
      </c>
      <c r="B55" s="105">
        <v>79479</v>
      </c>
      <c r="C55" s="106">
        <f>B55/总体情况!$L$7</f>
        <v>8.8925472959569402E-3</v>
      </c>
      <c r="D55" s="27">
        <v>14</v>
      </c>
      <c r="E55" s="27">
        <v>17</v>
      </c>
      <c r="F55" s="107">
        <f t="shared" si="0"/>
        <v>5677.0714285714284</v>
      </c>
      <c r="G55" s="38">
        <v>79298</v>
      </c>
      <c r="H55" s="27">
        <v>12</v>
      </c>
      <c r="I55" s="108">
        <f t="shared" si="1"/>
        <v>6608.166666666667</v>
      </c>
      <c r="K55" s="26"/>
      <c r="L55" s="27" t="s">
        <v>163</v>
      </c>
      <c r="M55" s="38">
        <v>75021</v>
      </c>
      <c r="N55" s="57">
        <v>8.3937617570677223E-3</v>
      </c>
      <c r="O55" s="27">
        <v>46</v>
      </c>
      <c r="P55" s="27">
        <v>71</v>
      </c>
      <c r="Q55" s="77">
        <v>1630.891304347826</v>
      </c>
      <c r="R55" s="38">
        <v>71386</v>
      </c>
      <c r="S55" s="27">
        <v>21</v>
      </c>
      <c r="T55" s="78">
        <v>3399.3333333333335</v>
      </c>
    </row>
    <row r="56" spans="1:20">
      <c r="A56" s="26" t="s">
        <v>801</v>
      </c>
      <c r="B56" s="105">
        <v>79479</v>
      </c>
      <c r="C56" s="106">
        <f>B56/总体情况!$L$7</f>
        <v>8.8925472959569402E-3</v>
      </c>
      <c r="D56" s="27">
        <v>14</v>
      </c>
      <c r="E56" s="27">
        <v>17</v>
      </c>
      <c r="F56" s="107">
        <f t="shared" si="0"/>
        <v>5677.0714285714284</v>
      </c>
      <c r="G56" s="38">
        <v>79298</v>
      </c>
      <c r="H56" s="27">
        <v>12</v>
      </c>
      <c r="I56" s="108">
        <f t="shared" si="1"/>
        <v>6608.166666666667</v>
      </c>
      <c r="K56" s="26"/>
      <c r="L56" s="27" t="s">
        <v>524</v>
      </c>
      <c r="M56" s="38">
        <v>73251</v>
      </c>
      <c r="N56" s="57">
        <v>8.1957244300524881E-3</v>
      </c>
      <c r="O56" s="27">
        <v>13</v>
      </c>
      <c r="P56" s="27">
        <v>11</v>
      </c>
      <c r="Q56" s="77">
        <v>5634.6923076923076</v>
      </c>
      <c r="R56" s="38">
        <v>71411</v>
      </c>
      <c r="S56" s="27">
        <v>3</v>
      </c>
      <c r="T56" s="78">
        <v>23803.666666666668</v>
      </c>
    </row>
    <row r="57" spans="1:20">
      <c r="A57" s="26" t="s">
        <v>292</v>
      </c>
      <c r="B57" s="105">
        <v>79479</v>
      </c>
      <c r="C57" s="106">
        <f>B57/总体情况!$L$7</f>
        <v>8.8925472959569402E-3</v>
      </c>
      <c r="D57" s="27">
        <v>14</v>
      </c>
      <c r="E57" s="27">
        <v>17</v>
      </c>
      <c r="F57" s="107">
        <f t="shared" si="0"/>
        <v>5677.0714285714284</v>
      </c>
      <c r="G57" s="38">
        <v>79298</v>
      </c>
      <c r="H57" s="27">
        <v>12</v>
      </c>
      <c r="I57" s="108">
        <f t="shared" si="1"/>
        <v>6608.166666666667</v>
      </c>
      <c r="K57" s="26"/>
      <c r="L57" s="27" t="s">
        <v>82</v>
      </c>
      <c r="M57" s="38">
        <v>70377</v>
      </c>
      <c r="N57" s="57">
        <v>7.8741655160175835E-3</v>
      </c>
      <c r="O57" s="27">
        <v>52</v>
      </c>
      <c r="P57" s="27">
        <v>76</v>
      </c>
      <c r="Q57" s="77">
        <v>1353.4038461538462</v>
      </c>
      <c r="R57" s="38">
        <v>67692</v>
      </c>
      <c r="S57" s="27">
        <v>21</v>
      </c>
      <c r="T57" s="78">
        <v>3223.4285714285716</v>
      </c>
    </row>
    <row r="58" spans="1:20">
      <c r="A58" s="26" t="s">
        <v>301</v>
      </c>
      <c r="B58" s="105">
        <v>79479</v>
      </c>
      <c r="C58" s="106">
        <f>B58/总体情况!$L$7</f>
        <v>8.8925472959569402E-3</v>
      </c>
      <c r="D58" s="27">
        <v>14</v>
      </c>
      <c r="E58" s="27">
        <v>17</v>
      </c>
      <c r="F58" s="107">
        <f t="shared" si="0"/>
        <v>5677.0714285714284</v>
      </c>
      <c r="G58" s="38">
        <v>79298</v>
      </c>
      <c r="H58" s="27">
        <v>12</v>
      </c>
      <c r="I58" s="108">
        <f t="shared" si="1"/>
        <v>6608.166666666667</v>
      </c>
      <c r="K58" s="26"/>
      <c r="L58" s="27" t="s">
        <v>96</v>
      </c>
      <c r="M58" s="38">
        <v>69356</v>
      </c>
      <c r="N58" s="57">
        <v>7.759930425123485E-3</v>
      </c>
      <c r="O58" s="27">
        <v>23</v>
      </c>
      <c r="P58" s="27">
        <v>31</v>
      </c>
      <c r="Q58" s="77">
        <v>3015.478260869565</v>
      </c>
      <c r="R58" s="38">
        <v>68517</v>
      </c>
      <c r="S58" s="27">
        <v>12</v>
      </c>
      <c r="T58" s="78">
        <v>5709.75</v>
      </c>
    </row>
    <row r="59" spans="1:20">
      <c r="A59" s="26" t="s">
        <v>306</v>
      </c>
      <c r="B59" s="105">
        <v>79479</v>
      </c>
      <c r="C59" s="106">
        <f>B59/总体情况!$L$7</f>
        <v>8.8925472959569402E-3</v>
      </c>
      <c r="D59" s="27">
        <v>14</v>
      </c>
      <c r="E59" s="27">
        <v>17</v>
      </c>
      <c r="F59" s="107">
        <f t="shared" si="0"/>
        <v>5677.0714285714284</v>
      </c>
      <c r="G59" s="38">
        <v>79298</v>
      </c>
      <c r="H59" s="27">
        <v>12</v>
      </c>
      <c r="I59" s="108">
        <f t="shared" si="1"/>
        <v>6608.166666666667</v>
      </c>
      <c r="K59" s="26"/>
      <c r="L59" s="27" t="s">
        <v>606</v>
      </c>
      <c r="M59" s="38">
        <v>65525</v>
      </c>
      <c r="N59" s="57">
        <v>7.3312970919057665E-3</v>
      </c>
      <c r="O59" s="27">
        <v>43</v>
      </c>
      <c r="P59" s="27">
        <v>71</v>
      </c>
      <c r="Q59" s="77">
        <v>1523.8372093023256</v>
      </c>
      <c r="R59" s="38">
        <v>61899</v>
      </c>
      <c r="S59" s="27">
        <v>19</v>
      </c>
      <c r="T59" s="78">
        <v>3257.8421052631579</v>
      </c>
    </row>
    <row r="60" spans="1:20">
      <c r="A60" s="26" t="s">
        <v>302</v>
      </c>
      <c r="B60" s="105">
        <v>79479</v>
      </c>
      <c r="C60" s="106">
        <f>B60/总体情况!$L$7</f>
        <v>8.8925472959569402E-3</v>
      </c>
      <c r="D60" s="27">
        <v>14</v>
      </c>
      <c r="E60" s="27">
        <v>17</v>
      </c>
      <c r="F60" s="107">
        <f t="shared" si="0"/>
        <v>5677.0714285714284</v>
      </c>
      <c r="G60" s="38">
        <v>79298</v>
      </c>
      <c r="H60" s="27">
        <v>12</v>
      </c>
      <c r="I60" s="108">
        <f t="shared" si="1"/>
        <v>6608.166666666667</v>
      </c>
      <c r="K60" s="26"/>
      <c r="L60" s="27" t="s">
        <v>613</v>
      </c>
      <c r="M60" s="38">
        <v>65525</v>
      </c>
      <c r="N60" s="57">
        <v>7.3312970919057665E-3</v>
      </c>
      <c r="O60" s="27">
        <v>43</v>
      </c>
      <c r="P60" s="27">
        <v>70</v>
      </c>
      <c r="Q60" s="77">
        <v>1523.8372093023256</v>
      </c>
      <c r="R60" s="38">
        <v>61899</v>
      </c>
      <c r="S60" s="27">
        <v>19</v>
      </c>
      <c r="T60" s="78">
        <v>3257.8421052631579</v>
      </c>
    </row>
    <row r="61" spans="1:20">
      <c r="A61" s="26" t="s">
        <v>307</v>
      </c>
      <c r="B61" s="105">
        <v>79479</v>
      </c>
      <c r="C61" s="106">
        <f>B61/总体情况!$L$7</f>
        <v>8.8925472959569402E-3</v>
      </c>
      <c r="D61" s="27">
        <v>14</v>
      </c>
      <c r="E61" s="27">
        <v>17</v>
      </c>
      <c r="F61" s="107">
        <f t="shared" si="0"/>
        <v>5677.0714285714284</v>
      </c>
      <c r="G61" s="38">
        <v>79298</v>
      </c>
      <c r="H61" s="27">
        <v>12</v>
      </c>
      <c r="I61" s="108">
        <f t="shared" si="1"/>
        <v>6608.166666666667</v>
      </c>
      <c r="K61" s="26"/>
      <c r="L61" s="27" t="s">
        <v>620</v>
      </c>
      <c r="M61" s="38">
        <v>65525</v>
      </c>
      <c r="N61" s="57">
        <v>7.3312970919057665E-3</v>
      </c>
      <c r="O61" s="27">
        <v>43</v>
      </c>
      <c r="P61" s="27">
        <v>70</v>
      </c>
      <c r="Q61" s="77">
        <v>1523.8372093023256</v>
      </c>
      <c r="R61" s="38">
        <v>61899</v>
      </c>
      <c r="S61" s="27">
        <v>19</v>
      </c>
      <c r="T61" s="78">
        <v>3257.8421052631579</v>
      </c>
    </row>
    <row r="62" spans="1:20">
      <c r="A62" s="26" t="s">
        <v>310</v>
      </c>
      <c r="B62" s="105">
        <v>79479</v>
      </c>
      <c r="C62" s="106">
        <f>B62/总体情况!$L$7</f>
        <v>8.8925472959569402E-3</v>
      </c>
      <c r="D62" s="27">
        <v>14</v>
      </c>
      <c r="E62" s="27">
        <v>17</v>
      </c>
      <c r="F62" s="107">
        <f t="shared" si="0"/>
        <v>5677.0714285714284</v>
      </c>
      <c r="G62" s="38">
        <v>79298</v>
      </c>
      <c r="H62" s="27">
        <v>12</v>
      </c>
      <c r="I62" s="108">
        <f t="shared" si="1"/>
        <v>6608.166666666667</v>
      </c>
      <c r="K62" s="26"/>
      <c r="L62" s="27" t="s">
        <v>634</v>
      </c>
      <c r="M62" s="38">
        <v>65525</v>
      </c>
      <c r="N62" s="57">
        <v>7.3312970919057665E-3</v>
      </c>
      <c r="O62" s="27">
        <v>43</v>
      </c>
      <c r="P62" s="27">
        <v>71</v>
      </c>
      <c r="Q62" s="77">
        <v>1523.8372093023256</v>
      </c>
      <c r="R62" s="38">
        <v>61899</v>
      </c>
      <c r="S62" s="27">
        <v>19</v>
      </c>
      <c r="T62" s="78">
        <v>3257.8421052631579</v>
      </c>
    </row>
    <row r="63" spans="1:20">
      <c r="A63" s="26" t="s">
        <v>311</v>
      </c>
      <c r="B63" s="105">
        <v>79479</v>
      </c>
      <c r="C63" s="106">
        <f>B63/总体情况!$L$7</f>
        <v>8.8925472959569402E-3</v>
      </c>
      <c r="D63" s="27">
        <v>14</v>
      </c>
      <c r="E63" s="27">
        <v>17</v>
      </c>
      <c r="F63" s="107">
        <f t="shared" si="0"/>
        <v>5677.0714285714284</v>
      </c>
      <c r="G63" s="38">
        <v>79298</v>
      </c>
      <c r="H63" s="27">
        <v>12</v>
      </c>
      <c r="I63" s="108">
        <f t="shared" si="1"/>
        <v>6608.166666666667</v>
      </c>
      <c r="K63" s="26"/>
      <c r="L63" s="27" t="s">
        <v>641</v>
      </c>
      <c r="M63" s="38">
        <v>65525</v>
      </c>
      <c r="N63" s="57">
        <v>7.3312970919057665E-3</v>
      </c>
      <c r="O63" s="27">
        <v>43</v>
      </c>
      <c r="P63" s="27">
        <v>70</v>
      </c>
      <c r="Q63" s="77">
        <v>1523.8372093023256</v>
      </c>
      <c r="R63" s="38">
        <v>61899</v>
      </c>
      <c r="S63" s="27">
        <v>19</v>
      </c>
      <c r="T63" s="78">
        <v>3257.8421052631579</v>
      </c>
    </row>
    <row r="64" spans="1:20">
      <c r="A64" s="26" t="s">
        <v>73</v>
      </c>
      <c r="B64" s="105">
        <v>75847</v>
      </c>
      <c r="C64" s="106">
        <f>B64/总体情况!$L$7</f>
        <v>8.4861791763414986E-3</v>
      </c>
      <c r="D64" s="27">
        <v>61</v>
      </c>
      <c r="E64" s="27">
        <v>84</v>
      </c>
      <c r="F64" s="107">
        <f t="shared" si="0"/>
        <v>1243.3934426229507</v>
      </c>
      <c r="G64" s="38">
        <v>71630</v>
      </c>
      <c r="H64" s="27">
        <v>27</v>
      </c>
      <c r="I64" s="108">
        <f t="shared" si="1"/>
        <v>2652.962962962963</v>
      </c>
      <c r="K64" s="26"/>
      <c r="L64" s="27" t="s">
        <v>648</v>
      </c>
      <c r="M64" s="38">
        <v>65525</v>
      </c>
      <c r="N64" s="57">
        <v>7.3312970919057665E-3</v>
      </c>
      <c r="O64" s="27">
        <v>43</v>
      </c>
      <c r="P64" s="27">
        <v>70</v>
      </c>
      <c r="Q64" s="77">
        <v>1523.8372093023256</v>
      </c>
      <c r="R64" s="38">
        <v>61899</v>
      </c>
      <c r="S64" s="27">
        <v>19</v>
      </c>
      <c r="T64" s="78">
        <v>3257.8421052631579</v>
      </c>
    </row>
    <row r="65" spans="1:20">
      <c r="A65" s="26" t="s">
        <v>138</v>
      </c>
      <c r="B65" s="105">
        <v>75309</v>
      </c>
      <c r="C65" s="106">
        <f>B65/总体情况!$L$7</f>
        <v>8.4259847797685059E-3</v>
      </c>
      <c r="D65" s="27">
        <v>47</v>
      </c>
      <c r="E65" s="27">
        <v>71</v>
      </c>
      <c r="F65" s="107">
        <f t="shared" si="0"/>
        <v>1602.3191489361702</v>
      </c>
      <c r="G65" s="38">
        <v>71386</v>
      </c>
      <c r="H65" s="27">
        <v>21</v>
      </c>
      <c r="I65" s="108">
        <f t="shared" si="1"/>
        <v>3399.3333333333335</v>
      </c>
      <c r="K65" s="26"/>
      <c r="L65" s="27" t="s">
        <v>201</v>
      </c>
      <c r="M65" s="38">
        <v>65413</v>
      </c>
      <c r="N65" s="57">
        <v>7.3187659164110179E-3</v>
      </c>
      <c r="O65" s="27">
        <v>23</v>
      </c>
      <c r="P65" s="27">
        <v>41</v>
      </c>
      <c r="Q65" s="77">
        <v>2844.0434782608695</v>
      </c>
      <c r="R65" s="38">
        <v>63522</v>
      </c>
      <c r="S65" s="27">
        <v>11</v>
      </c>
      <c r="T65" s="78">
        <v>5774.727272727273</v>
      </c>
    </row>
    <row r="66" spans="1:20">
      <c r="A66" s="26" t="s">
        <v>158</v>
      </c>
      <c r="B66" s="105">
        <v>75309</v>
      </c>
      <c r="C66" s="106">
        <f>B66/总体情况!$L$7</f>
        <v>8.4259847797685059E-3</v>
      </c>
      <c r="D66" s="27">
        <v>47</v>
      </c>
      <c r="E66" s="27">
        <v>71</v>
      </c>
      <c r="F66" s="107">
        <f t="shared" si="0"/>
        <v>1602.3191489361702</v>
      </c>
      <c r="G66" s="38">
        <v>71386</v>
      </c>
      <c r="H66" s="27">
        <v>21</v>
      </c>
      <c r="I66" s="108">
        <f t="shared" si="1"/>
        <v>3399.3333333333335</v>
      </c>
      <c r="K66" s="26"/>
      <c r="L66" s="27" t="s">
        <v>722</v>
      </c>
      <c r="M66" s="38">
        <v>65413</v>
      </c>
      <c r="N66" s="57">
        <v>7.3187659164110179E-3</v>
      </c>
      <c r="O66" s="27">
        <v>23</v>
      </c>
      <c r="P66" s="27">
        <v>41</v>
      </c>
      <c r="Q66" s="77">
        <v>2844.0434782608695</v>
      </c>
      <c r="R66" s="38">
        <v>63522</v>
      </c>
      <c r="S66" s="27">
        <v>11</v>
      </c>
      <c r="T66" s="78">
        <v>5774.727272727273</v>
      </c>
    </row>
    <row r="67" spans="1:20">
      <c r="A67" s="26" t="s">
        <v>133</v>
      </c>
      <c r="B67" s="105">
        <v>75021</v>
      </c>
      <c r="C67" s="106">
        <f>B67/总体情况!$L$7</f>
        <v>8.3937617570677223E-3</v>
      </c>
      <c r="D67" s="27">
        <v>46</v>
      </c>
      <c r="E67" s="27">
        <v>72</v>
      </c>
      <c r="F67" s="107">
        <f t="shared" si="0"/>
        <v>1630.891304347826</v>
      </c>
      <c r="G67" s="38">
        <v>71386</v>
      </c>
      <c r="H67" s="27">
        <v>21</v>
      </c>
      <c r="I67" s="108">
        <f t="shared" si="1"/>
        <v>3399.3333333333335</v>
      </c>
      <c r="K67" s="26"/>
      <c r="L67" s="27" t="s">
        <v>112</v>
      </c>
      <c r="M67" s="38">
        <v>62613</v>
      </c>
      <c r="N67" s="57">
        <v>7.0054865290422857E-3</v>
      </c>
      <c r="O67" s="27">
        <v>52</v>
      </c>
      <c r="P67" s="27">
        <v>51</v>
      </c>
      <c r="Q67" s="77">
        <v>1204.0961538461538</v>
      </c>
      <c r="R67" s="38">
        <v>59679</v>
      </c>
      <c r="S67" s="27">
        <v>21</v>
      </c>
      <c r="T67" s="78">
        <v>2841.8571428571427</v>
      </c>
    </row>
    <row r="68" spans="1:20">
      <c r="A68" s="26" t="s">
        <v>143</v>
      </c>
      <c r="B68" s="105">
        <v>75021</v>
      </c>
      <c r="C68" s="106">
        <f>B68/总体情况!$L$7</f>
        <v>8.3937617570677223E-3</v>
      </c>
      <c r="D68" s="27">
        <v>46</v>
      </c>
      <c r="E68" s="27">
        <v>71</v>
      </c>
      <c r="F68" s="107">
        <f t="shared" si="0"/>
        <v>1630.891304347826</v>
      </c>
      <c r="G68" s="38">
        <v>71386</v>
      </c>
      <c r="H68" s="27">
        <v>21</v>
      </c>
      <c r="I68" s="108">
        <f t="shared" si="1"/>
        <v>3399.3333333333335</v>
      </c>
      <c r="K68" s="26"/>
      <c r="L68" s="27" t="s">
        <v>187</v>
      </c>
      <c r="M68" s="38">
        <v>61278</v>
      </c>
      <c r="N68" s="57">
        <v>6.8561193925646942E-3</v>
      </c>
      <c r="O68" s="27">
        <v>23</v>
      </c>
      <c r="P68" s="27">
        <v>41</v>
      </c>
      <c r="Q68" s="77">
        <v>2664.2608695652175</v>
      </c>
      <c r="R68" s="38">
        <v>59381</v>
      </c>
      <c r="S68" s="27">
        <v>11</v>
      </c>
      <c r="T68" s="78">
        <v>5398.272727272727</v>
      </c>
    </row>
    <row r="69" spans="1:20">
      <c r="A69" s="26" t="s">
        <v>153</v>
      </c>
      <c r="B69" s="105">
        <v>75021</v>
      </c>
      <c r="C69" s="106">
        <f>B69/总体情况!$L$7</f>
        <v>8.3937617570677223E-3</v>
      </c>
      <c r="D69" s="27">
        <v>46</v>
      </c>
      <c r="E69" s="27">
        <v>72</v>
      </c>
      <c r="F69" s="107">
        <f t="shared" ref="F69:F132" si="2">B69/D69</f>
        <v>1630.891304347826</v>
      </c>
      <c r="G69" s="38">
        <v>71386</v>
      </c>
      <c r="H69" s="27">
        <v>21</v>
      </c>
      <c r="I69" s="108">
        <f t="shared" ref="I69:I132" si="3">G69/H69</f>
        <v>3399.3333333333335</v>
      </c>
      <c r="K69" s="26"/>
      <c r="L69" s="27" t="s">
        <v>659</v>
      </c>
      <c r="M69" s="38">
        <v>61278</v>
      </c>
      <c r="N69" s="57">
        <v>6.8561193925646942E-3</v>
      </c>
      <c r="O69" s="27">
        <v>23</v>
      </c>
      <c r="P69" s="27">
        <v>41</v>
      </c>
      <c r="Q69" s="77">
        <v>2664.2608695652175</v>
      </c>
      <c r="R69" s="38">
        <v>59381</v>
      </c>
      <c r="S69" s="27">
        <v>11</v>
      </c>
      <c r="T69" s="78">
        <v>5398.272727272727</v>
      </c>
    </row>
    <row r="70" spans="1:20">
      <c r="A70" s="26" t="s">
        <v>163</v>
      </c>
      <c r="B70" s="105">
        <v>75021</v>
      </c>
      <c r="C70" s="106">
        <f>B70/总体情况!$L$7</f>
        <v>8.3937617570677223E-3</v>
      </c>
      <c r="D70" s="27">
        <v>46</v>
      </c>
      <c r="E70" s="27">
        <v>71</v>
      </c>
      <c r="F70" s="107">
        <f t="shared" si="2"/>
        <v>1630.891304347826</v>
      </c>
      <c r="G70" s="38">
        <v>71386</v>
      </c>
      <c r="H70" s="27">
        <v>21</v>
      </c>
      <c r="I70" s="108">
        <f t="shared" si="3"/>
        <v>3399.3333333333335</v>
      </c>
      <c r="K70" s="26"/>
      <c r="L70" s="27" t="s">
        <v>471</v>
      </c>
      <c r="M70" s="38">
        <v>60544</v>
      </c>
      <c r="N70" s="57">
        <v>6.773995438875891E-3</v>
      </c>
      <c r="O70" s="27">
        <v>26</v>
      </c>
      <c r="P70" s="27">
        <v>22</v>
      </c>
      <c r="Q70" s="77">
        <v>2328.6153846153848</v>
      </c>
      <c r="R70" s="38">
        <v>58795</v>
      </c>
      <c r="S70" s="27">
        <v>10</v>
      </c>
      <c r="T70" s="78">
        <v>5879.5</v>
      </c>
    </row>
    <row r="71" spans="1:20">
      <c r="A71" s="26" t="s">
        <v>134</v>
      </c>
      <c r="B71" s="105">
        <v>73778</v>
      </c>
      <c r="C71" s="106">
        <f>B71/总体情况!$L$7</f>
        <v>8.2546880861751031E-3</v>
      </c>
      <c r="D71" s="27">
        <v>6</v>
      </c>
      <c r="E71" s="27">
        <v>11</v>
      </c>
      <c r="F71" s="107">
        <f t="shared" si="2"/>
        <v>12296.333333333334</v>
      </c>
      <c r="G71" s="38">
        <v>73763</v>
      </c>
      <c r="H71" s="27">
        <v>5</v>
      </c>
      <c r="I71" s="108">
        <f t="shared" si="3"/>
        <v>14752.6</v>
      </c>
      <c r="K71" s="26"/>
      <c r="L71" s="27" t="s">
        <v>123</v>
      </c>
      <c r="M71" s="38">
        <v>60488</v>
      </c>
      <c r="N71" s="57">
        <v>6.7677298511285159E-3</v>
      </c>
      <c r="O71" s="27">
        <v>39</v>
      </c>
      <c r="P71" s="27">
        <v>48</v>
      </c>
      <c r="Q71" s="77">
        <v>1550.9743589743589</v>
      </c>
      <c r="R71" s="38">
        <v>58491</v>
      </c>
      <c r="S71" s="27">
        <v>20</v>
      </c>
      <c r="T71" s="78">
        <v>2924.55</v>
      </c>
    </row>
    <row r="72" spans="1:20">
      <c r="A72" s="26" t="s">
        <v>139</v>
      </c>
      <c r="B72" s="105">
        <v>73778</v>
      </c>
      <c r="C72" s="106">
        <f>B72/总体情况!$L$7</f>
        <v>8.2546880861751031E-3</v>
      </c>
      <c r="D72" s="27">
        <v>6</v>
      </c>
      <c r="E72" s="27">
        <v>11</v>
      </c>
      <c r="F72" s="107">
        <f t="shared" si="2"/>
        <v>12296.333333333334</v>
      </c>
      <c r="G72" s="38">
        <v>73763</v>
      </c>
      <c r="H72" s="27">
        <v>5</v>
      </c>
      <c r="I72" s="108">
        <f t="shared" si="3"/>
        <v>14752.6</v>
      </c>
      <c r="K72" s="26"/>
      <c r="L72" s="27" t="s">
        <v>551</v>
      </c>
      <c r="M72" s="38">
        <v>59732</v>
      </c>
      <c r="N72" s="57">
        <v>6.6831444165389589E-3</v>
      </c>
      <c r="O72" s="27">
        <v>30</v>
      </c>
      <c r="P72" s="27">
        <v>32</v>
      </c>
      <c r="Q72" s="77">
        <v>1991.0666666666666</v>
      </c>
      <c r="R72" s="38">
        <v>58096</v>
      </c>
      <c r="S72" s="27">
        <v>13</v>
      </c>
      <c r="T72" s="78">
        <v>4468.9230769230771</v>
      </c>
    </row>
    <row r="73" spans="1:20">
      <c r="A73" s="26" t="s">
        <v>144</v>
      </c>
      <c r="B73" s="105">
        <v>73778</v>
      </c>
      <c r="C73" s="106">
        <f>B73/总体情况!$L$7</f>
        <v>8.2546880861751031E-3</v>
      </c>
      <c r="D73" s="27">
        <v>6</v>
      </c>
      <c r="E73" s="27">
        <v>11</v>
      </c>
      <c r="F73" s="107">
        <f t="shared" si="2"/>
        <v>12296.333333333334</v>
      </c>
      <c r="G73" s="38">
        <v>73763</v>
      </c>
      <c r="H73" s="27">
        <v>5</v>
      </c>
      <c r="I73" s="108">
        <f t="shared" si="3"/>
        <v>14752.6</v>
      </c>
      <c r="K73" s="26"/>
      <c r="L73" s="27" t="s">
        <v>552</v>
      </c>
      <c r="M73" s="38">
        <v>59732</v>
      </c>
      <c r="N73" s="57">
        <v>6.6831444165389589E-3</v>
      </c>
      <c r="O73" s="27">
        <v>30</v>
      </c>
      <c r="P73" s="27">
        <v>32</v>
      </c>
      <c r="Q73" s="77">
        <v>1991.0666666666666</v>
      </c>
      <c r="R73" s="38">
        <v>58096</v>
      </c>
      <c r="S73" s="27">
        <v>13</v>
      </c>
      <c r="T73" s="78">
        <v>4468.9230769230771</v>
      </c>
    </row>
    <row r="74" spans="1:20">
      <c r="A74" s="26" t="s">
        <v>154</v>
      </c>
      <c r="B74" s="105">
        <v>73778</v>
      </c>
      <c r="C74" s="106">
        <f>B74/总体情况!$L$7</f>
        <v>8.2546880861751031E-3</v>
      </c>
      <c r="D74" s="27">
        <v>6</v>
      </c>
      <c r="E74" s="27">
        <v>11</v>
      </c>
      <c r="F74" s="107">
        <f t="shared" si="2"/>
        <v>12296.333333333334</v>
      </c>
      <c r="G74" s="38">
        <v>73763</v>
      </c>
      <c r="H74" s="27">
        <v>5</v>
      </c>
      <c r="I74" s="108">
        <f t="shared" si="3"/>
        <v>14752.6</v>
      </c>
      <c r="K74" s="26"/>
      <c r="L74" s="27" t="s">
        <v>697</v>
      </c>
      <c r="M74" s="38">
        <v>58788</v>
      </c>
      <c r="N74" s="57">
        <v>6.5775245087975002E-3</v>
      </c>
      <c r="O74" s="27">
        <v>27</v>
      </c>
      <c r="P74" s="27">
        <v>32</v>
      </c>
      <c r="Q74" s="77">
        <v>2177.3333333333335</v>
      </c>
      <c r="R74" s="38">
        <v>57301</v>
      </c>
      <c r="S74" s="27">
        <v>12</v>
      </c>
      <c r="T74" s="78">
        <v>4775.083333333333</v>
      </c>
    </row>
    <row r="75" spans="1:20">
      <c r="A75" s="26" t="s">
        <v>159</v>
      </c>
      <c r="B75" s="105">
        <v>73778</v>
      </c>
      <c r="C75" s="106">
        <f>B75/总体情况!$L$7</f>
        <v>8.2546880861751031E-3</v>
      </c>
      <c r="D75" s="27">
        <v>6</v>
      </c>
      <c r="E75" s="27">
        <v>11</v>
      </c>
      <c r="F75" s="107">
        <f t="shared" si="2"/>
        <v>12296.333333333334</v>
      </c>
      <c r="G75" s="38">
        <v>73763</v>
      </c>
      <c r="H75" s="27">
        <v>5</v>
      </c>
      <c r="I75" s="108">
        <f t="shared" si="3"/>
        <v>14752.6</v>
      </c>
      <c r="K75" s="26"/>
      <c r="L75" s="27" t="s">
        <v>698</v>
      </c>
      <c r="M75" s="38">
        <v>58788</v>
      </c>
      <c r="N75" s="57">
        <v>6.5775245087975002E-3</v>
      </c>
      <c r="O75" s="27">
        <v>27</v>
      </c>
      <c r="P75" s="27">
        <v>32</v>
      </c>
      <c r="Q75" s="77">
        <v>2177.3333333333335</v>
      </c>
      <c r="R75" s="38">
        <v>57301</v>
      </c>
      <c r="S75" s="27">
        <v>12</v>
      </c>
      <c r="T75" s="78">
        <v>4775.083333333333</v>
      </c>
    </row>
    <row r="76" spans="1:20">
      <c r="A76" s="26" t="s">
        <v>164</v>
      </c>
      <c r="B76" s="105">
        <v>73778</v>
      </c>
      <c r="C76" s="106">
        <f>B76/总体情况!$L$7</f>
        <v>8.2546880861751031E-3</v>
      </c>
      <c r="D76" s="27">
        <v>6</v>
      </c>
      <c r="E76" s="27">
        <v>11</v>
      </c>
      <c r="F76" s="107">
        <f t="shared" si="2"/>
        <v>12296.333333333334</v>
      </c>
      <c r="G76" s="38">
        <v>73763</v>
      </c>
      <c r="H76" s="27">
        <v>5</v>
      </c>
      <c r="I76" s="108">
        <f t="shared" si="3"/>
        <v>14752.6</v>
      </c>
      <c r="K76" s="26"/>
      <c r="L76" s="27" t="s">
        <v>739</v>
      </c>
      <c r="M76" s="38">
        <v>58788</v>
      </c>
      <c r="N76" s="57">
        <v>6.5775245087975002E-3</v>
      </c>
      <c r="O76" s="27">
        <v>27</v>
      </c>
      <c r="P76" s="27">
        <v>31</v>
      </c>
      <c r="Q76" s="77">
        <v>2177.3333333333335</v>
      </c>
      <c r="R76" s="38">
        <v>57301</v>
      </c>
      <c r="S76" s="27">
        <v>12</v>
      </c>
      <c r="T76" s="78">
        <v>4775.083333333333</v>
      </c>
    </row>
    <row r="77" spans="1:20">
      <c r="A77" s="26" t="s">
        <v>524</v>
      </c>
      <c r="B77" s="105">
        <v>73251</v>
      </c>
      <c r="C77" s="106">
        <f>B77/总体情况!$L$7</f>
        <v>8.1957244300524881E-3</v>
      </c>
      <c r="D77" s="27">
        <v>13</v>
      </c>
      <c r="E77" s="27">
        <v>11</v>
      </c>
      <c r="F77" s="107">
        <f t="shared" si="2"/>
        <v>5634.6923076923076</v>
      </c>
      <c r="G77" s="38">
        <v>71411</v>
      </c>
      <c r="H77" s="27">
        <v>3</v>
      </c>
      <c r="I77" s="108">
        <f t="shared" si="3"/>
        <v>23803.666666666668</v>
      </c>
      <c r="K77" s="26"/>
      <c r="L77" s="27" t="s">
        <v>740</v>
      </c>
      <c r="M77" s="38">
        <v>58788</v>
      </c>
      <c r="N77" s="57">
        <v>6.5775245087975002E-3</v>
      </c>
      <c r="O77" s="27">
        <v>27</v>
      </c>
      <c r="P77" s="27">
        <v>31</v>
      </c>
      <c r="Q77" s="77">
        <v>2177.3333333333335</v>
      </c>
      <c r="R77" s="38">
        <v>57301</v>
      </c>
      <c r="S77" s="27">
        <v>12</v>
      </c>
      <c r="T77" s="78">
        <v>4775.083333333333</v>
      </c>
    </row>
    <row r="78" spans="1:20">
      <c r="A78" s="26" t="s">
        <v>82</v>
      </c>
      <c r="B78" s="105">
        <v>70377</v>
      </c>
      <c r="C78" s="106">
        <f>B78/总体情况!$L$7</f>
        <v>7.8741655160175835E-3</v>
      </c>
      <c r="D78" s="27">
        <v>52</v>
      </c>
      <c r="E78" s="27">
        <v>76</v>
      </c>
      <c r="F78" s="107">
        <f t="shared" si="2"/>
        <v>1353.4038461538462</v>
      </c>
      <c r="G78" s="38">
        <v>67692</v>
      </c>
      <c r="H78" s="27">
        <v>21</v>
      </c>
      <c r="I78" s="108">
        <f t="shared" si="3"/>
        <v>3223.4285714285716</v>
      </c>
      <c r="K78" s="26"/>
      <c r="L78" s="27" t="s">
        <v>209</v>
      </c>
      <c r="M78" s="38">
        <v>58325</v>
      </c>
      <c r="N78" s="57">
        <v>6.5257215243861707E-3</v>
      </c>
      <c r="O78" s="27">
        <v>21</v>
      </c>
      <c r="P78" s="27">
        <v>41</v>
      </c>
      <c r="Q78" s="77">
        <v>2777.3809523809523</v>
      </c>
      <c r="R78" s="38">
        <v>56435</v>
      </c>
      <c r="S78" s="27">
        <v>10</v>
      </c>
      <c r="T78" s="78">
        <v>5643.5</v>
      </c>
    </row>
    <row r="79" spans="1:20">
      <c r="A79" s="26" t="s">
        <v>96</v>
      </c>
      <c r="B79" s="105">
        <v>69356</v>
      </c>
      <c r="C79" s="106">
        <f>B79/总体情况!$L$7</f>
        <v>7.759930425123485E-3</v>
      </c>
      <c r="D79" s="27">
        <v>23</v>
      </c>
      <c r="E79" s="27">
        <v>31</v>
      </c>
      <c r="F79" s="107">
        <f t="shared" si="2"/>
        <v>3015.478260869565</v>
      </c>
      <c r="G79" s="38">
        <v>68517</v>
      </c>
      <c r="H79" s="27">
        <v>12</v>
      </c>
      <c r="I79" s="108">
        <f t="shared" si="3"/>
        <v>5709.75</v>
      </c>
      <c r="K79" s="26"/>
      <c r="L79" s="27" t="s">
        <v>754</v>
      </c>
      <c r="M79" s="38">
        <v>58325</v>
      </c>
      <c r="N79" s="57">
        <v>6.5257215243861707E-3</v>
      </c>
      <c r="O79" s="27">
        <v>21</v>
      </c>
      <c r="P79" s="27">
        <v>41</v>
      </c>
      <c r="Q79" s="77">
        <v>2777.3809523809523</v>
      </c>
      <c r="R79" s="38">
        <v>56435</v>
      </c>
      <c r="S79" s="27">
        <v>10</v>
      </c>
      <c r="T79" s="78">
        <v>5643.5</v>
      </c>
    </row>
    <row r="80" spans="1:20">
      <c r="A80" s="26" t="s">
        <v>756</v>
      </c>
      <c r="B80" s="105">
        <v>67821</v>
      </c>
      <c r="C80" s="106">
        <f>B80/总体情况!$L$7</f>
        <v>7.5881861895481266E-3</v>
      </c>
      <c r="D80" s="27">
        <v>6</v>
      </c>
      <c r="E80" s="27">
        <v>7</v>
      </c>
      <c r="F80" s="107">
        <f t="shared" si="2"/>
        <v>11303.5</v>
      </c>
      <c r="G80" s="38">
        <v>67806</v>
      </c>
      <c r="H80" s="27">
        <v>5</v>
      </c>
      <c r="I80" s="108">
        <f t="shared" si="3"/>
        <v>13561.2</v>
      </c>
      <c r="K80" s="26"/>
      <c r="L80" s="27" t="s">
        <v>117</v>
      </c>
      <c r="M80" s="38">
        <v>58242</v>
      </c>
      <c r="N80" s="57">
        <v>6.516435028260598E-3</v>
      </c>
      <c r="O80" s="27">
        <v>45</v>
      </c>
      <c r="P80" s="27">
        <v>60</v>
      </c>
      <c r="Q80" s="77">
        <v>1294.2666666666667</v>
      </c>
      <c r="R80" s="38">
        <v>54787</v>
      </c>
      <c r="S80" s="27">
        <v>19</v>
      </c>
      <c r="T80" s="78">
        <v>2883.5263157894738</v>
      </c>
    </row>
    <row r="81" spans="1:20">
      <c r="A81" s="26" t="s">
        <v>760</v>
      </c>
      <c r="B81" s="105">
        <v>67821</v>
      </c>
      <c r="C81" s="106">
        <f>B81/总体情况!$L$7</f>
        <v>7.5881861895481266E-3</v>
      </c>
      <c r="D81" s="27">
        <v>6</v>
      </c>
      <c r="E81" s="27">
        <v>7</v>
      </c>
      <c r="F81" s="107">
        <f t="shared" si="2"/>
        <v>11303.5</v>
      </c>
      <c r="G81" s="38">
        <v>67806</v>
      </c>
      <c r="H81" s="27">
        <v>5</v>
      </c>
      <c r="I81" s="108">
        <f t="shared" si="3"/>
        <v>13561.2</v>
      </c>
      <c r="K81" s="26"/>
      <c r="L81" s="27" t="s">
        <v>116</v>
      </c>
      <c r="M81" s="38">
        <v>58241</v>
      </c>
      <c r="N81" s="57">
        <v>6.5163231427651088E-3</v>
      </c>
      <c r="O81" s="27">
        <v>44</v>
      </c>
      <c r="P81" s="27">
        <v>56</v>
      </c>
      <c r="Q81" s="77">
        <v>1323.659090909091</v>
      </c>
      <c r="R81" s="38">
        <v>54787</v>
      </c>
      <c r="S81" s="27">
        <v>19</v>
      </c>
      <c r="T81" s="78">
        <v>2883.5263157894738</v>
      </c>
    </row>
    <row r="82" spans="1:20">
      <c r="A82" s="26" t="s">
        <v>764</v>
      </c>
      <c r="B82" s="105">
        <v>67821</v>
      </c>
      <c r="C82" s="106">
        <f>B82/总体情况!$L$7</f>
        <v>7.5881861895481266E-3</v>
      </c>
      <c r="D82" s="27">
        <v>6</v>
      </c>
      <c r="E82" s="27">
        <v>7</v>
      </c>
      <c r="F82" s="107">
        <f t="shared" si="2"/>
        <v>11303.5</v>
      </c>
      <c r="G82" s="38">
        <v>67806</v>
      </c>
      <c r="H82" s="27">
        <v>5</v>
      </c>
      <c r="I82" s="108">
        <f t="shared" si="3"/>
        <v>13561.2</v>
      </c>
      <c r="K82" s="26"/>
      <c r="L82" s="27" t="s">
        <v>442</v>
      </c>
      <c r="M82" s="38">
        <v>57979</v>
      </c>
      <c r="N82" s="57">
        <v>6.4870091429470346E-3</v>
      </c>
      <c r="O82" s="27">
        <v>45</v>
      </c>
      <c r="P82" s="27">
        <v>61</v>
      </c>
      <c r="Q82" s="77">
        <v>1288.4222222222222</v>
      </c>
      <c r="R82" s="38">
        <v>54787</v>
      </c>
      <c r="S82" s="27">
        <v>19</v>
      </c>
      <c r="T82" s="78">
        <v>2883.5263157894738</v>
      </c>
    </row>
    <row r="83" spans="1:20">
      <c r="A83" s="26" t="s">
        <v>783</v>
      </c>
      <c r="B83" s="105">
        <v>67821</v>
      </c>
      <c r="C83" s="106">
        <f>B83/总体情况!$L$7</f>
        <v>7.5881861895481266E-3</v>
      </c>
      <c r="D83" s="27">
        <v>6</v>
      </c>
      <c r="E83" s="27">
        <v>7</v>
      </c>
      <c r="F83" s="107">
        <f t="shared" si="2"/>
        <v>11303.5</v>
      </c>
      <c r="G83" s="38">
        <v>67806</v>
      </c>
      <c r="H83" s="27">
        <v>5</v>
      </c>
      <c r="I83" s="108">
        <f t="shared" si="3"/>
        <v>13561.2</v>
      </c>
      <c r="K83" s="26"/>
      <c r="L83" s="27" t="s">
        <v>441</v>
      </c>
      <c r="M83" s="38">
        <v>57978</v>
      </c>
      <c r="N83" s="57">
        <v>6.4868972574515463E-3</v>
      </c>
      <c r="O83" s="27">
        <v>44</v>
      </c>
      <c r="P83" s="27">
        <v>57</v>
      </c>
      <c r="Q83" s="77">
        <v>1317.6818181818182</v>
      </c>
      <c r="R83" s="38">
        <v>54787</v>
      </c>
      <c r="S83" s="27">
        <v>19</v>
      </c>
      <c r="T83" s="78">
        <v>2883.5263157894738</v>
      </c>
    </row>
    <row r="84" spans="1:20">
      <c r="A84" s="26" t="s">
        <v>784</v>
      </c>
      <c r="B84" s="105">
        <v>67821</v>
      </c>
      <c r="C84" s="106">
        <f>B84/总体情况!$L$7</f>
        <v>7.5881861895481266E-3</v>
      </c>
      <c r="D84" s="27">
        <v>6</v>
      </c>
      <c r="E84" s="27">
        <v>7</v>
      </c>
      <c r="F84" s="107">
        <f t="shared" si="2"/>
        <v>11303.5</v>
      </c>
      <c r="G84" s="38">
        <v>67806</v>
      </c>
      <c r="H84" s="27">
        <v>5</v>
      </c>
      <c r="I84" s="108">
        <f t="shared" si="3"/>
        <v>13561.2</v>
      </c>
      <c r="K84" s="26"/>
      <c r="L84" s="27" t="s">
        <v>529</v>
      </c>
      <c r="M84" s="38">
        <v>57954</v>
      </c>
      <c r="N84" s="57">
        <v>6.4842120055598144E-3</v>
      </c>
      <c r="O84" s="27">
        <v>44</v>
      </c>
      <c r="P84" s="27">
        <v>60</v>
      </c>
      <c r="Q84" s="77">
        <v>1317.1363636363637</v>
      </c>
      <c r="R84" s="38">
        <v>54787</v>
      </c>
      <c r="S84" s="27">
        <v>19</v>
      </c>
      <c r="T84" s="78">
        <v>2883.5263157894738</v>
      </c>
    </row>
    <row r="85" spans="1:20">
      <c r="A85" s="26" t="s">
        <v>606</v>
      </c>
      <c r="B85" s="105">
        <v>65525</v>
      </c>
      <c r="C85" s="106">
        <f>B85/总体情况!$L$7</f>
        <v>7.3312970919057665E-3</v>
      </c>
      <c r="D85" s="27">
        <v>43</v>
      </c>
      <c r="E85" s="27">
        <v>71</v>
      </c>
      <c r="F85" s="107">
        <f t="shared" si="2"/>
        <v>1523.8372093023256</v>
      </c>
      <c r="G85" s="38">
        <v>61899</v>
      </c>
      <c r="H85" s="27">
        <v>19</v>
      </c>
      <c r="I85" s="108">
        <f t="shared" si="3"/>
        <v>3257.8421052631579</v>
      </c>
      <c r="K85" s="26"/>
      <c r="L85" s="27" t="s">
        <v>528</v>
      </c>
      <c r="M85" s="38">
        <v>57953</v>
      </c>
      <c r="N85" s="57">
        <v>6.4841001200643253E-3</v>
      </c>
      <c r="O85" s="27">
        <v>43</v>
      </c>
      <c r="P85" s="27">
        <v>56</v>
      </c>
      <c r="Q85" s="77">
        <v>1347.7441860465117</v>
      </c>
      <c r="R85" s="38">
        <v>54787</v>
      </c>
      <c r="S85" s="27">
        <v>19</v>
      </c>
      <c r="T85" s="78">
        <v>2883.5263157894738</v>
      </c>
    </row>
    <row r="86" spans="1:20">
      <c r="A86" s="26" t="s">
        <v>613</v>
      </c>
      <c r="B86" s="105">
        <v>65525</v>
      </c>
      <c r="C86" s="106">
        <f>B86/总体情况!$L$7</f>
        <v>7.3312970919057665E-3</v>
      </c>
      <c r="D86" s="27">
        <v>43</v>
      </c>
      <c r="E86" s="27">
        <v>70</v>
      </c>
      <c r="F86" s="107">
        <f t="shared" si="2"/>
        <v>1523.8372093023256</v>
      </c>
      <c r="G86" s="38">
        <v>61899</v>
      </c>
      <c r="H86" s="27">
        <v>19</v>
      </c>
      <c r="I86" s="108">
        <f t="shared" si="3"/>
        <v>3257.8421052631579</v>
      </c>
      <c r="K86" s="26"/>
      <c r="L86" s="27" t="s">
        <v>657</v>
      </c>
      <c r="M86" s="38">
        <v>56620</v>
      </c>
      <c r="N86" s="57">
        <v>6.3349567545777112E-3</v>
      </c>
      <c r="O86" s="27">
        <v>20</v>
      </c>
      <c r="P86" s="27">
        <v>28</v>
      </c>
      <c r="Q86" s="77">
        <v>2831</v>
      </c>
      <c r="R86" s="38">
        <v>55675</v>
      </c>
      <c r="S86" s="27">
        <v>12</v>
      </c>
      <c r="T86" s="78">
        <v>4639.583333333333</v>
      </c>
    </row>
    <row r="87" spans="1:20">
      <c r="A87" s="26" t="s">
        <v>620</v>
      </c>
      <c r="B87" s="105">
        <v>65525</v>
      </c>
      <c r="C87" s="106">
        <f>B87/总体情况!$L$7</f>
        <v>7.3312970919057665E-3</v>
      </c>
      <c r="D87" s="27">
        <v>43</v>
      </c>
      <c r="E87" s="27">
        <v>70</v>
      </c>
      <c r="F87" s="107">
        <f t="shared" si="2"/>
        <v>1523.8372093023256</v>
      </c>
      <c r="G87" s="38">
        <v>61899</v>
      </c>
      <c r="H87" s="27">
        <v>19</v>
      </c>
      <c r="I87" s="108">
        <f t="shared" si="3"/>
        <v>3257.8421052631579</v>
      </c>
      <c r="K87" s="26"/>
      <c r="L87" s="27" t="s">
        <v>658</v>
      </c>
      <c r="M87" s="38">
        <v>56620</v>
      </c>
      <c r="N87" s="57">
        <v>6.3349567545777112E-3</v>
      </c>
      <c r="O87" s="27">
        <v>20</v>
      </c>
      <c r="P87" s="27">
        <v>28</v>
      </c>
      <c r="Q87" s="77">
        <v>2831</v>
      </c>
      <c r="R87" s="38">
        <v>55675</v>
      </c>
      <c r="S87" s="27">
        <v>12</v>
      </c>
      <c r="T87" s="78">
        <v>4639.583333333333</v>
      </c>
    </row>
    <row r="88" spans="1:20">
      <c r="A88" s="26" t="s">
        <v>634</v>
      </c>
      <c r="B88" s="105">
        <v>65525</v>
      </c>
      <c r="C88" s="106">
        <f>B88/总体情况!$L$7</f>
        <v>7.3312970919057665E-3</v>
      </c>
      <c r="D88" s="27">
        <v>43</v>
      </c>
      <c r="E88" s="27">
        <v>71</v>
      </c>
      <c r="F88" s="107">
        <f t="shared" si="2"/>
        <v>1523.8372093023256</v>
      </c>
      <c r="G88" s="38">
        <v>61899</v>
      </c>
      <c r="H88" s="27">
        <v>19</v>
      </c>
      <c r="I88" s="108">
        <f t="shared" si="3"/>
        <v>3257.8421052631579</v>
      </c>
      <c r="K88" s="26"/>
      <c r="L88" s="27" t="s">
        <v>720</v>
      </c>
      <c r="M88" s="38">
        <v>55825</v>
      </c>
      <c r="N88" s="57">
        <v>6.2460077856640889E-3</v>
      </c>
      <c r="O88" s="27">
        <v>19</v>
      </c>
      <c r="P88" s="27">
        <v>27</v>
      </c>
      <c r="Q88" s="77">
        <v>2938.1578947368421</v>
      </c>
      <c r="R88" s="38">
        <v>54880</v>
      </c>
      <c r="S88" s="27">
        <v>11</v>
      </c>
      <c r="T88" s="78">
        <v>4989.090909090909</v>
      </c>
    </row>
    <row r="89" spans="1:20">
      <c r="A89" s="26" t="s">
        <v>641</v>
      </c>
      <c r="B89" s="105">
        <v>65525</v>
      </c>
      <c r="C89" s="106">
        <f>B89/总体情况!$L$7</f>
        <v>7.3312970919057665E-3</v>
      </c>
      <c r="D89" s="27">
        <v>43</v>
      </c>
      <c r="E89" s="27">
        <v>70</v>
      </c>
      <c r="F89" s="107">
        <f t="shared" si="2"/>
        <v>1523.8372093023256</v>
      </c>
      <c r="G89" s="38">
        <v>61899</v>
      </c>
      <c r="H89" s="27">
        <v>19</v>
      </c>
      <c r="I89" s="108">
        <f t="shared" si="3"/>
        <v>3257.8421052631579</v>
      </c>
      <c r="K89" s="26"/>
      <c r="L89" s="27" t="s">
        <v>721</v>
      </c>
      <c r="M89" s="38">
        <v>55825</v>
      </c>
      <c r="N89" s="57">
        <v>6.2460077856640889E-3</v>
      </c>
      <c r="O89" s="27">
        <v>19</v>
      </c>
      <c r="P89" s="27">
        <v>27</v>
      </c>
      <c r="Q89" s="77">
        <v>2938.1578947368421</v>
      </c>
      <c r="R89" s="38">
        <v>54880</v>
      </c>
      <c r="S89" s="27">
        <v>11</v>
      </c>
      <c r="T89" s="78">
        <v>4989.090909090909</v>
      </c>
    </row>
    <row r="90" spans="1:20">
      <c r="A90" s="26" t="s">
        <v>648</v>
      </c>
      <c r="B90" s="105">
        <v>65525</v>
      </c>
      <c r="C90" s="106">
        <f>B90/总体情况!$L$7</f>
        <v>7.3312970919057665E-3</v>
      </c>
      <c r="D90" s="27">
        <v>43</v>
      </c>
      <c r="E90" s="27">
        <v>70</v>
      </c>
      <c r="F90" s="107">
        <f t="shared" si="2"/>
        <v>1523.8372093023256</v>
      </c>
      <c r="G90" s="38">
        <v>61899</v>
      </c>
      <c r="H90" s="27">
        <v>19</v>
      </c>
      <c r="I90" s="108">
        <f t="shared" si="3"/>
        <v>3257.8421052631579</v>
      </c>
      <c r="K90" s="26"/>
      <c r="L90" s="27" t="s">
        <v>752</v>
      </c>
      <c r="M90" s="38">
        <v>55825</v>
      </c>
      <c r="N90" s="57">
        <v>6.2460077856640889E-3</v>
      </c>
      <c r="O90" s="27">
        <v>19</v>
      </c>
      <c r="P90" s="27">
        <v>27</v>
      </c>
      <c r="Q90" s="77">
        <v>2938.1578947368421</v>
      </c>
      <c r="R90" s="38">
        <v>54880</v>
      </c>
      <c r="S90" s="27">
        <v>11</v>
      </c>
      <c r="T90" s="78">
        <v>4989.090909090909</v>
      </c>
    </row>
    <row r="91" spans="1:20">
      <c r="A91" s="26" t="s">
        <v>201</v>
      </c>
      <c r="B91" s="105">
        <v>65413</v>
      </c>
      <c r="C91" s="106">
        <f>B91/总体情况!$L$7</f>
        <v>7.3187659164110179E-3</v>
      </c>
      <c r="D91" s="27">
        <v>23</v>
      </c>
      <c r="E91" s="27">
        <v>41</v>
      </c>
      <c r="F91" s="107">
        <f t="shared" si="2"/>
        <v>2844.0434782608695</v>
      </c>
      <c r="G91" s="38">
        <v>63522</v>
      </c>
      <c r="H91" s="27">
        <v>11</v>
      </c>
      <c r="I91" s="108">
        <f t="shared" si="3"/>
        <v>5774.727272727273</v>
      </c>
      <c r="K91" s="26"/>
      <c r="L91" s="27" t="s">
        <v>753</v>
      </c>
      <c r="M91" s="38">
        <v>55825</v>
      </c>
      <c r="N91" s="57">
        <v>6.2460077856640889E-3</v>
      </c>
      <c r="O91" s="27">
        <v>19</v>
      </c>
      <c r="P91" s="27">
        <v>27</v>
      </c>
      <c r="Q91" s="77">
        <v>2938.1578947368421</v>
      </c>
      <c r="R91" s="38">
        <v>54880</v>
      </c>
      <c r="S91" s="27">
        <v>11</v>
      </c>
      <c r="T91" s="78">
        <v>4989.090909090909</v>
      </c>
    </row>
    <row r="92" spans="1:20">
      <c r="A92" s="26" t="s">
        <v>722</v>
      </c>
      <c r="B92" s="105">
        <v>65413</v>
      </c>
      <c r="C92" s="106">
        <f>B92/总体情况!$L$7</f>
        <v>7.3187659164110179E-3</v>
      </c>
      <c r="D92" s="27">
        <v>23</v>
      </c>
      <c r="E92" s="27">
        <v>41</v>
      </c>
      <c r="F92" s="107">
        <f t="shared" si="2"/>
        <v>2844.0434782608695</v>
      </c>
      <c r="G92" s="38">
        <v>63522</v>
      </c>
      <c r="H92" s="27">
        <v>11</v>
      </c>
      <c r="I92" s="108">
        <f t="shared" si="3"/>
        <v>5774.727272727273</v>
      </c>
      <c r="K92" s="26"/>
      <c r="L92" s="27" t="s">
        <v>81</v>
      </c>
      <c r="M92" s="38">
        <v>54914</v>
      </c>
      <c r="N92" s="57">
        <v>6.1440800992737625E-3</v>
      </c>
      <c r="O92" s="27">
        <v>46</v>
      </c>
      <c r="P92" s="27">
        <v>78</v>
      </c>
      <c r="Q92" s="77">
        <v>1193.7826086956522</v>
      </c>
      <c r="R92" s="38">
        <v>53071</v>
      </c>
      <c r="S92" s="27">
        <v>20</v>
      </c>
      <c r="T92" s="78">
        <v>2653.55</v>
      </c>
    </row>
    <row r="93" spans="1:20">
      <c r="A93" s="26" t="s">
        <v>112</v>
      </c>
      <c r="B93" s="105">
        <v>62613</v>
      </c>
      <c r="C93" s="106">
        <f>B93/总体情况!$L$7</f>
        <v>7.0054865290422857E-3</v>
      </c>
      <c r="D93" s="27">
        <v>52</v>
      </c>
      <c r="E93" s="27">
        <v>51</v>
      </c>
      <c r="F93" s="107">
        <f t="shared" si="2"/>
        <v>1204.0961538461538</v>
      </c>
      <c r="G93" s="38">
        <v>59679</v>
      </c>
      <c r="H93" s="27">
        <v>21</v>
      </c>
      <c r="I93" s="108">
        <f t="shared" si="3"/>
        <v>2841.8571428571427</v>
      </c>
      <c r="K93" s="26"/>
      <c r="L93" s="27" t="s">
        <v>167</v>
      </c>
      <c r="M93" s="38">
        <v>54520</v>
      </c>
      <c r="N93" s="57">
        <v>6.0999972140511624E-3</v>
      </c>
      <c r="O93" s="27">
        <v>48</v>
      </c>
      <c r="P93" s="27">
        <v>39</v>
      </c>
      <c r="Q93" s="77">
        <v>1135.8333333333333</v>
      </c>
      <c r="R93" s="38">
        <v>52650</v>
      </c>
      <c r="S93" s="27">
        <v>16</v>
      </c>
      <c r="T93" s="78">
        <v>3290.625</v>
      </c>
    </row>
    <row r="94" spans="1:20">
      <c r="A94" s="26" t="s">
        <v>758</v>
      </c>
      <c r="B94" s="105">
        <v>61663</v>
      </c>
      <c r="C94" s="106">
        <f>B94/总体情况!$L$7</f>
        <v>6.8991953083278948E-3</v>
      </c>
      <c r="D94" s="27">
        <v>5</v>
      </c>
      <c r="E94" s="27">
        <v>6</v>
      </c>
      <c r="F94" s="107">
        <f t="shared" si="2"/>
        <v>12332.6</v>
      </c>
      <c r="G94" s="38">
        <v>61648</v>
      </c>
      <c r="H94" s="27">
        <v>4</v>
      </c>
      <c r="I94" s="108">
        <f t="shared" si="3"/>
        <v>15412</v>
      </c>
      <c r="K94" s="26"/>
      <c r="L94" s="27" t="s">
        <v>127</v>
      </c>
      <c r="M94" s="38">
        <v>54304</v>
      </c>
      <c r="N94" s="57">
        <v>6.0758299470255748E-3</v>
      </c>
      <c r="O94" s="27">
        <v>40</v>
      </c>
      <c r="P94" s="27">
        <v>37</v>
      </c>
      <c r="Q94" s="77">
        <v>1357.6</v>
      </c>
      <c r="R94" s="38">
        <v>52650</v>
      </c>
      <c r="S94" s="27">
        <v>16</v>
      </c>
      <c r="T94" s="78">
        <v>3290.625</v>
      </c>
    </row>
    <row r="95" spans="1:20">
      <c r="A95" s="26" t="s">
        <v>759</v>
      </c>
      <c r="B95" s="105">
        <v>61663</v>
      </c>
      <c r="C95" s="106">
        <f>B95/总体情况!$L$7</f>
        <v>6.8991953083278948E-3</v>
      </c>
      <c r="D95" s="27">
        <v>5</v>
      </c>
      <c r="E95" s="27">
        <v>6</v>
      </c>
      <c r="F95" s="107">
        <f t="shared" si="2"/>
        <v>12332.6</v>
      </c>
      <c r="G95" s="38">
        <v>61648</v>
      </c>
      <c r="H95" s="27">
        <v>4</v>
      </c>
      <c r="I95" s="108">
        <f t="shared" si="3"/>
        <v>15412</v>
      </c>
      <c r="K95" s="26"/>
      <c r="L95" s="27" t="s">
        <v>147</v>
      </c>
      <c r="M95" s="38">
        <v>54304</v>
      </c>
      <c r="N95" s="57">
        <v>6.0758299470255748E-3</v>
      </c>
      <c r="O95" s="27">
        <v>40</v>
      </c>
      <c r="P95" s="27">
        <v>37</v>
      </c>
      <c r="Q95" s="77">
        <v>1357.6</v>
      </c>
      <c r="R95" s="38">
        <v>52650</v>
      </c>
      <c r="S95" s="27">
        <v>16</v>
      </c>
      <c r="T95" s="78">
        <v>3290.625</v>
      </c>
    </row>
    <row r="96" spans="1:20">
      <c r="A96" s="26" t="s">
        <v>762</v>
      </c>
      <c r="B96" s="105">
        <v>61663</v>
      </c>
      <c r="C96" s="106">
        <f>B96/总体情况!$L$7</f>
        <v>6.8991953083278948E-3</v>
      </c>
      <c r="D96" s="27">
        <v>5</v>
      </c>
      <c r="E96" s="27">
        <v>6</v>
      </c>
      <c r="F96" s="107">
        <f t="shared" si="2"/>
        <v>12332.6</v>
      </c>
      <c r="G96" s="38">
        <v>61648</v>
      </c>
      <c r="H96" s="27">
        <v>4</v>
      </c>
      <c r="I96" s="108">
        <f t="shared" si="3"/>
        <v>15412</v>
      </c>
      <c r="K96" s="26"/>
      <c r="L96" s="27" t="s">
        <v>77</v>
      </c>
      <c r="M96" s="38">
        <v>52650</v>
      </c>
      <c r="N96" s="57">
        <v>5.8907713374870448E-3</v>
      </c>
      <c r="O96" s="27">
        <v>44</v>
      </c>
      <c r="P96" s="27">
        <v>59</v>
      </c>
      <c r="Q96" s="77">
        <v>1196.590909090909</v>
      </c>
      <c r="R96" s="38">
        <v>49276</v>
      </c>
      <c r="S96" s="27">
        <v>20</v>
      </c>
      <c r="T96" s="78">
        <v>2463.8000000000002</v>
      </c>
    </row>
    <row r="97" spans="1:20">
      <c r="A97" s="26" t="s">
        <v>763</v>
      </c>
      <c r="B97" s="105">
        <v>61663</v>
      </c>
      <c r="C97" s="106">
        <f>B97/总体情况!$L$7</f>
        <v>6.8991953083278948E-3</v>
      </c>
      <c r="D97" s="27">
        <v>5</v>
      </c>
      <c r="E97" s="27">
        <v>6</v>
      </c>
      <c r="F97" s="107">
        <f t="shared" si="2"/>
        <v>12332.6</v>
      </c>
      <c r="G97" s="38">
        <v>61648</v>
      </c>
      <c r="H97" s="27">
        <v>4</v>
      </c>
      <c r="I97" s="108">
        <f t="shared" si="3"/>
        <v>15412</v>
      </c>
      <c r="K97" s="26"/>
      <c r="L97" s="27" t="s">
        <v>556</v>
      </c>
      <c r="M97" s="38">
        <v>52072</v>
      </c>
      <c r="N97" s="57">
        <v>5.8261015210944993E-3</v>
      </c>
      <c r="O97" s="27">
        <v>39</v>
      </c>
      <c r="P97" s="27">
        <v>57</v>
      </c>
      <c r="Q97" s="77">
        <v>1335.1794871794871</v>
      </c>
      <c r="R97" s="38">
        <v>49276</v>
      </c>
      <c r="S97" s="27">
        <v>20</v>
      </c>
      <c r="T97" s="78">
        <v>2463.8000000000002</v>
      </c>
    </row>
    <row r="98" spans="1:20">
      <c r="A98" s="26" t="s">
        <v>766</v>
      </c>
      <c r="B98" s="105">
        <v>61663</v>
      </c>
      <c r="C98" s="106">
        <f>B98/总体情况!$L$7</f>
        <v>6.8991953083278948E-3</v>
      </c>
      <c r="D98" s="27">
        <v>5</v>
      </c>
      <c r="E98" s="27">
        <v>6</v>
      </c>
      <c r="F98" s="107">
        <f t="shared" si="2"/>
        <v>12332.6</v>
      </c>
      <c r="G98" s="38">
        <v>61648</v>
      </c>
      <c r="H98" s="27">
        <v>4</v>
      </c>
      <c r="I98" s="108">
        <f t="shared" si="3"/>
        <v>15412</v>
      </c>
      <c r="K98" s="26"/>
      <c r="L98" s="27" t="s">
        <v>176</v>
      </c>
      <c r="M98" s="38">
        <v>51929</v>
      </c>
      <c r="N98" s="57">
        <v>5.8101018952395967E-3</v>
      </c>
      <c r="O98" s="27">
        <v>32</v>
      </c>
      <c r="P98" s="27">
        <v>24</v>
      </c>
      <c r="Q98" s="77">
        <v>1622.78125</v>
      </c>
      <c r="R98" s="38">
        <v>50827</v>
      </c>
      <c r="S98" s="27">
        <v>14</v>
      </c>
      <c r="T98" s="78">
        <v>3630.5</v>
      </c>
    </row>
    <row r="99" spans="1:20">
      <c r="A99" s="26" t="s">
        <v>767</v>
      </c>
      <c r="B99" s="105">
        <v>61663</v>
      </c>
      <c r="C99" s="106">
        <f>B99/总体情况!$L$7</f>
        <v>6.8991953083278948E-3</v>
      </c>
      <c r="D99" s="27">
        <v>5</v>
      </c>
      <c r="E99" s="27">
        <v>6</v>
      </c>
      <c r="F99" s="107">
        <f t="shared" si="2"/>
        <v>12332.6</v>
      </c>
      <c r="G99" s="38">
        <v>61648</v>
      </c>
      <c r="H99" s="27">
        <v>4</v>
      </c>
      <c r="I99" s="108">
        <f t="shared" si="3"/>
        <v>15412</v>
      </c>
      <c r="K99" s="26"/>
      <c r="L99" s="27" t="s">
        <v>171</v>
      </c>
      <c r="M99" s="38">
        <v>51822</v>
      </c>
      <c r="N99" s="57">
        <v>5.7981301472222919E-3</v>
      </c>
      <c r="O99" s="27">
        <v>31</v>
      </c>
      <c r="P99" s="27">
        <v>24</v>
      </c>
      <c r="Q99" s="77">
        <v>1671.6774193548388</v>
      </c>
      <c r="R99" s="38">
        <v>50827</v>
      </c>
      <c r="S99" s="27">
        <v>14</v>
      </c>
      <c r="T99" s="78">
        <v>3630.5</v>
      </c>
    </row>
    <row r="100" spans="1:20">
      <c r="A100" s="26" t="s">
        <v>234</v>
      </c>
      <c r="B100" s="105">
        <v>61663</v>
      </c>
      <c r="C100" s="106">
        <f>B100/总体情况!$L$7</f>
        <v>6.8991953083278948E-3</v>
      </c>
      <c r="D100" s="27">
        <v>5</v>
      </c>
      <c r="E100" s="27">
        <v>6</v>
      </c>
      <c r="F100" s="107">
        <f t="shared" si="2"/>
        <v>12332.6</v>
      </c>
      <c r="G100" s="38">
        <v>61648</v>
      </c>
      <c r="H100" s="27">
        <v>4</v>
      </c>
      <c r="I100" s="108">
        <f t="shared" si="3"/>
        <v>15412</v>
      </c>
      <c r="K100" s="26"/>
      <c r="L100" s="27" t="s">
        <v>132</v>
      </c>
      <c r="M100" s="38">
        <v>51820</v>
      </c>
      <c r="N100" s="57">
        <v>5.7979063762313137E-3</v>
      </c>
      <c r="O100" s="27">
        <v>29</v>
      </c>
      <c r="P100" s="27">
        <v>24</v>
      </c>
      <c r="Q100" s="77">
        <v>1786.8965517241379</v>
      </c>
      <c r="R100" s="38">
        <v>50827</v>
      </c>
      <c r="S100" s="27">
        <v>14</v>
      </c>
      <c r="T100" s="78">
        <v>3630.5</v>
      </c>
    </row>
    <row r="101" spans="1:20">
      <c r="A101" s="26" t="s">
        <v>235</v>
      </c>
      <c r="B101" s="105">
        <v>61663</v>
      </c>
      <c r="C101" s="106">
        <f>B101/总体情况!$L$7</f>
        <v>6.8991953083278948E-3</v>
      </c>
      <c r="D101" s="27">
        <v>5</v>
      </c>
      <c r="E101" s="27">
        <v>6</v>
      </c>
      <c r="F101" s="107">
        <f t="shared" si="2"/>
        <v>12332.6</v>
      </c>
      <c r="G101" s="38">
        <v>61648</v>
      </c>
      <c r="H101" s="27">
        <v>4</v>
      </c>
      <c r="I101" s="108">
        <f t="shared" si="3"/>
        <v>15412</v>
      </c>
      <c r="K101" s="26"/>
      <c r="L101" s="27" t="s">
        <v>152</v>
      </c>
      <c r="M101" s="38">
        <v>51820</v>
      </c>
      <c r="N101" s="57">
        <v>5.7979063762313137E-3</v>
      </c>
      <c r="O101" s="27">
        <v>29</v>
      </c>
      <c r="P101" s="27">
        <v>24</v>
      </c>
      <c r="Q101" s="77">
        <v>1786.8965517241379</v>
      </c>
      <c r="R101" s="38">
        <v>50827</v>
      </c>
      <c r="S101" s="27">
        <v>14</v>
      </c>
      <c r="T101" s="78">
        <v>3630.5</v>
      </c>
    </row>
    <row r="102" spans="1:20">
      <c r="A102" s="26" t="s">
        <v>241</v>
      </c>
      <c r="B102" s="105">
        <v>61663</v>
      </c>
      <c r="C102" s="106">
        <f>B102/总体情况!$L$7</f>
        <v>6.8991953083278948E-3</v>
      </c>
      <c r="D102" s="27">
        <v>5</v>
      </c>
      <c r="E102" s="27">
        <v>6</v>
      </c>
      <c r="F102" s="107">
        <f t="shared" si="2"/>
        <v>12332.6</v>
      </c>
      <c r="G102" s="38">
        <v>61648</v>
      </c>
      <c r="H102" s="27">
        <v>4</v>
      </c>
      <c r="I102" s="108">
        <f t="shared" si="3"/>
        <v>15412</v>
      </c>
      <c r="K102" s="26"/>
      <c r="L102" s="27" t="s">
        <v>137</v>
      </c>
      <c r="M102" s="38">
        <v>51776</v>
      </c>
      <c r="N102" s="57">
        <v>5.7929834144298054E-3</v>
      </c>
      <c r="O102" s="27">
        <v>28</v>
      </c>
      <c r="P102" s="27">
        <v>24</v>
      </c>
      <c r="Q102" s="77">
        <v>1849.1428571428571</v>
      </c>
      <c r="R102" s="38">
        <v>50827</v>
      </c>
      <c r="S102" s="27">
        <v>14</v>
      </c>
      <c r="T102" s="78">
        <v>3630.5</v>
      </c>
    </row>
    <row r="103" spans="1:20">
      <c r="A103" s="26" t="s">
        <v>187</v>
      </c>
      <c r="B103" s="105">
        <v>61278</v>
      </c>
      <c r="C103" s="106">
        <f>B103/总体情况!$L$7</f>
        <v>6.8561193925646942E-3</v>
      </c>
      <c r="D103" s="27">
        <v>23</v>
      </c>
      <c r="E103" s="27">
        <v>41</v>
      </c>
      <c r="F103" s="107">
        <f t="shared" si="2"/>
        <v>2664.2608695652175</v>
      </c>
      <c r="G103" s="38">
        <v>59381</v>
      </c>
      <c r="H103" s="27">
        <v>11</v>
      </c>
      <c r="I103" s="108">
        <f t="shared" si="3"/>
        <v>5398.272727272727</v>
      </c>
      <c r="K103" s="26"/>
      <c r="L103" s="27" t="s">
        <v>142</v>
      </c>
      <c r="M103" s="38">
        <v>51776</v>
      </c>
      <c r="N103" s="57">
        <v>5.7929834144298054E-3</v>
      </c>
      <c r="O103" s="27">
        <v>28</v>
      </c>
      <c r="P103" s="27">
        <v>24</v>
      </c>
      <c r="Q103" s="77">
        <v>1849.1428571428571</v>
      </c>
      <c r="R103" s="38">
        <v>50827</v>
      </c>
      <c r="S103" s="27">
        <v>14</v>
      </c>
      <c r="T103" s="78">
        <v>3630.5</v>
      </c>
    </row>
    <row r="104" spans="1:20">
      <c r="A104" s="26" t="s">
        <v>659</v>
      </c>
      <c r="B104" s="105">
        <v>61278</v>
      </c>
      <c r="C104" s="106">
        <f>B104/总体情况!$L$7</f>
        <v>6.8561193925646942E-3</v>
      </c>
      <c r="D104" s="27">
        <v>23</v>
      </c>
      <c r="E104" s="27">
        <v>41</v>
      </c>
      <c r="F104" s="107">
        <f t="shared" si="2"/>
        <v>2664.2608695652175</v>
      </c>
      <c r="G104" s="38">
        <v>59381</v>
      </c>
      <c r="H104" s="27">
        <v>11</v>
      </c>
      <c r="I104" s="108">
        <f t="shared" si="3"/>
        <v>5398.272727272727</v>
      </c>
      <c r="K104" s="26"/>
      <c r="L104" s="27" t="s">
        <v>157</v>
      </c>
      <c r="M104" s="38">
        <v>51776</v>
      </c>
      <c r="N104" s="57">
        <v>5.7929834144298054E-3</v>
      </c>
      <c r="O104" s="27">
        <v>28</v>
      </c>
      <c r="P104" s="27">
        <v>24</v>
      </c>
      <c r="Q104" s="77">
        <v>1849.1428571428571</v>
      </c>
      <c r="R104" s="38">
        <v>50827</v>
      </c>
      <c r="S104" s="27">
        <v>14</v>
      </c>
      <c r="T104" s="78">
        <v>3630.5</v>
      </c>
    </row>
    <row r="105" spans="1:20">
      <c r="A105" s="26" t="s">
        <v>471</v>
      </c>
      <c r="B105" s="105">
        <v>60544</v>
      </c>
      <c r="C105" s="106">
        <f>B105/总体情况!$L$7</f>
        <v>6.773995438875891E-3</v>
      </c>
      <c r="D105" s="27">
        <v>26</v>
      </c>
      <c r="E105" s="27">
        <v>22</v>
      </c>
      <c r="F105" s="107">
        <f t="shared" si="2"/>
        <v>2328.6153846153848</v>
      </c>
      <c r="G105" s="38">
        <v>58795</v>
      </c>
      <c r="H105" s="27">
        <v>10</v>
      </c>
      <c r="I105" s="108">
        <f t="shared" si="3"/>
        <v>5879.5</v>
      </c>
      <c r="K105" s="26"/>
      <c r="L105" s="27" t="s">
        <v>162</v>
      </c>
      <c r="M105" s="38">
        <v>51776</v>
      </c>
      <c r="N105" s="57">
        <v>5.7929834144298054E-3</v>
      </c>
      <c r="O105" s="27">
        <v>28</v>
      </c>
      <c r="P105" s="27">
        <v>24</v>
      </c>
      <c r="Q105" s="77">
        <v>1849.1428571428571</v>
      </c>
      <c r="R105" s="38">
        <v>50827</v>
      </c>
      <c r="S105" s="27">
        <v>14</v>
      </c>
      <c r="T105" s="78">
        <v>3630.5</v>
      </c>
    </row>
    <row r="106" spans="1:20">
      <c r="A106" s="26" t="s">
        <v>123</v>
      </c>
      <c r="B106" s="105">
        <v>60488</v>
      </c>
      <c r="C106" s="106">
        <f>B106/总体情况!$L$7</f>
        <v>6.7677298511285159E-3</v>
      </c>
      <c r="D106" s="27">
        <v>39</v>
      </c>
      <c r="E106" s="27">
        <v>48</v>
      </c>
      <c r="F106" s="107">
        <f t="shared" si="2"/>
        <v>1550.9743589743589</v>
      </c>
      <c r="G106" s="38">
        <v>58491</v>
      </c>
      <c r="H106" s="27">
        <v>20</v>
      </c>
      <c r="I106" s="108">
        <f t="shared" si="3"/>
        <v>2924.55</v>
      </c>
      <c r="K106" s="26"/>
      <c r="L106" s="27" t="s">
        <v>181</v>
      </c>
      <c r="M106" s="38">
        <v>51776</v>
      </c>
      <c r="N106" s="57">
        <v>5.7929834144298054E-3</v>
      </c>
      <c r="O106" s="27">
        <v>28</v>
      </c>
      <c r="P106" s="27">
        <v>24</v>
      </c>
      <c r="Q106" s="77">
        <v>1849.1428571428571</v>
      </c>
      <c r="R106" s="38">
        <v>50827</v>
      </c>
      <c r="S106" s="27">
        <v>14</v>
      </c>
      <c r="T106" s="78">
        <v>3630.5</v>
      </c>
    </row>
    <row r="107" spans="1:20">
      <c r="A107" s="26" t="s">
        <v>790</v>
      </c>
      <c r="B107" s="105">
        <v>60174</v>
      </c>
      <c r="C107" s="106">
        <f>B107/总体情况!$L$7</f>
        <v>6.7325978055450229E-3</v>
      </c>
      <c r="D107" s="27">
        <v>4</v>
      </c>
      <c r="E107" s="27">
        <v>6</v>
      </c>
      <c r="F107" s="107">
        <f t="shared" si="2"/>
        <v>15043.5</v>
      </c>
      <c r="G107" s="38">
        <v>60159</v>
      </c>
      <c r="H107" s="27">
        <v>3</v>
      </c>
      <c r="I107" s="108">
        <f t="shared" si="3"/>
        <v>20053</v>
      </c>
      <c r="K107" s="26"/>
      <c r="L107" s="27" t="s">
        <v>602</v>
      </c>
      <c r="M107" s="38">
        <v>51650</v>
      </c>
      <c r="N107" s="57">
        <v>5.7788858419982126E-3</v>
      </c>
      <c r="O107" s="27">
        <v>19</v>
      </c>
      <c r="P107" s="27">
        <v>25</v>
      </c>
      <c r="Q107" s="77">
        <v>2718.4210526315787</v>
      </c>
      <c r="R107" s="38">
        <v>50705</v>
      </c>
      <c r="S107" s="27">
        <v>11</v>
      </c>
      <c r="T107" s="78">
        <v>4609.545454545455</v>
      </c>
    </row>
    <row r="108" spans="1:20">
      <c r="A108" s="26" t="s">
        <v>792</v>
      </c>
      <c r="B108" s="105">
        <v>60174</v>
      </c>
      <c r="C108" s="106">
        <f>B108/总体情况!$L$7</f>
        <v>6.7325978055450229E-3</v>
      </c>
      <c r="D108" s="27">
        <v>4</v>
      </c>
      <c r="E108" s="27">
        <v>6</v>
      </c>
      <c r="F108" s="107">
        <f t="shared" si="2"/>
        <v>15043.5</v>
      </c>
      <c r="G108" s="38">
        <v>60159</v>
      </c>
      <c r="H108" s="27">
        <v>3</v>
      </c>
      <c r="I108" s="108">
        <f t="shared" si="3"/>
        <v>20053</v>
      </c>
      <c r="K108" s="26"/>
      <c r="L108" s="27" t="s">
        <v>603</v>
      </c>
      <c r="M108" s="38">
        <v>51650</v>
      </c>
      <c r="N108" s="57">
        <v>5.7788858419982126E-3</v>
      </c>
      <c r="O108" s="27">
        <v>19</v>
      </c>
      <c r="P108" s="27">
        <v>25</v>
      </c>
      <c r="Q108" s="77">
        <v>2718.4210526315787</v>
      </c>
      <c r="R108" s="38">
        <v>50705</v>
      </c>
      <c r="S108" s="27">
        <v>11</v>
      </c>
      <c r="T108" s="78">
        <v>4609.545454545455</v>
      </c>
    </row>
    <row r="109" spans="1:20">
      <c r="A109" s="26" t="s">
        <v>237</v>
      </c>
      <c r="B109" s="105">
        <v>60174</v>
      </c>
      <c r="C109" s="106">
        <f>B109/总体情况!$L$7</f>
        <v>6.7325978055450229E-3</v>
      </c>
      <c r="D109" s="27">
        <v>4</v>
      </c>
      <c r="E109" s="27">
        <v>6</v>
      </c>
      <c r="F109" s="107">
        <f t="shared" si="2"/>
        <v>15043.5</v>
      </c>
      <c r="G109" s="38">
        <v>60159</v>
      </c>
      <c r="H109" s="27">
        <v>3</v>
      </c>
      <c r="I109" s="108">
        <f t="shared" si="3"/>
        <v>20053</v>
      </c>
      <c r="K109" s="26"/>
      <c r="L109" s="27" t="s">
        <v>630</v>
      </c>
      <c r="M109" s="38">
        <v>51650</v>
      </c>
      <c r="N109" s="57">
        <v>5.7788858419982126E-3</v>
      </c>
      <c r="O109" s="27">
        <v>19</v>
      </c>
      <c r="P109" s="27">
        <v>25</v>
      </c>
      <c r="Q109" s="77">
        <v>2718.4210526315787</v>
      </c>
      <c r="R109" s="38">
        <v>50705</v>
      </c>
      <c r="S109" s="27">
        <v>11</v>
      </c>
      <c r="T109" s="78">
        <v>4609.545454545455</v>
      </c>
    </row>
    <row r="110" spans="1:20">
      <c r="A110" s="26" t="s">
        <v>242</v>
      </c>
      <c r="B110" s="105">
        <v>60174</v>
      </c>
      <c r="C110" s="106">
        <f>B110/总体情况!$L$7</f>
        <v>6.7325978055450229E-3</v>
      </c>
      <c r="D110" s="27">
        <v>4</v>
      </c>
      <c r="E110" s="27">
        <v>6</v>
      </c>
      <c r="F110" s="107">
        <f t="shared" si="2"/>
        <v>15043.5</v>
      </c>
      <c r="G110" s="38">
        <v>60159</v>
      </c>
      <c r="H110" s="27">
        <v>3</v>
      </c>
      <c r="I110" s="108">
        <f t="shared" si="3"/>
        <v>20053</v>
      </c>
      <c r="K110" s="26"/>
      <c r="L110" s="27" t="s">
        <v>631</v>
      </c>
      <c r="M110" s="38">
        <v>51650</v>
      </c>
      <c r="N110" s="57">
        <v>5.7788858419982126E-3</v>
      </c>
      <c r="O110" s="27">
        <v>19</v>
      </c>
      <c r="P110" s="27">
        <v>25</v>
      </c>
      <c r="Q110" s="77">
        <v>2718.4210526315787</v>
      </c>
      <c r="R110" s="38">
        <v>50705</v>
      </c>
      <c r="S110" s="27">
        <v>11</v>
      </c>
      <c r="T110" s="78">
        <v>4609.545454545455</v>
      </c>
    </row>
    <row r="111" spans="1:20">
      <c r="A111" s="26" t="s">
        <v>247</v>
      </c>
      <c r="B111" s="105">
        <v>60174</v>
      </c>
      <c r="C111" s="106">
        <f>B111/总体情况!$L$7</f>
        <v>6.7325978055450229E-3</v>
      </c>
      <c r="D111" s="27">
        <v>4</v>
      </c>
      <c r="E111" s="27">
        <v>6</v>
      </c>
      <c r="F111" s="107">
        <f t="shared" si="2"/>
        <v>15043.5</v>
      </c>
      <c r="G111" s="38">
        <v>60159</v>
      </c>
      <c r="H111" s="27">
        <v>3</v>
      </c>
      <c r="I111" s="108">
        <f t="shared" si="3"/>
        <v>20053</v>
      </c>
      <c r="K111" s="26"/>
      <c r="L111" s="27" t="s">
        <v>203</v>
      </c>
      <c r="M111" s="38">
        <v>51478</v>
      </c>
      <c r="N111" s="57">
        <v>5.7596415367741332E-3</v>
      </c>
      <c r="O111" s="27">
        <v>22</v>
      </c>
      <c r="P111" s="27">
        <v>38</v>
      </c>
      <c r="Q111" s="77">
        <v>2339.909090909091</v>
      </c>
      <c r="R111" s="38">
        <v>49587</v>
      </c>
      <c r="S111" s="27">
        <v>10</v>
      </c>
      <c r="T111" s="78">
        <v>4958.7</v>
      </c>
    </row>
    <row r="112" spans="1:20">
      <c r="A112" s="26" t="s">
        <v>254</v>
      </c>
      <c r="B112" s="105">
        <v>60174</v>
      </c>
      <c r="C112" s="106">
        <f>B112/总体情况!$L$7</f>
        <v>6.7325978055450229E-3</v>
      </c>
      <c r="D112" s="27">
        <v>4</v>
      </c>
      <c r="E112" s="27">
        <v>6</v>
      </c>
      <c r="F112" s="107">
        <f t="shared" si="2"/>
        <v>15043.5</v>
      </c>
      <c r="G112" s="38">
        <v>60159</v>
      </c>
      <c r="H112" s="27">
        <v>3</v>
      </c>
      <c r="I112" s="108">
        <f t="shared" si="3"/>
        <v>20053</v>
      </c>
      <c r="K112" s="26"/>
      <c r="L112" s="27" t="s">
        <v>205</v>
      </c>
      <c r="M112" s="38">
        <v>51478</v>
      </c>
      <c r="N112" s="57">
        <v>5.7596415367741332E-3</v>
      </c>
      <c r="O112" s="27">
        <v>22</v>
      </c>
      <c r="P112" s="27">
        <v>38</v>
      </c>
      <c r="Q112" s="77">
        <v>2339.909090909091</v>
      </c>
      <c r="R112" s="38">
        <v>49587</v>
      </c>
      <c r="S112" s="27">
        <v>10</v>
      </c>
      <c r="T112" s="78">
        <v>4958.7</v>
      </c>
    </row>
    <row r="113" spans="1:20">
      <c r="A113" s="26" t="s">
        <v>794</v>
      </c>
      <c r="B113" s="105">
        <v>60174</v>
      </c>
      <c r="C113" s="106">
        <f>B113/总体情况!$L$7</f>
        <v>6.7325978055450229E-3</v>
      </c>
      <c r="D113" s="27">
        <v>4</v>
      </c>
      <c r="E113" s="27">
        <v>6</v>
      </c>
      <c r="F113" s="107">
        <f t="shared" si="2"/>
        <v>15043.5</v>
      </c>
      <c r="G113" s="38">
        <v>60159</v>
      </c>
      <c r="H113" s="27">
        <v>3</v>
      </c>
      <c r="I113" s="108">
        <f t="shared" si="3"/>
        <v>20053</v>
      </c>
      <c r="K113" s="26"/>
      <c r="L113" s="27" t="s">
        <v>207</v>
      </c>
      <c r="M113" s="38">
        <v>51478</v>
      </c>
      <c r="N113" s="57">
        <v>5.7596415367741332E-3</v>
      </c>
      <c r="O113" s="27">
        <v>22</v>
      </c>
      <c r="P113" s="27">
        <v>38</v>
      </c>
      <c r="Q113" s="77">
        <v>2339.909090909091</v>
      </c>
      <c r="R113" s="38">
        <v>49587</v>
      </c>
      <c r="S113" s="27">
        <v>10</v>
      </c>
      <c r="T113" s="78">
        <v>4958.7</v>
      </c>
    </row>
    <row r="114" spans="1:20">
      <c r="A114" s="26" t="s">
        <v>796</v>
      </c>
      <c r="B114" s="105">
        <v>60174</v>
      </c>
      <c r="C114" s="106">
        <f>B114/总体情况!$L$7</f>
        <v>6.7325978055450229E-3</v>
      </c>
      <c r="D114" s="27">
        <v>4</v>
      </c>
      <c r="E114" s="27">
        <v>6</v>
      </c>
      <c r="F114" s="107">
        <f t="shared" si="2"/>
        <v>15043.5</v>
      </c>
      <c r="G114" s="38">
        <v>60159</v>
      </c>
      <c r="H114" s="27">
        <v>3</v>
      </c>
      <c r="I114" s="108">
        <f t="shared" si="3"/>
        <v>20053</v>
      </c>
      <c r="K114" s="26"/>
      <c r="L114" s="27" t="s">
        <v>727</v>
      </c>
      <c r="M114" s="38">
        <v>51478</v>
      </c>
      <c r="N114" s="57">
        <v>5.7596415367741332E-3</v>
      </c>
      <c r="O114" s="27">
        <v>22</v>
      </c>
      <c r="P114" s="27">
        <v>38</v>
      </c>
      <c r="Q114" s="77">
        <v>2339.909090909091</v>
      </c>
      <c r="R114" s="38">
        <v>49587</v>
      </c>
      <c r="S114" s="27">
        <v>10</v>
      </c>
      <c r="T114" s="78">
        <v>4958.7</v>
      </c>
    </row>
    <row r="115" spans="1:20">
      <c r="A115" s="26" t="s">
        <v>239</v>
      </c>
      <c r="B115" s="105">
        <v>60174</v>
      </c>
      <c r="C115" s="106">
        <f>B115/总体情况!$L$7</f>
        <v>6.7325978055450229E-3</v>
      </c>
      <c r="D115" s="27">
        <v>4</v>
      </c>
      <c r="E115" s="27">
        <v>6</v>
      </c>
      <c r="F115" s="107">
        <f t="shared" si="2"/>
        <v>15043.5</v>
      </c>
      <c r="G115" s="38">
        <v>60159</v>
      </c>
      <c r="H115" s="27">
        <v>3</v>
      </c>
      <c r="I115" s="108">
        <f t="shared" si="3"/>
        <v>20053</v>
      </c>
      <c r="K115" s="26"/>
      <c r="L115" s="27" t="s">
        <v>732</v>
      </c>
      <c r="M115" s="38">
        <v>51478</v>
      </c>
      <c r="N115" s="57">
        <v>5.7596415367741332E-3</v>
      </c>
      <c r="O115" s="27">
        <v>22</v>
      </c>
      <c r="P115" s="27">
        <v>38</v>
      </c>
      <c r="Q115" s="77">
        <v>2339.909090909091</v>
      </c>
      <c r="R115" s="38">
        <v>49587</v>
      </c>
      <c r="S115" s="27">
        <v>10</v>
      </c>
      <c r="T115" s="78">
        <v>4958.7</v>
      </c>
    </row>
    <row r="116" spans="1:20">
      <c r="A116" s="26" t="s">
        <v>798</v>
      </c>
      <c r="B116" s="105">
        <v>60174</v>
      </c>
      <c r="C116" s="106">
        <f>B116/总体情况!$L$7</f>
        <v>6.7325978055450229E-3</v>
      </c>
      <c r="D116" s="27">
        <v>4</v>
      </c>
      <c r="E116" s="27">
        <v>6</v>
      </c>
      <c r="F116" s="107">
        <f t="shared" si="2"/>
        <v>15043.5</v>
      </c>
      <c r="G116" s="38">
        <v>60159</v>
      </c>
      <c r="H116" s="27">
        <v>3</v>
      </c>
      <c r="I116" s="108">
        <f t="shared" si="3"/>
        <v>20053</v>
      </c>
      <c r="K116" s="26"/>
      <c r="L116" s="27" t="s">
        <v>737</v>
      </c>
      <c r="M116" s="38">
        <v>51478</v>
      </c>
      <c r="N116" s="57">
        <v>5.7596415367741332E-3</v>
      </c>
      <c r="O116" s="27">
        <v>22</v>
      </c>
      <c r="P116" s="27">
        <v>38</v>
      </c>
      <c r="Q116" s="77">
        <v>2339.909090909091</v>
      </c>
      <c r="R116" s="38">
        <v>49587</v>
      </c>
      <c r="S116" s="27">
        <v>10</v>
      </c>
      <c r="T116" s="78">
        <v>4958.7</v>
      </c>
    </row>
    <row r="117" spans="1:20">
      <c r="A117" s="26" t="s">
        <v>800</v>
      </c>
      <c r="B117" s="105">
        <v>60174</v>
      </c>
      <c r="C117" s="106">
        <f>B117/总体情况!$L$7</f>
        <v>6.7325978055450229E-3</v>
      </c>
      <c r="D117" s="27">
        <v>4</v>
      </c>
      <c r="E117" s="27">
        <v>6</v>
      </c>
      <c r="F117" s="107">
        <f t="shared" si="2"/>
        <v>15043.5</v>
      </c>
      <c r="G117" s="38">
        <v>60159</v>
      </c>
      <c r="H117" s="27">
        <v>3</v>
      </c>
      <c r="I117" s="108">
        <f t="shared" si="3"/>
        <v>20053</v>
      </c>
      <c r="K117" s="26"/>
      <c r="L117" s="27" t="s">
        <v>712</v>
      </c>
      <c r="M117" s="38">
        <v>51119</v>
      </c>
      <c r="N117" s="57">
        <v>5.719474643893642E-3</v>
      </c>
      <c r="O117" s="27">
        <v>18</v>
      </c>
      <c r="P117" s="27">
        <v>31</v>
      </c>
      <c r="Q117" s="77">
        <v>2839.9444444444443</v>
      </c>
      <c r="R117" s="38">
        <v>49483</v>
      </c>
      <c r="S117" s="27">
        <v>9</v>
      </c>
      <c r="T117" s="78">
        <v>5498.1111111111113</v>
      </c>
    </row>
    <row r="118" spans="1:20">
      <c r="A118" s="26" t="s">
        <v>238</v>
      </c>
      <c r="B118" s="105">
        <v>60174</v>
      </c>
      <c r="C118" s="106">
        <f>B118/总体情况!$L$7</f>
        <v>6.7325978055450229E-3</v>
      </c>
      <c r="D118" s="27">
        <v>4</v>
      </c>
      <c r="E118" s="27">
        <v>6</v>
      </c>
      <c r="F118" s="107">
        <f t="shared" si="2"/>
        <v>15043.5</v>
      </c>
      <c r="G118" s="38">
        <v>60159</v>
      </c>
      <c r="H118" s="27">
        <v>3</v>
      </c>
      <c r="I118" s="108">
        <f t="shared" si="3"/>
        <v>20053</v>
      </c>
      <c r="K118" s="26"/>
      <c r="L118" s="27" t="s">
        <v>717</v>
      </c>
      <c r="M118" s="38">
        <v>51119</v>
      </c>
      <c r="N118" s="57">
        <v>5.719474643893642E-3</v>
      </c>
      <c r="O118" s="27">
        <v>18</v>
      </c>
      <c r="P118" s="27">
        <v>31</v>
      </c>
      <c r="Q118" s="77">
        <v>2839.9444444444443</v>
      </c>
      <c r="R118" s="38">
        <v>49483</v>
      </c>
      <c r="S118" s="27">
        <v>9</v>
      </c>
      <c r="T118" s="78">
        <v>5498.1111111111113</v>
      </c>
    </row>
    <row r="119" spans="1:20">
      <c r="A119" s="26" t="s">
        <v>243</v>
      </c>
      <c r="B119" s="105">
        <v>60174</v>
      </c>
      <c r="C119" s="106">
        <f>B119/总体情况!$L$7</f>
        <v>6.7325978055450229E-3</v>
      </c>
      <c r="D119" s="27">
        <v>4</v>
      </c>
      <c r="E119" s="27">
        <v>6</v>
      </c>
      <c r="F119" s="107">
        <f t="shared" si="2"/>
        <v>15043.5</v>
      </c>
      <c r="G119" s="38">
        <v>60159</v>
      </c>
      <c r="H119" s="27">
        <v>3</v>
      </c>
      <c r="I119" s="108">
        <f t="shared" si="3"/>
        <v>20053</v>
      </c>
      <c r="K119" s="26"/>
      <c r="L119" s="27" t="s">
        <v>710</v>
      </c>
      <c r="M119" s="38">
        <v>50855</v>
      </c>
      <c r="N119" s="57">
        <v>5.6899368730845903E-3</v>
      </c>
      <c r="O119" s="27">
        <v>18</v>
      </c>
      <c r="P119" s="27">
        <v>24</v>
      </c>
      <c r="Q119" s="77">
        <v>2825.2777777777778</v>
      </c>
      <c r="R119" s="38">
        <v>49910</v>
      </c>
      <c r="S119" s="27">
        <v>10</v>
      </c>
      <c r="T119" s="78">
        <v>4991</v>
      </c>
    </row>
    <row r="120" spans="1:20">
      <c r="A120" s="26" t="s">
        <v>248</v>
      </c>
      <c r="B120" s="105">
        <v>60174</v>
      </c>
      <c r="C120" s="106">
        <f>B120/总体情况!$L$7</f>
        <v>6.7325978055450229E-3</v>
      </c>
      <c r="D120" s="27">
        <v>4</v>
      </c>
      <c r="E120" s="27">
        <v>6</v>
      </c>
      <c r="F120" s="107">
        <f t="shared" si="2"/>
        <v>15043.5</v>
      </c>
      <c r="G120" s="38">
        <v>60159</v>
      </c>
      <c r="H120" s="27">
        <v>3</v>
      </c>
      <c r="I120" s="108">
        <f t="shared" si="3"/>
        <v>20053</v>
      </c>
      <c r="K120" s="26"/>
      <c r="L120" s="27" t="s">
        <v>711</v>
      </c>
      <c r="M120" s="38">
        <v>50855</v>
      </c>
      <c r="N120" s="57">
        <v>5.6899368730845903E-3</v>
      </c>
      <c r="O120" s="27">
        <v>18</v>
      </c>
      <c r="P120" s="27">
        <v>24</v>
      </c>
      <c r="Q120" s="77">
        <v>2825.2777777777778</v>
      </c>
      <c r="R120" s="38">
        <v>49910</v>
      </c>
      <c r="S120" s="27">
        <v>10</v>
      </c>
      <c r="T120" s="78">
        <v>4991</v>
      </c>
    </row>
    <row r="121" spans="1:20">
      <c r="A121" s="26" t="s">
        <v>255</v>
      </c>
      <c r="B121" s="105">
        <v>60174</v>
      </c>
      <c r="C121" s="106">
        <f>B121/总体情况!$L$7</f>
        <v>6.7325978055450229E-3</v>
      </c>
      <c r="D121" s="27">
        <v>4</v>
      </c>
      <c r="E121" s="27">
        <v>6</v>
      </c>
      <c r="F121" s="107">
        <f t="shared" si="2"/>
        <v>15043.5</v>
      </c>
      <c r="G121" s="38">
        <v>60159</v>
      </c>
      <c r="H121" s="27">
        <v>3</v>
      </c>
      <c r="I121" s="108">
        <f t="shared" si="3"/>
        <v>20053</v>
      </c>
      <c r="K121" s="26"/>
      <c r="L121" s="27" t="s">
        <v>715</v>
      </c>
      <c r="M121" s="38">
        <v>50855</v>
      </c>
      <c r="N121" s="57">
        <v>5.6899368730845903E-3</v>
      </c>
      <c r="O121" s="27">
        <v>18</v>
      </c>
      <c r="P121" s="27">
        <v>24</v>
      </c>
      <c r="Q121" s="77">
        <v>2825.2777777777778</v>
      </c>
      <c r="R121" s="38">
        <v>49910</v>
      </c>
      <c r="S121" s="27">
        <v>10</v>
      </c>
      <c r="T121" s="78">
        <v>4991</v>
      </c>
    </row>
    <row r="122" spans="1:20">
      <c r="A122" s="26" t="s">
        <v>802</v>
      </c>
      <c r="B122" s="105">
        <v>60174</v>
      </c>
      <c r="C122" s="106">
        <f>B122/总体情况!$L$7</f>
        <v>6.7325978055450229E-3</v>
      </c>
      <c r="D122" s="27">
        <v>4</v>
      </c>
      <c r="E122" s="27">
        <v>6</v>
      </c>
      <c r="F122" s="107">
        <f t="shared" si="2"/>
        <v>15043.5</v>
      </c>
      <c r="G122" s="38">
        <v>60159</v>
      </c>
      <c r="H122" s="27">
        <v>3</v>
      </c>
      <c r="I122" s="108">
        <f t="shared" si="3"/>
        <v>20053</v>
      </c>
      <c r="K122" s="26"/>
      <c r="L122" s="27" t="s">
        <v>716</v>
      </c>
      <c r="M122" s="38">
        <v>50855</v>
      </c>
      <c r="N122" s="57">
        <v>5.6899368730845903E-3</v>
      </c>
      <c r="O122" s="27">
        <v>18</v>
      </c>
      <c r="P122" s="27">
        <v>24</v>
      </c>
      <c r="Q122" s="77">
        <v>2825.2777777777778</v>
      </c>
      <c r="R122" s="38">
        <v>49910</v>
      </c>
      <c r="S122" s="27">
        <v>10</v>
      </c>
      <c r="T122" s="78">
        <v>4991</v>
      </c>
    </row>
    <row r="123" spans="1:20">
      <c r="A123" s="26" t="s">
        <v>804</v>
      </c>
      <c r="B123" s="105">
        <v>60174</v>
      </c>
      <c r="C123" s="106">
        <f>B123/总体情况!$L$7</f>
        <v>6.7325978055450229E-3</v>
      </c>
      <c r="D123" s="27">
        <v>4</v>
      </c>
      <c r="E123" s="27">
        <v>6</v>
      </c>
      <c r="F123" s="107">
        <f t="shared" si="2"/>
        <v>15043.5</v>
      </c>
      <c r="G123" s="38">
        <v>60159</v>
      </c>
      <c r="H123" s="27">
        <v>3</v>
      </c>
      <c r="I123" s="108">
        <f t="shared" si="3"/>
        <v>20053</v>
      </c>
      <c r="K123" s="26"/>
      <c r="L123" s="27" t="s">
        <v>425</v>
      </c>
      <c r="M123" s="38">
        <v>50434</v>
      </c>
      <c r="N123" s="57">
        <v>5.6428330794837918E-3</v>
      </c>
      <c r="O123" s="27">
        <v>38</v>
      </c>
      <c r="P123" s="27">
        <v>37</v>
      </c>
      <c r="Q123" s="77">
        <v>1327.2105263157894</v>
      </c>
      <c r="R123" s="38">
        <v>48064</v>
      </c>
      <c r="S123" s="27">
        <v>18</v>
      </c>
      <c r="T123" s="78">
        <v>2670.2222222222222</v>
      </c>
    </row>
    <row r="124" spans="1:20">
      <c r="A124" s="26" t="s">
        <v>240</v>
      </c>
      <c r="B124" s="105">
        <v>60174</v>
      </c>
      <c r="C124" s="106">
        <f>B124/总体情况!$L$7</f>
        <v>6.7325978055450229E-3</v>
      </c>
      <c r="D124" s="27">
        <v>4</v>
      </c>
      <c r="E124" s="27">
        <v>6</v>
      </c>
      <c r="F124" s="107">
        <f t="shared" si="2"/>
        <v>15043.5</v>
      </c>
      <c r="G124" s="38">
        <v>60159</v>
      </c>
      <c r="H124" s="27">
        <v>3</v>
      </c>
      <c r="I124" s="108">
        <f t="shared" si="3"/>
        <v>20053</v>
      </c>
      <c r="K124" s="26"/>
      <c r="L124" s="27" t="s">
        <v>426</v>
      </c>
      <c r="M124" s="38">
        <v>50434</v>
      </c>
      <c r="N124" s="57">
        <v>5.6428330794837918E-3</v>
      </c>
      <c r="O124" s="27">
        <v>38</v>
      </c>
      <c r="P124" s="27">
        <v>37</v>
      </c>
      <c r="Q124" s="77">
        <v>1327.2105263157894</v>
      </c>
      <c r="R124" s="38">
        <v>48064</v>
      </c>
      <c r="S124" s="27">
        <v>18</v>
      </c>
      <c r="T124" s="78">
        <v>2670.2222222222222</v>
      </c>
    </row>
    <row r="125" spans="1:20">
      <c r="A125" s="26" t="s">
        <v>245</v>
      </c>
      <c r="B125" s="105">
        <v>60174</v>
      </c>
      <c r="C125" s="106">
        <f>B125/总体情况!$L$7</f>
        <v>6.7325978055450229E-3</v>
      </c>
      <c r="D125" s="27">
        <v>4</v>
      </c>
      <c r="E125" s="27">
        <v>6</v>
      </c>
      <c r="F125" s="107">
        <f t="shared" si="2"/>
        <v>15043.5</v>
      </c>
      <c r="G125" s="38">
        <v>60159</v>
      </c>
      <c r="H125" s="27">
        <v>3</v>
      </c>
      <c r="I125" s="108">
        <f t="shared" si="3"/>
        <v>20053</v>
      </c>
      <c r="K125" s="26"/>
      <c r="L125" s="27" t="s">
        <v>452</v>
      </c>
      <c r="M125" s="38">
        <v>50377</v>
      </c>
      <c r="N125" s="57">
        <v>5.6364556062409284E-3</v>
      </c>
      <c r="O125" s="27">
        <v>34</v>
      </c>
      <c r="P125" s="27">
        <v>27</v>
      </c>
      <c r="Q125" s="77">
        <v>1481.6764705882354</v>
      </c>
      <c r="R125" s="38">
        <v>48742</v>
      </c>
      <c r="S125" s="27">
        <v>18</v>
      </c>
      <c r="T125" s="78">
        <v>2707.8888888888887</v>
      </c>
    </row>
    <row r="126" spans="1:20">
      <c r="A126" s="26" t="s">
        <v>250</v>
      </c>
      <c r="B126" s="105">
        <v>60174</v>
      </c>
      <c r="C126" s="106">
        <f>B126/总体情况!$L$7</f>
        <v>6.7325978055450229E-3</v>
      </c>
      <c r="D126" s="27">
        <v>4</v>
      </c>
      <c r="E126" s="27">
        <v>6</v>
      </c>
      <c r="F126" s="107">
        <f t="shared" si="2"/>
        <v>15043.5</v>
      </c>
      <c r="G126" s="38">
        <v>60159</v>
      </c>
      <c r="H126" s="27">
        <v>3</v>
      </c>
      <c r="I126" s="108">
        <f t="shared" si="3"/>
        <v>20053</v>
      </c>
      <c r="K126" s="26"/>
      <c r="L126" s="27" t="s">
        <v>453</v>
      </c>
      <c r="M126" s="38">
        <v>50377</v>
      </c>
      <c r="N126" s="57">
        <v>5.6364556062409284E-3</v>
      </c>
      <c r="O126" s="27">
        <v>34</v>
      </c>
      <c r="P126" s="27">
        <v>27</v>
      </c>
      <c r="Q126" s="77">
        <v>1481.6764705882354</v>
      </c>
      <c r="R126" s="38">
        <v>48742</v>
      </c>
      <c r="S126" s="27">
        <v>18</v>
      </c>
      <c r="T126" s="78">
        <v>2707.8888888888887</v>
      </c>
    </row>
    <row r="127" spans="1:20">
      <c r="A127" s="26" t="s">
        <v>256</v>
      </c>
      <c r="B127" s="105">
        <v>60174</v>
      </c>
      <c r="C127" s="106">
        <f>B127/总体情况!$L$7</f>
        <v>6.7325978055450229E-3</v>
      </c>
      <c r="D127" s="27">
        <v>4</v>
      </c>
      <c r="E127" s="27">
        <v>6</v>
      </c>
      <c r="F127" s="107">
        <f t="shared" si="2"/>
        <v>15043.5</v>
      </c>
      <c r="G127" s="38">
        <v>60159</v>
      </c>
      <c r="H127" s="27">
        <v>3</v>
      </c>
      <c r="I127" s="108">
        <f t="shared" si="3"/>
        <v>20053</v>
      </c>
      <c r="K127" s="26"/>
      <c r="L127" s="27" t="s">
        <v>682</v>
      </c>
      <c r="M127" s="38">
        <v>48892</v>
      </c>
      <c r="N127" s="57">
        <v>5.4703056454400113E-3</v>
      </c>
      <c r="O127" s="27">
        <v>37</v>
      </c>
      <c r="P127" s="27">
        <v>18</v>
      </c>
      <c r="Q127" s="77">
        <v>1321.4054054054054</v>
      </c>
      <c r="R127" s="38">
        <v>47309</v>
      </c>
      <c r="S127" s="27">
        <v>17</v>
      </c>
      <c r="T127" s="78">
        <v>2782.8823529411766</v>
      </c>
    </row>
    <row r="128" spans="1:20">
      <c r="A128" s="26" t="s">
        <v>258</v>
      </c>
      <c r="B128" s="105">
        <v>60174</v>
      </c>
      <c r="C128" s="106">
        <f>B128/总体情况!$L$7</f>
        <v>6.7325978055450229E-3</v>
      </c>
      <c r="D128" s="27">
        <v>4</v>
      </c>
      <c r="E128" s="27">
        <v>6</v>
      </c>
      <c r="F128" s="107">
        <f t="shared" si="2"/>
        <v>15043.5</v>
      </c>
      <c r="G128" s="38">
        <v>60159</v>
      </c>
      <c r="H128" s="27">
        <v>3</v>
      </c>
      <c r="I128" s="108">
        <f t="shared" si="3"/>
        <v>20053</v>
      </c>
      <c r="K128" s="26"/>
      <c r="L128" s="27" t="s">
        <v>683</v>
      </c>
      <c r="M128" s="38">
        <v>48892</v>
      </c>
      <c r="N128" s="57">
        <v>5.4703056454400113E-3</v>
      </c>
      <c r="O128" s="27">
        <v>37</v>
      </c>
      <c r="P128" s="27">
        <v>18</v>
      </c>
      <c r="Q128" s="77">
        <v>1321.4054054054054</v>
      </c>
      <c r="R128" s="38">
        <v>47309</v>
      </c>
      <c r="S128" s="27">
        <v>17</v>
      </c>
      <c r="T128" s="78">
        <v>2782.8823529411766</v>
      </c>
    </row>
    <row r="129" spans="1:20">
      <c r="A129" s="26" t="s">
        <v>259</v>
      </c>
      <c r="B129" s="105">
        <v>60174</v>
      </c>
      <c r="C129" s="106">
        <f>B129/总体情况!$L$7</f>
        <v>6.7325978055450229E-3</v>
      </c>
      <c r="D129" s="27">
        <v>4</v>
      </c>
      <c r="E129" s="27">
        <v>6</v>
      </c>
      <c r="F129" s="107">
        <f t="shared" si="2"/>
        <v>15043.5</v>
      </c>
      <c r="G129" s="38">
        <v>60159</v>
      </c>
      <c r="H129" s="27">
        <v>3</v>
      </c>
      <c r="I129" s="108">
        <f t="shared" si="3"/>
        <v>20053</v>
      </c>
      <c r="K129" s="26"/>
      <c r="L129" s="27" t="s">
        <v>190</v>
      </c>
      <c r="M129" s="38">
        <v>47336</v>
      </c>
      <c r="N129" s="57">
        <v>5.2962118144593874E-3</v>
      </c>
      <c r="O129" s="27">
        <v>21</v>
      </c>
      <c r="P129" s="27">
        <v>38</v>
      </c>
      <c r="Q129" s="77">
        <v>2254.0952380952381</v>
      </c>
      <c r="R129" s="38">
        <v>45446</v>
      </c>
      <c r="S129" s="27">
        <v>10</v>
      </c>
      <c r="T129" s="78">
        <v>4544.6000000000004</v>
      </c>
    </row>
    <row r="130" spans="1:20">
      <c r="A130" s="26" t="s">
        <v>261</v>
      </c>
      <c r="B130" s="105">
        <v>60174</v>
      </c>
      <c r="C130" s="106">
        <f>B130/总体情况!$L$7</f>
        <v>6.7325978055450229E-3</v>
      </c>
      <c r="D130" s="27">
        <v>4</v>
      </c>
      <c r="E130" s="27">
        <v>6</v>
      </c>
      <c r="F130" s="107">
        <f t="shared" si="2"/>
        <v>15043.5</v>
      </c>
      <c r="G130" s="38">
        <v>60159</v>
      </c>
      <c r="H130" s="27">
        <v>3</v>
      </c>
      <c r="I130" s="108">
        <f t="shared" si="3"/>
        <v>20053</v>
      </c>
      <c r="K130" s="26"/>
      <c r="L130" s="27" t="s">
        <v>666</v>
      </c>
      <c r="M130" s="38">
        <v>47336</v>
      </c>
      <c r="N130" s="57">
        <v>5.2962118144593874E-3</v>
      </c>
      <c r="O130" s="27">
        <v>21</v>
      </c>
      <c r="P130" s="27">
        <v>38</v>
      </c>
      <c r="Q130" s="77">
        <v>2254.0952380952381</v>
      </c>
      <c r="R130" s="38">
        <v>45446</v>
      </c>
      <c r="S130" s="27">
        <v>10</v>
      </c>
      <c r="T130" s="78">
        <v>4544.6000000000004</v>
      </c>
    </row>
    <row r="131" spans="1:20">
      <c r="A131" s="26" t="s">
        <v>246</v>
      </c>
      <c r="B131" s="105">
        <v>60174</v>
      </c>
      <c r="C131" s="106">
        <f>B131/总体情况!$L$7</f>
        <v>6.7325978055450229E-3</v>
      </c>
      <c r="D131" s="27">
        <v>4</v>
      </c>
      <c r="E131" s="27">
        <v>6</v>
      </c>
      <c r="F131" s="107">
        <f t="shared" si="2"/>
        <v>15043.5</v>
      </c>
      <c r="G131" s="38">
        <v>60159</v>
      </c>
      <c r="H131" s="27">
        <v>3</v>
      </c>
      <c r="I131" s="108">
        <f t="shared" si="3"/>
        <v>20053</v>
      </c>
      <c r="K131" s="26"/>
      <c r="L131" s="27" t="s">
        <v>604</v>
      </c>
      <c r="M131" s="38">
        <v>46978</v>
      </c>
      <c r="N131" s="57">
        <v>5.2561568070743853E-3</v>
      </c>
      <c r="O131" s="27">
        <v>18</v>
      </c>
      <c r="P131" s="27">
        <v>31</v>
      </c>
      <c r="Q131" s="77">
        <v>2609.8888888888887</v>
      </c>
      <c r="R131" s="38">
        <v>45342</v>
      </c>
      <c r="S131" s="27">
        <v>9</v>
      </c>
      <c r="T131" s="78">
        <v>5038</v>
      </c>
    </row>
    <row r="132" spans="1:20">
      <c r="A132" s="26" t="s">
        <v>251</v>
      </c>
      <c r="B132" s="105">
        <v>60174</v>
      </c>
      <c r="C132" s="106">
        <f>B132/总体情况!$L$7</f>
        <v>6.7325978055450229E-3</v>
      </c>
      <c r="D132" s="27">
        <v>4</v>
      </c>
      <c r="E132" s="27">
        <v>6</v>
      </c>
      <c r="F132" s="107">
        <f t="shared" si="2"/>
        <v>15043.5</v>
      </c>
      <c r="G132" s="38">
        <v>60159</v>
      </c>
      <c r="H132" s="27">
        <v>3</v>
      </c>
      <c r="I132" s="108">
        <f t="shared" si="3"/>
        <v>20053</v>
      </c>
      <c r="K132" s="26"/>
      <c r="L132" s="27" t="s">
        <v>632</v>
      </c>
      <c r="M132" s="38">
        <v>46978</v>
      </c>
      <c r="N132" s="57">
        <v>5.2561568070743853E-3</v>
      </c>
      <c r="O132" s="27">
        <v>18</v>
      </c>
      <c r="P132" s="27">
        <v>31</v>
      </c>
      <c r="Q132" s="77">
        <v>2609.8888888888887</v>
      </c>
      <c r="R132" s="38">
        <v>45342</v>
      </c>
      <c r="S132" s="27">
        <v>9</v>
      </c>
      <c r="T132" s="78">
        <v>5038</v>
      </c>
    </row>
    <row r="133" spans="1:20">
      <c r="A133" s="26" t="s">
        <v>257</v>
      </c>
      <c r="B133" s="105">
        <v>60174</v>
      </c>
      <c r="C133" s="106">
        <f>B133/总体情况!$L$7</f>
        <v>6.7325978055450229E-3</v>
      </c>
      <c r="D133" s="27">
        <v>4</v>
      </c>
      <c r="E133" s="27">
        <v>6</v>
      </c>
      <c r="F133" s="107">
        <f t="shared" ref="F133:F196" si="4">B133/D133</f>
        <v>15043.5</v>
      </c>
      <c r="G133" s="38">
        <v>60159</v>
      </c>
      <c r="H133" s="27">
        <v>3</v>
      </c>
      <c r="I133" s="108">
        <f t="shared" ref="I133:I196" si="5">G133/H133</f>
        <v>20053</v>
      </c>
      <c r="K133" s="26"/>
      <c r="L133" s="27" t="s">
        <v>572</v>
      </c>
      <c r="M133" s="38">
        <v>45797</v>
      </c>
      <c r="N133" s="57">
        <v>5.1240200369020742E-3</v>
      </c>
      <c r="O133" s="27">
        <v>29</v>
      </c>
      <c r="P133" s="27">
        <v>29</v>
      </c>
      <c r="Q133" s="77">
        <v>1579.2068965517242</v>
      </c>
      <c r="R133" s="38">
        <v>44161</v>
      </c>
      <c r="S133" s="27">
        <v>12</v>
      </c>
      <c r="T133" s="78">
        <v>3680.0833333333335</v>
      </c>
    </row>
    <row r="134" spans="1:20">
      <c r="A134" s="26" t="s">
        <v>551</v>
      </c>
      <c r="B134" s="105">
        <v>59732</v>
      </c>
      <c r="C134" s="106">
        <f>B134/总体情况!$L$7</f>
        <v>6.6831444165389589E-3</v>
      </c>
      <c r="D134" s="27">
        <v>30</v>
      </c>
      <c r="E134" s="27">
        <v>32</v>
      </c>
      <c r="F134" s="107">
        <f t="shared" si="4"/>
        <v>1991.0666666666666</v>
      </c>
      <c r="G134" s="38">
        <v>58096</v>
      </c>
      <c r="H134" s="27">
        <v>13</v>
      </c>
      <c r="I134" s="108">
        <f t="shared" si="5"/>
        <v>4468.9230769230771</v>
      </c>
      <c r="K134" s="26"/>
      <c r="L134" s="27" t="s">
        <v>573</v>
      </c>
      <c r="M134" s="38">
        <v>45797</v>
      </c>
      <c r="N134" s="57">
        <v>5.1240200369020742E-3</v>
      </c>
      <c r="O134" s="27">
        <v>29</v>
      </c>
      <c r="P134" s="27">
        <v>29</v>
      </c>
      <c r="Q134" s="77">
        <v>1579.2068965517242</v>
      </c>
      <c r="R134" s="38">
        <v>44161</v>
      </c>
      <c r="S134" s="27">
        <v>12</v>
      </c>
      <c r="T134" s="78">
        <v>3680.0833333333335</v>
      </c>
    </row>
    <row r="135" spans="1:20">
      <c r="A135" s="26" t="s">
        <v>552</v>
      </c>
      <c r="B135" s="105">
        <v>59732</v>
      </c>
      <c r="C135" s="106">
        <f>B135/总体情况!$L$7</f>
        <v>6.6831444165389589E-3</v>
      </c>
      <c r="D135" s="27">
        <v>30</v>
      </c>
      <c r="E135" s="27">
        <v>32</v>
      </c>
      <c r="F135" s="107">
        <f t="shared" si="4"/>
        <v>1991.0666666666666</v>
      </c>
      <c r="G135" s="38">
        <v>58096</v>
      </c>
      <c r="H135" s="27">
        <v>13</v>
      </c>
      <c r="I135" s="108">
        <f t="shared" si="5"/>
        <v>4468.9230769230771</v>
      </c>
      <c r="K135" s="26"/>
      <c r="L135" s="27" t="s">
        <v>575</v>
      </c>
      <c r="M135" s="38">
        <v>45797</v>
      </c>
      <c r="N135" s="57">
        <v>5.1240200369020742E-3</v>
      </c>
      <c r="O135" s="27">
        <v>29</v>
      </c>
      <c r="P135" s="27">
        <v>27</v>
      </c>
      <c r="Q135" s="77">
        <v>1579.2068965517242</v>
      </c>
      <c r="R135" s="38">
        <v>44161</v>
      </c>
      <c r="S135" s="27">
        <v>12</v>
      </c>
      <c r="T135" s="78">
        <v>3680.0833333333335</v>
      </c>
    </row>
    <row r="136" spans="1:20">
      <c r="A136" s="26" t="s">
        <v>697</v>
      </c>
      <c r="B136" s="105">
        <v>58788</v>
      </c>
      <c r="C136" s="106">
        <f>B136/总体情况!$L$7</f>
        <v>6.5775245087975002E-3</v>
      </c>
      <c r="D136" s="27">
        <v>27</v>
      </c>
      <c r="E136" s="27">
        <v>32</v>
      </c>
      <c r="F136" s="107">
        <f t="shared" si="4"/>
        <v>2177.3333333333335</v>
      </c>
      <c r="G136" s="38">
        <v>57301</v>
      </c>
      <c r="H136" s="27">
        <v>12</v>
      </c>
      <c r="I136" s="108">
        <f t="shared" si="5"/>
        <v>4775.083333333333</v>
      </c>
      <c r="K136" s="26"/>
      <c r="L136" s="27" t="s">
        <v>576</v>
      </c>
      <c r="M136" s="38">
        <v>45797</v>
      </c>
      <c r="N136" s="57">
        <v>5.1240200369020742E-3</v>
      </c>
      <c r="O136" s="27">
        <v>29</v>
      </c>
      <c r="P136" s="27">
        <v>27</v>
      </c>
      <c r="Q136" s="77">
        <v>1579.2068965517242</v>
      </c>
      <c r="R136" s="38">
        <v>44161</v>
      </c>
      <c r="S136" s="27">
        <v>12</v>
      </c>
      <c r="T136" s="78">
        <v>3680.0833333333335</v>
      </c>
    </row>
    <row r="137" spans="1:20">
      <c r="A137" s="26" t="s">
        <v>698</v>
      </c>
      <c r="B137" s="105">
        <v>58788</v>
      </c>
      <c r="C137" s="106">
        <f>B137/总体情况!$L$7</f>
        <v>6.5775245087975002E-3</v>
      </c>
      <c r="D137" s="27">
        <v>27</v>
      </c>
      <c r="E137" s="27">
        <v>32</v>
      </c>
      <c r="F137" s="107">
        <f t="shared" si="4"/>
        <v>2177.3333333333335</v>
      </c>
      <c r="G137" s="38">
        <v>57301</v>
      </c>
      <c r="H137" s="27">
        <v>12</v>
      </c>
      <c r="I137" s="108">
        <f t="shared" si="5"/>
        <v>4775.083333333333</v>
      </c>
      <c r="K137" s="26"/>
      <c r="L137" s="27" t="s">
        <v>596</v>
      </c>
      <c r="M137" s="38">
        <v>45797</v>
      </c>
      <c r="N137" s="57">
        <v>5.1240200369020742E-3</v>
      </c>
      <c r="O137" s="27">
        <v>29</v>
      </c>
      <c r="P137" s="27">
        <v>27</v>
      </c>
      <c r="Q137" s="77">
        <v>1579.2068965517242</v>
      </c>
      <c r="R137" s="38">
        <v>44161</v>
      </c>
      <c r="S137" s="27">
        <v>12</v>
      </c>
      <c r="T137" s="78">
        <v>3680.0833333333335</v>
      </c>
    </row>
    <row r="138" spans="1:20">
      <c r="A138" s="26" t="s">
        <v>739</v>
      </c>
      <c r="B138" s="105">
        <v>58788</v>
      </c>
      <c r="C138" s="106">
        <f>B138/总体情况!$L$7</f>
        <v>6.5775245087975002E-3</v>
      </c>
      <c r="D138" s="27">
        <v>27</v>
      </c>
      <c r="E138" s="27">
        <v>31</v>
      </c>
      <c r="F138" s="107">
        <f t="shared" si="4"/>
        <v>2177.3333333333335</v>
      </c>
      <c r="G138" s="38">
        <v>57301</v>
      </c>
      <c r="H138" s="27">
        <v>12</v>
      </c>
      <c r="I138" s="108">
        <f t="shared" si="5"/>
        <v>4775.083333333333</v>
      </c>
      <c r="K138" s="26"/>
      <c r="L138" s="27" t="s">
        <v>597</v>
      </c>
      <c r="M138" s="38">
        <v>45797</v>
      </c>
      <c r="N138" s="57">
        <v>5.1240200369020742E-3</v>
      </c>
      <c r="O138" s="27">
        <v>29</v>
      </c>
      <c r="P138" s="27">
        <v>27</v>
      </c>
      <c r="Q138" s="77">
        <v>1579.2068965517242</v>
      </c>
      <c r="R138" s="38">
        <v>44161</v>
      </c>
      <c r="S138" s="27">
        <v>12</v>
      </c>
      <c r="T138" s="78">
        <v>3680.0833333333335</v>
      </c>
    </row>
    <row r="139" spans="1:20">
      <c r="A139" s="26" t="s">
        <v>740</v>
      </c>
      <c r="B139" s="105">
        <v>58788</v>
      </c>
      <c r="C139" s="106">
        <f>B139/总体情况!$L$7</f>
        <v>6.5775245087975002E-3</v>
      </c>
      <c r="D139" s="27">
        <v>27</v>
      </c>
      <c r="E139" s="27">
        <v>31</v>
      </c>
      <c r="F139" s="107">
        <f t="shared" si="4"/>
        <v>2177.3333333333335</v>
      </c>
      <c r="G139" s="38">
        <v>57301</v>
      </c>
      <c r="H139" s="27">
        <v>12</v>
      </c>
      <c r="I139" s="108">
        <f t="shared" si="5"/>
        <v>4775.083333333333</v>
      </c>
      <c r="K139" s="26"/>
      <c r="L139" s="27" t="s">
        <v>444</v>
      </c>
      <c r="M139" s="38">
        <v>45596</v>
      </c>
      <c r="N139" s="57">
        <v>5.101531052308819E-3</v>
      </c>
      <c r="O139" s="27">
        <v>37</v>
      </c>
      <c r="P139" s="27">
        <v>49</v>
      </c>
      <c r="Q139" s="77">
        <v>1232.3243243243244</v>
      </c>
      <c r="R139" s="38">
        <v>43111</v>
      </c>
      <c r="S139" s="27">
        <v>17</v>
      </c>
      <c r="T139" s="78">
        <v>2535.9411764705883</v>
      </c>
    </row>
    <row r="140" spans="1:20">
      <c r="A140" s="26" t="s">
        <v>775</v>
      </c>
      <c r="B140" s="105">
        <v>58752</v>
      </c>
      <c r="C140" s="106">
        <f>B140/总体情况!$L$7</f>
        <v>6.5734966309599022E-3</v>
      </c>
      <c r="D140" s="27">
        <v>5</v>
      </c>
      <c r="E140" s="27">
        <v>6</v>
      </c>
      <c r="F140" s="107">
        <f t="shared" si="4"/>
        <v>11750.4</v>
      </c>
      <c r="G140" s="38">
        <v>58737</v>
      </c>
      <c r="H140" s="27">
        <v>4</v>
      </c>
      <c r="I140" s="108">
        <f t="shared" si="5"/>
        <v>14684.25</v>
      </c>
      <c r="K140" s="26"/>
      <c r="L140" s="27" t="s">
        <v>565</v>
      </c>
      <c r="M140" s="38">
        <v>45314</v>
      </c>
      <c r="N140" s="57">
        <v>5.0699793425809676E-3</v>
      </c>
      <c r="O140" s="27">
        <v>34</v>
      </c>
      <c r="P140" s="27">
        <v>47</v>
      </c>
      <c r="Q140" s="77">
        <v>1332.7647058823529</v>
      </c>
      <c r="R140" s="38">
        <v>43111</v>
      </c>
      <c r="S140" s="27">
        <v>17</v>
      </c>
      <c r="T140" s="78">
        <v>2535.9411764705883</v>
      </c>
    </row>
    <row r="141" spans="1:20">
      <c r="A141" s="26" t="s">
        <v>776</v>
      </c>
      <c r="B141" s="105">
        <v>58752</v>
      </c>
      <c r="C141" s="106">
        <f>B141/总体情况!$L$7</f>
        <v>6.5734966309599022E-3</v>
      </c>
      <c r="D141" s="27">
        <v>5</v>
      </c>
      <c r="E141" s="27">
        <v>6</v>
      </c>
      <c r="F141" s="107">
        <f t="shared" si="4"/>
        <v>11750.4</v>
      </c>
      <c r="G141" s="38">
        <v>58737</v>
      </c>
      <c r="H141" s="27">
        <v>4</v>
      </c>
      <c r="I141" s="108">
        <f t="shared" si="5"/>
        <v>14684.25</v>
      </c>
      <c r="K141" s="26"/>
      <c r="L141" s="27" t="s">
        <v>700</v>
      </c>
      <c r="M141" s="38">
        <v>44853</v>
      </c>
      <c r="N141" s="57">
        <v>5.0184001291606163E-3</v>
      </c>
      <c r="O141" s="27">
        <v>26</v>
      </c>
      <c r="P141" s="27">
        <v>29</v>
      </c>
      <c r="Q141" s="77">
        <v>1725.1153846153845</v>
      </c>
      <c r="R141" s="38">
        <v>43366</v>
      </c>
      <c r="S141" s="27">
        <v>11</v>
      </c>
      <c r="T141" s="78">
        <v>3942.3636363636365</v>
      </c>
    </row>
    <row r="142" spans="1:20">
      <c r="A142" s="26" t="s">
        <v>244</v>
      </c>
      <c r="B142" s="105">
        <v>58752</v>
      </c>
      <c r="C142" s="106">
        <f>B142/总体情况!$L$7</f>
        <v>6.5734966309599022E-3</v>
      </c>
      <c r="D142" s="27">
        <v>5</v>
      </c>
      <c r="E142" s="27">
        <v>6</v>
      </c>
      <c r="F142" s="107">
        <f t="shared" si="4"/>
        <v>11750.4</v>
      </c>
      <c r="G142" s="38">
        <v>58737</v>
      </c>
      <c r="H142" s="27">
        <v>4</v>
      </c>
      <c r="I142" s="108">
        <f t="shared" si="5"/>
        <v>14684.25</v>
      </c>
      <c r="K142" s="26"/>
      <c r="L142" s="27" t="s">
        <v>701</v>
      </c>
      <c r="M142" s="38">
        <v>44853</v>
      </c>
      <c r="N142" s="57">
        <v>5.0184001291606163E-3</v>
      </c>
      <c r="O142" s="27">
        <v>26</v>
      </c>
      <c r="P142" s="27">
        <v>29</v>
      </c>
      <c r="Q142" s="77">
        <v>1725.1153846153845</v>
      </c>
      <c r="R142" s="38">
        <v>43366</v>
      </c>
      <c r="S142" s="27">
        <v>11</v>
      </c>
      <c r="T142" s="78">
        <v>3942.3636363636365</v>
      </c>
    </row>
    <row r="143" spans="1:20">
      <c r="A143" s="26" t="s">
        <v>249</v>
      </c>
      <c r="B143" s="105">
        <v>58752</v>
      </c>
      <c r="C143" s="106">
        <f>B143/总体情况!$L$7</f>
        <v>6.5734966309599022E-3</v>
      </c>
      <c r="D143" s="27">
        <v>5</v>
      </c>
      <c r="E143" s="27">
        <v>6</v>
      </c>
      <c r="F143" s="107">
        <f t="shared" si="4"/>
        <v>11750.4</v>
      </c>
      <c r="G143" s="38">
        <v>58737</v>
      </c>
      <c r="H143" s="27">
        <v>4</v>
      </c>
      <c r="I143" s="108">
        <f t="shared" si="5"/>
        <v>14684.25</v>
      </c>
      <c r="K143" s="26"/>
      <c r="L143" s="27" t="s">
        <v>703</v>
      </c>
      <c r="M143" s="38">
        <v>44853</v>
      </c>
      <c r="N143" s="57">
        <v>5.0184001291606163E-3</v>
      </c>
      <c r="O143" s="27">
        <v>26</v>
      </c>
      <c r="P143" s="27">
        <v>27</v>
      </c>
      <c r="Q143" s="77">
        <v>1725.1153846153845</v>
      </c>
      <c r="R143" s="38">
        <v>43366</v>
      </c>
      <c r="S143" s="27">
        <v>11</v>
      </c>
      <c r="T143" s="78">
        <v>3942.3636363636365</v>
      </c>
    </row>
    <row r="144" spans="1:20">
      <c r="A144" s="26" t="s">
        <v>209</v>
      </c>
      <c r="B144" s="105">
        <v>58325</v>
      </c>
      <c r="C144" s="106">
        <f>B144/总体情况!$L$7</f>
        <v>6.5257215243861707E-3</v>
      </c>
      <c r="D144" s="27">
        <v>21</v>
      </c>
      <c r="E144" s="27">
        <v>41</v>
      </c>
      <c r="F144" s="107">
        <f t="shared" si="4"/>
        <v>2777.3809523809523</v>
      </c>
      <c r="G144" s="38">
        <v>56435</v>
      </c>
      <c r="H144" s="27">
        <v>10</v>
      </c>
      <c r="I144" s="108">
        <f t="shared" si="5"/>
        <v>5643.5</v>
      </c>
      <c r="K144" s="26"/>
      <c r="L144" s="27" t="s">
        <v>704</v>
      </c>
      <c r="M144" s="38">
        <v>44853</v>
      </c>
      <c r="N144" s="57">
        <v>5.0184001291606163E-3</v>
      </c>
      <c r="O144" s="27">
        <v>26</v>
      </c>
      <c r="P144" s="27">
        <v>27</v>
      </c>
      <c r="Q144" s="77">
        <v>1725.1153846153845</v>
      </c>
      <c r="R144" s="38">
        <v>43366</v>
      </c>
      <c r="S144" s="27">
        <v>11</v>
      </c>
      <c r="T144" s="78">
        <v>3942.3636363636365</v>
      </c>
    </row>
    <row r="145" spans="1:20">
      <c r="A145" s="26" t="s">
        <v>754</v>
      </c>
      <c r="B145" s="105">
        <v>58325</v>
      </c>
      <c r="C145" s="106">
        <f>B145/总体情况!$L$7</f>
        <v>6.5257215243861707E-3</v>
      </c>
      <c r="D145" s="27">
        <v>21</v>
      </c>
      <c r="E145" s="27">
        <v>41</v>
      </c>
      <c r="F145" s="107">
        <f t="shared" si="4"/>
        <v>2777.3809523809523</v>
      </c>
      <c r="G145" s="38">
        <v>56435</v>
      </c>
      <c r="H145" s="27">
        <v>10</v>
      </c>
      <c r="I145" s="108">
        <f t="shared" si="5"/>
        <v>5643.5</v>
      </c>
      <c r="K145" s="26"/>
      <c r="L145" s="27" t="s">
        <v>706</v>
      </c>
      <c r="M145" s="38">
        <v>44853</v>
      </c>
      <c r="N145" s="57">
        <v>5.0184001291606163E-3</v>
      </c>
      <c r="O145" s="27">
        <v>26</v>
      </c>
      <c r="P145" s="27">
        <v>27</v>
      </c>
      <c r="Q145" s="77">
        <v>1725.1153846153845</v>
      </c>
      <c r="R145" s="38">
        <v>43366</v>
      </c>
      <c r="S145" s="27">
        <v>11</v>
      </c>
      <c r="T145" s="78">
        <v>3942.3636363636365</v>
      </c>
    </row>
    <row r="146" spans="1:20">
      <c r="A146" s="26" t="s">
        <v>117</v>
      </c>
      <c r="B146" s="105">
        <v>58242</v>
      </c>
      <c r="C146" s="106">
        <f>B146/总体情况!$L$7</f>
        <v>6.516435028260598E-3</v>
      </c>
      <c r="D146" s="27">
        <v>45</v>
      </c>
      <c r="E146" s="27">
        <v>60</v>
      </c>
      <c r="F146" s="107">
        <f t="shared" si="4"/>
        <v>1294.2666666666667</v>
      </c>
      <c r="G146" s="38">
        <v>54787</v>
      </c>
      <c r="H146" s="27">
        <v>19</v>
      </c>
      <c r="I146" s="108">
        <f t="shared" si="5"/>
        <v>2883.5263157894738</v>
      </c>
      <c r="K146" s="26"/>
      <c r="L146" s="27" t="s">
        <v>707</v>
      </c>
      <c r="M146" s="38">
        <v>44853</v>
      </c>
      <c r="N146" s="57">
        <v>5.0184001291606163E-3</v>
      </c>
      <c r="O146" s="27">
        <v>26</v>
      </c>
      <c r="P146" s="27">
        <v>27</v>
      </c>
      <c r="Q146" s="77">
        <v>1725.1153846153845</v>
      </c>
      <c r="R146" s="38">
        <v>43366</v>
      </c>
      <c r="S146" s="27">
        <v>11</v>
      </c>
      <c r="T146" s="78">
        <v>3942.3636363636365</v>
      </c>
    </row>
    <row r="147" spans="1:20">
      <c r="A147" s="26" t="s">
        <v>116</v>
      </c>
      <c r="B147" s="105">
        <v>58241</v>
      </c>
      <c r="C147" s="106">
        <f>B147/总体情况!$L$7</f>
        <v>6.5163231427651088E-3</v>
      </c>
      <c r="D147" s="27">
        <v>44</v>
      </c>
      <c r="E147" s="27">
        <v>56</v>
      </c>
      <c r="F147" s="107">
        <f t="shared" si="4"/>
        <v>1323.659090909091</v>
      </c>
      <c r="G147" s="38">
        <v>54787</v>
      </c>
      <c r="H147" s="27">
        <v>19</v>
      </c>
      <c r="I147" s="108">
        <f t="shared" si="5"/>
        <v>2883.5263157894738</v>
      </c>
      <c r="K147" s="26"/>
      <c r="L147" s="27" t="s">
        <v>742</v>
      </c>
      <c r="M147" s="38">
        <v>44853</v>
      </c>
      <c r="N147" s="57">
        <v>5.0184001291606163E-3</v>
      </c>
      <c r="O147" s="27">
        <v>26</v>
      </c>
      <c r="P147" s="27">
        <v>28</v>
      </c>
      <c r="Q147" s="77">
        <v>1725.1153846153845</v>
      </c>
      <c r="R147" s="38">
        <v>43366</v>
      </c>
      <c r="S147" s="27">
        <v>11</v>
      </c>
      <c r="T147" s="78">
        <v>3942.3636363636365</v>
      </c>
    </row>
    <row r="148" spans="1:20">
      <c r="A148" s="26" t="s">
        <v>442</v>
      </c>
      <c r="B148" s="105">
        <v>57979</v>
      </c>
      <c r="C148" s="106">
        <f>B148/总体情况!$L$7</f>
        <v>6.4870091429470346E-3</v>
      </c>
      <c r="D148" s="27">
        <v>45</v>
      </c>
      <c r="E148" s="27">
        <v>61</v>
      </c>
      <c r="F148" s="107">
        <f t="shared" si="4"/>
        <v>1288.4222222222222</v>
      </c>
      <c r="G148" s="38">
        <v>54787</v>
      </c>
      <c r="H148" s="27">
        <v>19</v>
      </c>
      <c r="I148" s="108">
        <f t="shared" si="5"/>
        <v>2883.5263157894738</v>
      </c>
      <c r="K148" s="26"/>
      <c r="L148" s="27" t="s">
        <v>743</v>
      </c>
      <c r="M148" s="38">
        <v>44853</v>
      </c>
      <c r="N148" s="57">
        <v>5.0184001291606163E-3</v>
      </c>
      <c r="O148" s="27">
        <v>26</v>
      </c>
      <c r="P148" s="27">
        <v>28</v>
      </c>
      <c r="Q148" s="77">
        <v>1725.1153846153845</v>
      </c>
      <c r="R148" s="38">
        <v>43366</v>
      </c>
      <c r="S148" s="27">
        <v>11</v>
      </c>
      <c r="T148" s="78">
        <v>3942.3636363636365</v>
      </c>
    </row>
    <row r="149" spans="1:20">
      <c r="A149" s="26" t="s">
        <v>441</v>
      </c>
      <c r="B149" s="105">
        <v>57978</v>
      </c>
      <c r="C149" s="106">
        <f>B149/总体情况!$L$7</f>
        <v>6.4868972574515463E-3</v>
      </c>
      <c r="D149" s="27">
        <v>44</v>
      </c>
      <c r="E149" s="27">
        <v>57</v>
      </c>
      <c r="F149" s="107">
        <f t="shared" si="4"/>
        <v>1317.6818181818182</v>
      </c>
      <c r="G149" s="38">
        <v>54787</v>
      </c>
      <c r="H149" s="27">
        <v>19</v>
      </c>
      <c r="I149" s="108">
        <f t="shared" si="5"/>
        <v>2883.5263157894738</v>
      </c>
      <c r="K149" s="26"/>
      <c r="L149" s="27" t="s">
        <v>745</v>
      </c>
      <c r="M149" s="38">
        <v>44853</v>
      </c>
      <c r="N149" s="57">
        <v>5.0184001291606163E-3</v>
      </c>
      <c r="O149" s="27">
        <v>26</v>
      </c>
      <c r="P149" s="27">
        <v>26</v>
      </c>
      <c r="Q149" s="77">
        <v>1725.1153846153845</v>
      </c>
      <c r="R149" s="38">
        <v>43366</v>
      </c>
      <c r="S149" s="27">
        <v>11</v>
      </c>
      <c r="T149" s="78">
        <v>3942.3636363636365</v>
      </c>
    </row>
    <row r="150" spans="1:20">
      <c r="A150" s="26" t="s">
        <v>529</v>
      </c>
      <c r="B150" s="105">
        <v>57954</v>
      </c>
      <c r="C150" s="106">
        <f>B150/总体情况!$L$7</f>
        <v>6.4842120055598144E-3</v>
      </c>
      <c r="D150" s="27">
        <v>44</v>
      </c>
      <c r="E150" s="27">
        <v>60</v>
      </c>
      <c r="F150" s="107">
        <f t="shared" si="4"/>
        <v>1317.1363636363637</v>
      </c>
      <c r="G150" s="38">
        <v>54787</v>
      </c>
      <c r="H150" s="27">
        <v>19</v>
      </c>
      <c r="I150" s="108">
        <f t="shared" si="5"/>
        <v>2883.5263157894738</v>
      </c>
      <c r="K150" s="26"/>
      <c r="L150" s="27" t="s">
        <v>746</v>
      </c>
      <c r="M150" s="38">
        <v>44853</v>
      </c>
      <c r="N150" s="57">
        <v>5.0184001291606163E-3</v>
      </c>
      <c r="O150" s="27">
        <v>26</v>
      </c>
      <c r="P150" s="27">
        <v>26</v>
      </c>
      <c r="Q150" s="77">
        <v>1725.1153846153845</v>
      </c>
      <c r="R150" s="38">
        <v>43366</v>
      </c>
      <c r="S150" s="27">
        <v>11</v>
      </c>
      <c r="T150" s="78">
        <v>3942.3636363636365</v>
      </c>
    </row>
    <row r="151" spans="1:20">
      <c r="A151" s="26" t="s">
        <v>528</v>
      </c>
      <c r="B151" s="105">
        <v>57953</v>
      </c>
      <c r="C151" s="106">
        <f>B151/总体情况!$L$7</f>
        <v>6.4841001200643253E-3</v>
      </c>
      <c r="D151" s="27">
        <v>43</v>
      </c>
      <c r="E151" s="27">
        <v>56</v>
      </c>
      <c r="F151" s="107">
        <f t="shared" si="4"/>
        <v>1347.7441860465117</v>
      </c>
      <c r="G151" s="38">
        <v>54787</v>
      </c>
      <c r="H151" s="27">
        <v>19</v>
      </c>
      <c r="I151" s="108">
        <f t="shared" si="5"/>
        <v>2883.5263157894738</v>
      </c>
      <c r="K151" s="26"/>
      <c r="L151" s="27" t="s">
        <v>748</v>
      </c>
      <c r="M151" s="38">
        <v>44853</v>
      </c>
      <c r="N151" s="57">
        <v>5.0184001291606163E-3</v>
      </c>
      <c r="O151" s="27">
        <v>26</v>
      </c>
      <c r="P151" s="27">
        <v>26</v>
      </c>
      <c r="Q151" s="77">
        <v>1725.1153846153845</v>
      </c>
      <c r="R151" s="38">
        <v>43366</v>
      </c>
      <c r="S151" s="27">
        <v>11</v>
      </c>
      <c r="T151" s="78">
        <v>3942.3636363636365</v>
      </c>
    </row>
    <row r="152" spans="1:20">
      <c r="A152" s="26" t="s">
        <v>657</v>
      </c>
      <c r="B152" s="105">
        <v>56620</v>
      </c>
      <c r="C152" s="106">
        <f>B152/总体情况!$L$7</f>
        <v>6.3349567545777112E-3</v>
      </c>
      <c r="D152" s="27">
        <v>20</v>
      </c>
      <c r="E152" s="27">
        <v>28</v>
      </c>
      <c r="F152" s="107">
        <f t="shared" si="4"/>
        <v>2831</v>
      </c>
      <c r="G152" s="38">
        <v>55675</v>
      </c>
      <c r="H152" s="27">
        <v>12</v>
      </c>
      <c r="I152" s="108">
        <f t="shared" si="5"/>
        <v>4639.583333333333</v>
      </c>
      <c r="K152" s="26"/>
      <c r="L152" s="27" t="s">
        <v>749</v>
      </c>
      <c r="M152" s="38">
        <v>44853</v>
      </c>
      <c r="N152" s="57">
        <v>5.0184001291606163E-3</v>
      </c>
      <c r="O152" s="27">
        <v>26</v>
      </c>
      <c r="P152" s="27">
        <v>26</v>
      </c>
      <c r="Q152" s="77">
        <v>1725.1153846153845</v>
      </c>
      <c r="R152" s="38">
        <v>43366</v>
      </c>
      <c r="S152" s="27">
        <v>11</v>
      </c>
      <c r="T152" s="78">
        <v>3942.3636363636365</v>
      </c>
    </row>
    <row r="153" spans="1:20">
      <c r="A153" s="26" t="s">
        <v>658</v>
      </c>
      <c r="B153" s="105">
        <v>56620</v>
      </c>
      <c r="C153" s="106">
        <f>B153/总体情况!$L$7</f>
        <v>6.3349567545777112E-3</v>
      </c>
      <c r="D153" s="27">
        <v>20</v>
      </c>
      <c r="E153" s="27">
        <v>28</v>
      </c>
      <c r="F153" s="107">
        <f t="shared" si="4"/>
        <v>2831</v>
      </c>
      <c r="G153" s="38">
        <v>55675</v>
      </c>
      <c r="H153" s="27">
        <v>12</v>
      </c>
      <c r="I153" s="108">
        <f t="shared" si="5"/>
        <v>4639.583333333333</v>
      </c>
      <c r="K153" s="26"/>
      <c r="L153" s="27" t="s">
        <v>193</v>
      </c>
      <c r="M153" s="38">
        <v>44390</v>
      </c>
      <c r="N153" s="57">
        <v>4.966597144749286E-3</v>
      </c>
      <c r="O153" s="27">
        <v>20</v>
      </c>
      <c r="P153" s="27">
        <v>38</v>
      </c>
      <c r="Q153" s="77">
        <v>2219.5</v>
      </c>
      <c r="R153" s="38">
        <v>42500</v>
      </c>
      <c r="S153" s="27">
        <v>9</v>
      </c>
      <c r="T153" s="78">
        <v>4722.2222222222226</v>
      </c>
    </row>
    <row r="154" spans="1:20">
      <c r="A154" s="26" t="s">
        <v>720</v>
      </c>
      <c r="B154" s="105">
        <v>55825</v>
      </c>
      <c r="C154" s="106">
        <f>B154/总体情况!$L$7</f>
        <v>6.2460077856640889E-3</v>
      </c>
      <c r="D154" s="27">
        <v>19</v>
      </c>
      <c r="E154" s="27">
        <v>27</v>
      </c>
      <c r="F154" s="107">
        <f t="shared" si="4"/>
        <v>2938.1578947368421</v>
      </c>
      <c r="G154" s="38">
        <v>54880</v>
      </c>
      <c r="H154" s="27">
        <v>11</v>
      </c>
      <c r="I154" s="108">
        <f t="shared" si="5"/>
        <v>4989.090909090909</v>
      </c>
      <c r="K154" s="26"/>
      <c r="L154" s="27" t="s">
        <v>196</v>
      </c>
      <c r="M154" s="38">
        <v>44390</v>
      </c>
      <c r="N154" s="57">
        <v>4.966597144749286E-3</v>
      </c>
      <c r="O154" s="27">
        <v>20</v>
      </c>
      <c r="P154" s="27">
        <v>38</v>
      </c>
      <c r="Q154" s="77">
        <v>2219.5</v>
      </c>
      <c r="R154" s="38">
        <v>42500</v>
      </c>
      <c r="S154" s="27">
        <v>9</v>
      </c>
      <c r="T154" s="78">
        <v>4722.2222222222226</v>
      </c>
    </row>
    <row r="155" spans="1:20">
      <c r="A155" s="26" t="s">
        <v>721</v>
      </c>
      <c r="B155" s="105">
        <v>55825</v>
      </c>
      <c r="C155" s="106">
        <f>B155/总体情况!$L$7</f>
        <v>6.2460077856640889E-3</v>
      </c>
      <c r="D155" s="27">
        <v>19</v>
      </c>
      <c r="E155" s="27">
        <v>27</v>
      </c>
      <c r="F155" s="107">
        <f t="shared" si="4"/>
        <v>2938.1578947368421</v>
      </c>
      <c r="G155" s="38">
        <v>54880</v>
      </c>
      <c r="H155" s="27">
        <v>11</v>
      </c>
      <c r="I155" s="108">
        <f t="shared" si="5"/>
        <v>4989.090909090909</v>
      </c>
      <c r="K155" s="26"/>
      <c r="L155" s="27" t="s">
        <v>673</v>
      </c>
      <c r="M155" s="38">
        <v>44390</v>
      </c>
      <c r="N155" s="57">
        <v>4.966597144749286E-3</v>
      </c>
      <c r="O155" s="27">
        <v>20</v>
      </c>
      <c r="P155" s="27">
        <v>38</v>
      </c>
      <c r="Q155" s="77">
        <v>2219.5</v>
      </c>
      <c r="R155" s="38">
        <v>42500</v>
      </c>
      <c r="S155" s="27">
        <v>9</v>
      </c>
      <c r="T155" s="78">
        <v>4722.2222222222226</v>
      </c>
    </row>
    <row r="156" spans="1:20">
      <c r="A156" s="26" t="s">
        <v>752</v>
      </c>
      <c r="B156" s="105">
        <v>55825</v>
      </c>
      <c r="C156" s="106">
        <f>B156/总体情况!$L$7</f>
        <v>6.2460077856640889E-3</v>
      </c>
      <c r="D156" s="27">
        <v>19</v>
      </c>
      <c r="E156" s="27">
        <v>27</v>
      </c>
      <c r="F156" s="107">
        <f t="shared" si="4"/>
        <v>2938.1578947368421</v>
      </c>
      <c r="G156" s="38">
        <v>54880</v>
      </c>
      <c r="H156" s="27">
        <v>11</v>
      </c>
      <c r="I156" s="108">
        <f t="shared" si="5"/>
        <v>4989.090909090909</v>
      </c>
      <c r="K156" s="26"/>
      <c r="L156" s="27" t="s">
        <v>680</v>
      </c>
      <c r="M156" s="38">
        <v>44390</v>
      </c>
      <c r="N156" s="57">
        <v>4.966597144749286E-3</v>
      </c>
      <c r="O156" s="27">
        <v>20</v>
      </c>
      <c r="P156" s="27">
        <v>38</v>
      </c>
      <c r="Q156" s="77">
        <v>2219.5</v>
      </c>
      <c r="R156" s="38">
        <v>42500</v>
      </c>
      <c r="S156" s="27">
        <v>9</v>
      </c>
      <c r="T156" s="78">
        <v>4722.2222222222226</v>
      </c>
    </row>
    <row r="157" spans="1:20">
      <c r="A157" s="26" t="s">
        <v>753</v>
      </c>
      <c r="B157" s="105">
        <v>55825</v>
      </c>
      <c r="C157" s="106">
        <f>B157/总体情况!$L$7</f>
        <v>6.2460077856640889E-3</v>
      </c>
      <c r="D157" s="27">
        <v>19</v>
      </c>
      <c r="E157" s="27">
        <v>27</v>
      </c>
      <c r="F157" s="107">
        <f t="shared" si="4"/>
        <v>2938.1578947368421</v>
      </c>
      <c r="G157" s="38">
        <v>54880</v>
      </c>
      <c r="H157" s="27">
        <v>11</v>
      </c>
      <c r="I157" s="108">
        <f t="shared" si="5"/>
        <v>4989.090909090909</v>
      </c>
      <c r="K157" s="26"/>
      <c r="L157" s="27" t="s">
        <v>211</v>
      </c>
      <c r="M157" s="38">
        <v>44390</v>
      </c>
      <c r="N157" s="57">
        <v>4.966597144749286E-3</v>
      </c>
      <c r="O157" s="27">
        <v>20</v>
      </c>
      <c r="P157" s="27">
        <v>38</v>
      </c>
      <c r="Q157" s="77">
        <v>2219.5</v>
      </c>
      <c r="R157" s="38">
        <v>42500</v>
      </c>
      <c r="S157" s="27">
        <v>9</v>
      </c>
      <c r="T157" s="78">
        <v>4722.2222222222226</v>
      </c>
    </row>
    <row r="158" spans="1:20">
      <c r="A158" s="26" t="s">
        <v>81</v>
      </c>
      <c r="B158" s="105">
        <v>54914</v>
      </c>
      <c r="C158" s="106">
        <f>B158/总体情况!$L$7</f>
        <v>6.1440800992737625E-3</v>
      </c>
      <c r="D158" s="27">
        <v>46</v>
      </c>
      <c r="E158" s="27">
        <v>78</v>
      </c>
      <c r="F158" s="107">
        <f t="shared" si="4"/>
        <v>1193.7826086956522</v>
      </c>
      <c r="G158" s="38">
        <v>53071</v>
      </c>
      <c r="H158" s="27">
        <v>20</v>
      </c>
      <c r="I158" s="108">
        <f t="shared" si="5"/>
        <v>2653.55</v>
      </c>
      <c r="K158" s="26"/>
      <c r="L158" s="27" t="s">
        <v>213</v>
      </c>
      <c r="M158" s="38">
        <v>44390</v>
      </c>
      <c r="N158" s="57">
        <v>4.966597144749286E-3</v>
      </c>
      <c r="O158" s="27">
        <v>20</v>
      </c>
      <c r="P158" s="27">
        <v>38</v>
      </c>
      <c r="Q158" s="77">
        <v>2219.5</v>
      </c>
      <c r="R158" s="38">
        <v>42500</v>
      </c>
      <c r="S158" s="27">
        <v>9</v>
      </c>
      <c r="T158" s="78">
        <v>4722.2222222222226</v>
      </c>
    </row>
    <row r="159" spans="1:20">
      <c r="A159" s="26" t="s">
        <v>167</v>
      </c>
      <c r="B159" s="105">
        <v>54520</v>
      </c>
      <c r="C159" s="106">
        <f>B159/总体情况!$L$7</f>
        <v>6.0999972140511624E-3</v>
      </c>
      <c r="D159" s="27">
        <v>48</v>
      </c>
      <c r="E159" s="27">
        <v>39</v>
      </c>
      <c r="F159" s="107">
        <f t="shared" si="4"/>
        <v>1135.8333333333333</v>
      </c>
      <c r="G159" s="38">
        <v>52650</v>
      </c>
      <c r="H159" s="27">
        <v>16</v>
      </c>
      <c r="I159" s="108">
        <f t="shared" si="5"/>
        <v>3290.625</v>
      </c>
      <c r="K159" s="26"/>
      <c r="L159" s="27" t="s">
        <v>215</v>
      </c>
      <c r="M159" s="38">
        <v>44390</v>
      </c>
      <c r="N159" s="57">
        <v>4.966597144749286E-3</v>
      </c>
      <c r="O159" s="27">
        <v>20</v>
      </c>
      <c r="P159" s="27">
        <v>38</v>
      </c>
      <c r="Q159" s="77">
        <v>2219.5</v>
      </c>
      <c r="R159" s="38">
        <v>42500</v>
      </c>
      <c r="S159" s="27">
        <v>9</v>
      </c>
      <c r="T159" s="78">
        <v>4722.2222222222226</v>
      </c>
    </row>
    <row r="160" spans="1:20">
      <c r="A160" s="26" t="s">
        <v>127</v>
      </c>
      <c r="B160" s="105">
        <v>54304</v>
      </c>
      <c r="C160" s="106">
        <f>B160/总体情况!$L$7</f>
        <v>6.0758299470255748E-3</v>
      </c>
      <c r="D160" s="27">
        <v>40</v>
      </c>
      <c r="E160" s="27">
        <v>37</v>
      </c>
      <c r="F160" s="107">
        <f t="shared" si="4"/>
        <v>1357.6</v>
      </c>
      <c r="G160" s="38">
        <v>52650</v>
      </c>
      <c r="H160" s="27">
        <v>16</v>
      </c>
      <c r="I160" s="108">
        <f t="shared" si="5"/>
        <v>3290.625</v>
      </c>
      <c r="K160" s="26"/>
      <c r="L160" s="27" t="s">
        <v>120</v>
      </c>
      <c r="M160" s="38">
        <v>43166</v>
      </c>
      <c r="N160" s="57">
        <v>4.8296492982709549E-3</v>
      </c>
      <c r="O160" s="27">
        <v>37</v>
      </c>
      <c r="P160" s="27">
        <v>46</v>
      </c>
      <c r="Q160" s="77">
        <v>1166.6486486486488</v>
      </c>
      <c r="R160" s="38">
        <v>40385</v>
      </c>
      <c r="S160" s="27">
        <v>15</v>
      </c>
      <c r="T160" s="78">
        <v>2692.3333333333335</v>
      </c>
    </row>
    <row r="161" spans="1:20">
      <c r="A161" s="26" t="s">
        <v>147</v>
      </c>
      <c r="B161" s="105">
        <v>54304</v>
      </c>
      <c r="C161" s="106">
        <f>B161/总体情况!$L$7</f>
        <v>6.0758299470255748E-3</v>
      </c>
      <c r="D161" s="27">
        <v>40</v>
      </c>
      <c r="E161" s="27">
        <v>37</v>
      </c>
      <c r="F161" s="107">
        <f t="shared" si="4"/>
        <v>1357.6</v>
      </c>
      <c r="G161" s="38">
        <v>52650</v>
      </c>
      <c r="H161" s="27">
        <v>16</v>
      </c>
      <c r="I161" s="108">
        <f t="shared" si="5"/>
        <v>3290.625</v>
      </c>
      <c r="K161" s="26"/>
      <c r="L161" s="27" t="s">
        <v>531</v>
      </c>
      <c r="M161" s="38">
        <v>42870</v>
      </c>
      <c r="N161" s="57">
        <v>4.796531191606261E-3</v>
      </c>
      <c r="O161" s="27">
        <v>35</v>
      </c>
      <c r="P161" s="27">
        <v>46</v>
      </c>
      <c r="Q161" s="77">
        <v>1224.8571428571429</v>
      </c>
      <c r="R161" s="38">
        <v>40385</v>
      </c>
      <c r="S161" s="27">
        <v>15</v>
      </c>
      <c r="T161" s="78">
        <v>2692.3333333333335</v>
      </c>
    </row>
    <row r="162" spans="1:20">
      <c r="A162" s="26" t="s">
        <v>77</v>
      </c>
      <c r="B162" s="105">
        <v>52650</v>
      </c>
      <c r="C162" s="106">
        <f>B162/总体情况!$L$7</f>
        <v>5.8907713374870448E-3</v>
      </c>
      <c r="D162" s="27">
        <v>44</v>
      </c>
      <c r="E162" s="27">
        <v>59</v>
      </c>
      <c r="F162" s="107">
        <f t="shared" si="4"/>
        <v>1196.590909090909</v>
      </c>
      <c r="G162" s="38">
        <v>49276</v>
      </c>
      <c r="H162" s="27">
        <v>20</v>
      </c>
      <c r="I162" s="108">
        <f t="shared" si="5"/>
        <v>2463.8000000000002</v>
      </c>
      <c r="K162" s="26"/>
      <c r="L162" s="27" t="s">
        <v>664</v>
      </c>
      <c r="M162" s="38">
        <v>42685</v>
      </c>
      <c r="N162" s="57">
        <v>4.7758323749408265E-3</v>
      </c>
      <c r="O162" s="27">
        <v>19</v>
      </c>
      <c r="P162" s="27">
        <v>26</v>
      </c>
      <c r="Q162" s="77">
        <v>2246.5789473684213</v>
      </c>
      <c r="R162" s="38">
        <v>41740</v>
      </c>
      <c r="S162" s="27">
        <v>11</v>
      </c>
      <c r="T162" s="78">
        <v>3794.5454545454545</v>
      </c>
    </row>
    <row r="163" spans="1:20">
      <c r="A163" s="26" t="s">
        <v>556</v>
      </c>
      <c r="B163" s="105">
        <v>52072</v>
      </c>
      <c r="C163" s="106">
        <f>B163/总体情况!$L$7</f>
        <v>5.8261015210944993E-3</v>
      </c>
      <c r="D163" s="27">
        <v>39</v>
      </c>
      <c r="E163" s="27">
        <v>57</v>
      </c>
      <c r="F163" s="107">
        <f t="shared" si="4"/>
        <v>1335.1794871794871</v>
      </c>
      <c r="G163" s="38">
        <v>49276</v>
      </c>
      <c r="H163" s="27">
        <v>20</v>
      </c>
      <c r="I163" s="108">
        <f t="shared" si="5"/>
        <v>2463.8000000000002</v>
      </c>
      <c r="K163" s="26"/>
      <c r="L163" s="27" t="s">
        <v>665</v>
      </c>
      <c r="M163" s="38">
        <v>42685</v>
      </c>
      <c r="N163" s="57">
        <v>4.7758323749408265E-3</v>
      </c>
      <c r="O163" s="27">
        <v>19</v>
      </c>
      <c r="P163" s="27">
        <v>26</v>
      </c>
      <c r="Q163" s="77">
        <v>2246.5789473684213</v>
      </c>
      <c r="R163" s="38">
        <v>41740</v>
      </c>
      <c r="S163" s="27">
        <v>11</v>
      </c>
      <c r="T163" s="78">
        <v>3794.5454545454545</v>
      </c>
    </row>
    <row r="164" spans="1:20">
      <c r="A164" s="26" t="s">
        <v>176</v>
      </c>
      <c r="B164" s="105">
        <v>51929</v>
      </c>
      <c r="C164" s="106">
        <f>B164/总体情况!$L$7</f>
        <v>5.8101018952395967E-3</v>
      </c>
      <c r="D164" s="27">
        <v>32</v>
      </c>
      <c r="E164" s="27">
        <v>24</v>
      </c>
      <c r="F164" s="107">
        <f t="shared" si="4"/>
        <v>1622.78125</v>
      </c>
      <c r="G164" s="38">
        <v>50827</v>
      </c>
      <c r="H164" s="27">
        <v>14</v>
      </c>
      <c r="I164" s="108">
        <f t="shared" si="5"/>
        <v>3630.5</v>
      </c>
      <c r="K164" s="26"/>
      <c r="L164" s="27" t="s">
        <v>671</v>
      </c>
      <c r="M164" s="38">
        <v>42685</v>
      </c>
      <c r="N164" s="57">
        <v>4.7758323749408265E-3</v>
      </c>
      <c r="O164" s="27">
        <v>19</v>
      </c>
      <c r="P164" s="27">
        <v>26</v>
      </c>
      <c r="Q164" s="77">
        <v>2246.5789473684213</v>
      </c>
      <c r="R164" s="38">
        <v>41740</v>
      </c>
      <c r="S164" s="27">
        <v>11</v>
      </c>
      <c r="T164" s="78">
        <v>3794.5454545454545</v>
      </c>
    </row>
    <row r="165" spans="1:20">
      <c r="A165" s="26" t="s">
        <v>171</v>
      </c>
      <c r="B165" s="105">
        <v>51822</v>
      </c>
      <c r="C165" s="106">
        <f>B165/总体情况!$L$7</f>
        <v>5.7981301472222919E-3</v>
      </c>
      <c r="D165" s="27">
        <v>31</v>
      </c>
      <c r="E165" s="27">
        <v>24</v>
      </c>
      <c r="F165" s="107">
        <f t="shared" si="4"/>
        <v>1671.6774193548388</v>
      </c>
      <c r="G165" s="38">
        <v>50827</v>
      </c>
      <c r="H165" s="27">
        <v>14</v>
      </c>
      <c r="I165" s="108">
        <f t="shared" si="5"/>
        <v>3630.5</v>
      </c>
      <c r="K165" s="26"/>
      <c r="L165" s="27" t="s">
        <v>672</v>
      </c>
      <c r="M165" s="38">
        <v>42685</v>
      </c>
      <c r="N165" s="57">
        <v>4.7758323749408265E-3</v>
      </c>
      <c r="O165" s="27">
        <v>19</v>
      </c>
      <c r="P165" s="27">
        <v>26</v>
      </c>
      <c r="Q165" s="77">
        <v>2246.5789473684213</v>
      </c>
      <c r="R165" s="38">
        <v>41740</v>
      </c>
      <c r="S165" s="27">
        <v>11</v>
      </c>
      <c r="T165" s="78">
        <v>3794.5454545454545</v>
      </c>
    </row>
    <row r="166" spans="1:20">
      <c r="A166" s="26" t="s">
        <v>132</v>
      </c>
      <c r="B166" s="105">
        <v>51820</v>
      </c>
      <c r="C166" s="106">
        <f>B166/总体情况!$L$7</f>
        <v>5.7979063762313137E-3</v>
      </c>
      <c r="D166" s="27">
        <v>29</v>
      </c>
      <c r="E166" s="27">
        <v>24</v>
      </c>
      <c r="F166" s="107">
        <f t="shared" si="4"/>
        <v>1786.8965517241379</v>
      </c>
      <c r="G166" s="38">
        <v>50827</v>
      </c>
      <c r="H166" s="27">
        <v>14</v>
      </c>
      <c r="I166" s="108">
        <f t="shared" si="5"/>
        <v>3630.5</v>
      </c>
      <c r="K166" s="26"/>
      <c r="L166" s="27" t="s">
        <v>678</v>
      </c>
      <c r="M166" s="38">
        <v>42685</v>
      </c>
      <c r="N166" s="57">
        <v>4.7758323749408265E-3</v>
      </c>
      <c r="O166" s="27">
        <v>19</v>
      </c>
      <c r="P166" s="27">
        <v>26</v>
      </c>
      <c r="Q166" s="77">
        <v>2246.5789473684213</v>
      </c>
      <c r="R166" s="38">
        <v>41740</v>
      </c>
      <c r="S166" s="27">
        <v>11</v>
      </c>
      <c r="T166" s="78">
        <v>3794.5454545454545</v>
      </c>
    </row>
    <row r="167" spans="1:20">
      <c r="A167" s="26" t="s">
        <v>152</v>
      </c>
      <c r="B167" s="105">
        <v>51820</v>
      </c>
      <c r="C167" s="106">
        <f>B167/总体情况!$L$7</f>
        <v>5.7979063762313137E-3</v>
      </c>
      <c r="D167" s="27">
        <v>29</v>
      </c>
      <c r="E167" s="27">
        <v>24</v>
      </c>
      <c r="F167" s="107">
        <f t="shared" si="4"/>
        <v>1786.8965517241379</v>
      </c>
      <c r="G167" s="38">
        <v>50827</v>
      </c>
      <c r="H167" s="27">
        <v>14</v>
      </c>
      <c r="I167" s="108">
        <f t="shared" si="5"/>
        <v>3630.5</v>
      </c>
      <c r="K167" s="26"/>
      <c r="L167" s="27" t="s">
        <v>679</v>
      </c>
      <c r="M167" s="38">
        <v>42685</v>
      </c>
      <c r="N167" s="57">
        <v>4.7758323749408265E-3</v>
      </c>
      <c r="O167" s="27">
        <v>19</v>
      </c>
      <c r="P167" s="27">
        <v>26</v>
      </c>
      <c r="Q167" s="77">
        <v>2246.5789473684213</v>
      </c>
      <c r="R167" s="38">
        <v>41740</v>
      </c>
      <c r="S167" s="27">
        <v>11</v>
      </c>
      <c r="T167" s="78">
        <v>3794.5454545454545</v>
      </c>
    </row>
    <row r="168" spans="1:20">
      <c r="A168" s="26" t="s">
        <v>186</v>
      </c>
      <c r="B168" s="105">
        <v>51815</v>
      </c>
      <c r="C168" s="106">
        <f>B168/总体情况!$L$7</f>
        <v>5.7973469487538698E-3</v>
      </c>
      <c r="D168" s="27">
        <v>7</v>
      </c>
      <c r="E168" s="27">
        <v>16</v>
      </c>
      <c r="F168" s="107">
        <f t="shared" si="4"/>
        <v>7402.1428571428569</v>
      </c>
      <c r="G168" s="38">
        <v>51634</v>
      </c>
      <c r="H168" s="27">
        <v>5</v>
      </c>
      <c r="I168" s="108">
        <f t="shared" si="5"/>
        <v>10326.799999999999</v>
      </c>
      <c r="K168" s="26"/>
      <c r="L168" s="27" t="s">
        <v>580</v>
      </c>
      <c r="M168" s="38">
        <v>42588</v>
      </c>
      <c r="N168" s="57">
        <v>4.7649794818784095E-3</v>
      </c>
      <c r="O168" s="27">
        <v>32</v>
      </c>
      <c r="P168" s="27">
        <v>44</v>
      </c>
      <c r="Q168" s="77">
        <v>1330.875</v>
      </c>
      <c r="R168" s="38">
        <v>40385</v>
      </c>
      <c r="S168" s="27">
        <v>15</v>
      </c>
      <c r="T168" s="78">
        <v>2692.3333333333335</v>
      </c>
    </row>
    <row r="169" spans="1:20">
      <c r="A169" s="26" t="s">
        <v>200</v>
      </c>
      <c r="B169" s="105">
        <v>51815</v>
      </c>
      <c r="C169" s="106">
        <f>B169/总体情况!$L$7</f>
        <v>5.7973469487538698E-3</v>
      </c>
      <c r="D169" s="27">
        <v>7</v>
      </c>
      <c r="E169" s="27">
        <v>16</v>
      </c>
      <c r="F169" s="107">
        <f t="shared" si="4"/>
        <v>7402.1428571428569</v>
      </c>
      <c r="G169" s="38">
        <v>51634</v>
      </c>
      <c r="H169" s="27">
        <v>5</v>
      </c>
      <c r="I169" s="108">
        <f t="shared" si="5"/>
        <v>10326.799999999999</v>
      </c>
      <c r="K169" s="26"/>
      <c r="L169" s="27" t="s">
        <v>589</v>
      </c>
      <c r="M169" s="38">
        <v>42588</v>
      </c>
      <c r="N169" s="57">
        <v>4.7649794818784095E-3</v>
      </c>
      <c r="O169" s="27">
        <v>32</v>
      </c>
      <c r="P169" s="27">
        <v>44</v>
      </c>
      <c r="Q169" s="77">
        <v>1330.875</v>
      </c>
      <c r="R169" s="38">
        <v>40385</v>
      </c>
      <c r="S169" s="27">
        <v>15</v>
      </c>
      <c r="T169" s="78">
        <v>2692.3333333333335</v>
      </c>
    </row>
    <row r="170" spans="1:20">
      <c r="A170" s="26" t="s">
        <v>208</v>
      </c>
      <c r="B170" s="105">
        <v>51815</v>
      </c>
      <c r="C170" s="106">
        <f>B170/总体情况!$L$7</f>
        <v>5.7973469487538698E-3</v>
      </c>
      <c r="D170" s="27">
        <v>7</v>
      </c>
      <c r="E170" s="27">
        <v>16</v>
      </c>
      <c r="F170" s="107">
        <f t="shared" si="4"/>
        <v>7402.1428571428569</v>
      </c>
      <c r="G170" s="38">
        <v>51634</v>
      </c>
      <c r="H170" s="27">
        <v>5</v>
      </c>
      <c r="I170" s="108">
        <f t="shared" si="5"/>
        <v>10326.799999999999</v>
      </c>
      <c r="K170" s="26"/>
      <c r="L170" s="27" t="s">
        <v>725</v>
      </c>
      <c r="M170" s="38">
        <v>41890</v>
      </c>
      <c r="N170" s="57">
        <v>4.6868834060272042E-3</v>
      </c>
      <c r="O170" s="27">
        <v>18</v>
      </c>
      <c r="P170" s="27">
        <v>25</v>
      </c>
      <c r="Q170" s="77">
        <v>2327.2222222222222</v>
      </c>
      <c r="R170" s="38">
        <v>40945</v>
      </c>
      <c r="S170" s="27">
        <v>10</v>
      </c>
      <c r="T170" s="78">
        <v>4094.5</v>
      </c>
    </row>
    <row r="171" spans="1:20">
      <c r="A171" s="26" t="s">
        <v>137</v>
      </c>
      <c r="B171" s="105">
        <v>51776</v>
      </c>
      <c r="C171" s="106">
        <f>B171/总体情况!$L$7</f>
        <v>5.7929834144298054E-3</v>
      </c>
      <c r="D171" s="27">
        <v>28</v>
      </c>
      <c r="E171" s="27">
        <v>24</v>
      </c>
      <c r="F171" s="107">
        <f t="shared" si="4"/>
        <v>1849.1428571428571</v>
      </c>
      <c r="G171" s="38">
        <v>50827</v>
      </c>
      <c r="H171" s="27">
        <v>14</v>
      </c>
      <c r="I171" s="108">
        <f t="shared" si="5"/>
        <v>3630.5</v>
      </c>
      <c r="K171" s="26"/>
      <c r="L171" s="27" t="s">
        <v>726</v>
      </c>
      <c r="M171" s="38">
        <v>41890</v>
      </c>
      <c r="N171" s="57">
        <v>4.6868834060272042E-3</v>
      </c>
      <c r="O171" s="27">
        <v>18</v>
      </c>
      <c r="P171" s="27">
        <v>25</v>
      </c>
      <c r="Q171" s="77">
        <v>2327.2222222222222</v>
      </c>
      <c r="R171" s="38">
        <v>40945</v>
      </c>
      <c r="S171" s="27">
        <v>10</v>
      </c>
      <c r="T171" s="78">
        <v>4094.5</v>
      </c>
    </row>
    <row r="172" spans="1:20">
      <c r="A172" s="26" t="s">
        <v>142</v>
      </c>
      <c r="B172" s="105">
        <v>51776</v>
      </c>
      <c r="C172" s="106">
        <f>B172/总体情况!$L$7</f>
        <v>5.7929834144298054E-3</v>
      </c>
      <c r="D172" s="27">
        <v>28</v>
      </c>
      <c r="E172" s="27">
        <v>24</v>
      </c>
      <c r="F172" s="107">
        <f t="shared" si="4"/>
        <v>1849.1428571428571</v>
      </c>
      <c r="G172" s="38">
        <v>50827</v>
      </c>
      <c r="H172" s="27">
        <v>14</v>
      </c>
      <c r="I172" s="108">
        <f t="shared" si="5"/>
        <v>3630.5</v>
      </c>
      <c r="K172" s="26"/>
      <c r="L172" s="27" t="s">
        <v>730</v>
      </c>
      <c r="M172" s="38">
        <v>41890</v>
      </c>
      <c r="N172" s="57">
        <v>4.6868834060272042E-3</v>
      </c>
      <c r="O172" s="27">
        <v>18</v>
      </c>
      <c r="P172" s="27">
        <v>25</v>
      </c>
      <c r="Q172" s="77">
        <v>2327.2222222222222</v>
      </c>
      <c r="R172" s="38">
        <v>40945</v>
      </c>
      <c r="S172" s="27">
        <v>10</v>
      </c>
      <c r="T172" s="78">
        <v>4094.5</v>
      </c>
    </row>
    <row r="173" spans="1:20">
      <c r="A173" s="26" t="s">
        <v>157</v>
      </c>
      <c r="B173" s="105">
        <v>51776</v>
      </c>
      <c r="C173" s="106">
        <f>B173/总体情况!$L$7</f>
        <v>5.7929834144298054E-3</v>
      </c>
      <c r="D173" s="27">
        <v>28</v>
      </c>
      <c r="E173" s="27">
        <v>24</v>
      </c>
      <c r="F173" s="107">
        <f t="shared" si="4"/>
        <v>1849.1428571428571</v>
      </c>
      <c r="G173" s="38">
        <v>50827</v>
      </c>
      <c r="H173" s="27">
        <v>14</v>
      </c>
      <c r="I173" s="108">
        <f t="shared" si="5"/>
        <v>3630.5</v>
      </c>
      <c r="K173" s="26"/>
      <c r="L173" s="27" t="s">
        <v>731</v>
      </c>
      <c r="M173" s="38">
        <v>41890</v>
      </c>
      <c r="N173" s="57">
        <v>4.6868834060272042E-3</v>
      </c>
      <c r="O173" s="27">
        <v>18</v>
      </c>
      <c r="P173" s="27">
        <v>25</v>
      </c>
      <c r="Q173" s="77">
        <v>2327.2222222222222</v>
      </c>
      <c r="R173" s="38">
        <v>40945</v>
      </c>
      <c r="S173" s="27">
        <v>10</v>
      </c>
      <c r="T173" s="78">
        <v>4094.5</v>
      </c>
    </row>
    <row r="174" spans="1:20">
      <c r="A174" s="26" t="s">
        <v>162</v>
      </c>
      <c r="B174" s="105">
        <v>51776</v>
      </c>
      <c r="C174" s="106">
        <f>B174/总体情况!$L$7</f>
        <v>5.7929834144298054E-3</v>
      </c>
      <c r="D174" s="27">
        <v>28</v>
      </c>
      <c r="E174" s="27">
        <v>24</v>
      </c>
      <c r="F174" s="107">
        <f t="shared" si="4"/>
        <v>1849.1428571428571</v>
      </c>
      <c r="G174" s="38">
        <v>50827</v>
      </c>
      <c r="H174" s="27">
        <v>14</v>
      </c>
      <c r="I174" s="108">
        <f t="shared" si="5"/>
        <v>3630.5</v>
      </c>
      <c r="K174" s="26"/>
      <c r="L174" s="27" t="s">
        <v>735</v>
      </c>
      <c r="M174" s="38">
        <v>41890</v>
      </c>
      <c r="N174" s="57">
        <v>4.6868834060272042E-3</v>
      </c>
      <c r="O174" s="27">
        <v>18</v>
      </c>
      <c r="P174" s="27">
        <v>25</v>
      </c>
      <c r="Q174" s="77">
        <v>2327.2222222222222</v>
      </c>
      <c r="R174" s="38">
        <v>40945</v>
      </c>
      <c r="S174" s="27">
        <v>10</v>
      </c>
      <c r="T174" s="78">
        <v>4094.5</v>
      </c>
    </row>
    <row r="175" spans="1:20">
      <c r="A175" s="26" t="s">
        <v>181</v>
      </c>
      <c r="B175" s="105">
        <v>51776</v>
      </c>
      <c r="C175" s="106">
        <f>B175/总体情况!$L$7</f>
        <v>5.7929834144298054E-3</v>
      </c>
      <c r="D175" s="27">
        <v>28</v>
      </c>
      <c r="E175" s="27">
        <v>24</v>
      </c>
      <c r="F175" s="107">
        <f t="shared" si="4"/>
        <v>1849.1428571428571</v>
      </c>
      <c r="G175" s="38">
        <v>50827</v>
      </c>
      <c r="H175" s="27">
        <v>14</v>
      </c>
      <c r="I175" s="108">
        <f t="shared" si="5"/>
        <v>3630.5</v>
      </c>
      <c r="K175" s="26"/>
      <c r="L175" s="27" t="s">
        <v>736</v>
      </c>
      <c r="M175" s="38">
        <v>41890</v>
      </c>
      <c r="N175" s="57">
        <v>4.6868834060272042E-3</v>
      </c>
      <c r="O175" s="27">
        <v>18</v>
      </c>
      <c r="P175" s="27">
        <v>25</v>
      </c>
      <c r="Q175" s="77">
        <v>2327.2222222222222</v>
      </c>
      <c r="R175" s="38">
        <v>40945</v>
      </c>
      <c r="S175" s="27">
        <v>10</v>
      </c>
      <c r="T175" s="78">
        <v>4094.5</v>
      </c>
    </row>
    <row r="176" spans="1:20">
      <c r="A176" s="26" t="s">
        <v>602</v>
      </c>
      <c r="B176" s="105">
        <v>51650</v>
      </c>
      <c r="C176" s="106">
        <f>B176/总体情况!$L$7</f>
        <v>5.7788858419982126E-3</v>
      </c>
      <c r="D176" s="27">
        <v>19</v>
      </c>
      <c r="E176" s="27">
        <v>25</v>
      </c>
      <c r="F176" s="107">
        <f t="shared" si="4"/>
        <v>2718.4210526315787</v>
      </c>
      <c r="G176" s="38">
        <v>50705</v>
      </c>
      <c r="H176" s="27">
        <v>11</v>
      </c>
      <c r="I176" s="108">
        <f t="shared" si="5"/>
        <v>4609.545454545455</v>
      </c>
      <c r="K176" s="26"/>
      <c r="L176" s="27" t="s">
        <v>456</v>
      </c>
      <c r="M176" s="38">
        <v>38959</v>
      </c>
      <c r="N176" s="57">
        <v>4.3589470187494353E-3</v>
      </c>
      <c r="O176" s="27">
        <v>25</v>
      </c>
      <c r="P176" s="27">
        <v>25</v>
      </c>
      <c r="Q176" s="77">
        <v>1558.36</v>
      </c>
      <c r="R176" s="38">
        <v>38066</v>
      </c>
      <c r="S176" s="27">
        <v>14</v>
      </c>
      <c r="T176" s="78">
        <v>2719</v>
      </c>
    </row>
    <row r="177" spans="1:20">
      <c r="A177" s="26" t="s">
        <v>603</v>
      </c>
      <c r="B177" s="105">
        <v>51650</v>
      </c>
      <c r="C177" s="106">
        <f>B177/总体情况!$L$7</f>
        <v>5.7788858419982126E-3</v>
      </c>
      <c r="D177" s="27">
        <v>19</v>
      </c>
      <c r="E177" s="27">
        <v>25</v>
      </c>
      <c r="F177" s="107">
        <f t="shared" si="4"/>
        <v>2718.4210526315787</v>
      </c>
      <c r="G177" s="38">
        <v>50705</v>
      </c>
      <c r="H177" s="27">
        <v>11</v>
      </c>
      <c r="I177" s="108">
        <f t="shared" si="5"/>
        <v>4609.545454545455</v>
      </c>
      <c r="K177" s="26"/>
      <c r="L177" s="27" t="s">
        <v>457</v>
      </c>
      <c r="M177" s="38">
        <v>38959</v>
      </c>
      <c r="N177" s="57">
        <v>4.3589470187494353E-3</v>
      </c>
      <c r="O177" s="27">
        <v>25</v>
      </c>
      <c r="P177" s="27">
        <v>25</v>
      </c>
      <c r="Q177" s="77">
        <v>1558.36</v>
      </c>
      <c r="R177" s="38">
        <v>38066</v>
      </c>
      <c r="S177" s="27">
        <v>14</v>
      </c>
      <c r="T177" s="78">
        <v>2719</v>
      </c>
    </row>
    <row r="178" spans="1:20">
      <c r="A178" s="26" t="s">
        <v>630</v>
      </c>
      <c r="B178" s="105">
        <v>51650</v>
      </c>
      <c r="C178" s="106">
        <f>B178/总体情况!$L$7</f>
        <v>5.7788858419982126E-3</v>
      </c>
      <c r="D178" s="27">
        <v>19</v>
      </c>
      <c r="E178" s="27">
        <v>25</v>
      </c>
      <c r="F178" s="107">
        <f t="shared" si="4"/>
        <v>2718.4210526315787</v>
      </c>
      <c r="G178" s="38">
        <v>50705</v>
      </c>
      <c r="H178" s="27">
        <v>11</v>
      </c>
      <c r="I178" s="108">
        <f t="shared" si="5"/>
        <v>4609.545454545455</v>
      </c>
      <c r="K178" s="26"/>
      <c r="L178" s="27" t="s">
        <v>103</v>
      </c>
      <c r="M178" s="38">
        <v>38676</v>
      </c>
      <c r="N178" s="57">
        <v>4.3272834235260956E-3</v>
      </c>
      <c r="O178" s="27">
        <v>30</v>
      </c>
      <c r="P178" s="27">
        <v>55</v>
      </c>
      <c r="Q178" s="77">
        <v>1289.2</v>
      </c>
      <c r="R178" s="38">
        <v>37895</v>
      </c>
      <c r="S178" s="27">
        <v>11</v>
      </c>
      <c r="T178" s="78">
        <v>3445</v>
      </c>
    </row>
    <row r="179" spans="1:20">
      <c r="A179" s="26" t="s">
        <v>631</v>
      </c>
      <c r="B179" s="105">
        <v>51650</v>
      </c>
      <c r="C179" s="106">
        <f>B179/总体情况!$L$7</f>
        <v>5.7788858419982126E-3</v>
      </c>
      <c r="D179" s="27">
        <v>19</v>
      </c>
      <c r="E179" s="27">
        <v>25</v>
      </c>
      <c r="F179" s="107">
        <f t="shared" si="4"/>
        <v>2718.4210526315787</v>
      </c>
      <c r="G179" s="38">
        <v>50705</v>
      </c>
      <c r="H179" s="27">
        <v>11</v>
      </c>
      <c r="I179" s="108">
        <f t="shared" si="5"/>
        <v>4609.545454545455</v>
      </c>
      <c r="K179" s="26"/>
      <c r="L179" s="27" t="s">
        <v>102</v>
      </c>
      <c r="M179" s="38">
        <v>38517</v>
      </c>
      <c r="N179" s="57">
        <v>4.3094936297433713E-3</v>
      </c>
      <c r="O179" s="27">
        <v>24</v>
      </c>
      <c r="P179" s="27">
        <v>55</v>
      </c>
      <c r="Q179" s="77">
        <v>1604.875</v>
      </c>
      <c r="R179" s="38">
        <v>37895</v>
      </c>
      <c r="S179" s="27">
        <v>11</v>
      </c>
      <c r="T179" s="78">
        <v>3445</v>
      </c>
    </row>
    <row r="180" spans="1:20">
      <c r="A180" s="26" t="s">
        <v>655</v>
      </c>
      <c r="B180" s="105">
        <v>51649</v>
      </c>
      <c r="C180" s="106">
        <f>B180/总体情况!$L$7</f>
        <v>5.7787739565027234E-3</v>
      </c>
      <c r="D180" s="27">
        <v>6</v>
      </c>
      <c r="E180" s="27">
        <v>9</v>
      </c>
      <c r="F180" s="107">
        <f t="shared" si="4"/>
        <v>8608.1666666666661</v>
      </c>
      <c r="G180" s="38">
        <v>51634</v>
      </c>
      <c r="H180" s="27">
        <v>5</v>
      </c>
      <c r="I180" s="108">
        <f t="shared" si="5"/>
        <v>10326.799999999999</v>
      </c>
      <c r="K180" s="26"/>
      <c r="L180" s="27" t="s">
        <v>609</v>
      </c>
      <c r="M180" s="38">
        <v>37715</v>
      </c>
      <c r="N180" s="57">
        <v>4.2197614623613279E-3</v>
      </c>
      <c r="O180" s="27">
        <v>18</v>
      </c>
      <c r="P180" s="27">
        <v>24</v>
      </c>
      <c r="Q180" s="77">
        <v>2095.2777777777778</v>
      </c>
      <c r="R180" s="38">
        <v>36770</v>
      </c>
      <c r="S180" s="27">
        <v>10</v>
      </c>
      <c r="T180" s="78">
        <v>3677</v>
      </c>
    </row>
    <row r="181" spans="1:20">
      <c r="A181" s="26" t="s">
        <v>718</v>
      </c>
      <c r="B181" s="105">
        <v>51649</v>
      </c>
      <c r="C181" s="106">
        <f>B181/总体情况!$L$7</f>
        <v>5.7787739565027234E-3</v>
      </c>
      <c r="D181" s="27">
        <v>6</v>
      </c>
      <c r="E181" s="27">
        <v>9</v>
      </c>
      <c r="F181" s="107">
        <f t="shared" si="4"/>
        <v>8608.1666666666661</v>
      </c>
      <c r="G181" s="38">
        <v>51634</v>
      </c>
      <c r="H181" s="27">
        <v>5</v>
      </c>
      <c r="I181" s="108">
        <f t="shared" si="5"/>
        <v>10326.799999999999</v>
      </c>
      <c r="K181" s="26"/>
      <c r="L181" s="27" t="s">
        <v>610</v>
      </c>
      <c r="M181" s="38">
        <v>37715</v>
      </c>
      <c r="N181" s="57">
        <v>4.2197614623613279E-3</v>
      </c>
      <c r="O181" s="27">
        <v>18</v>
      </c>
      <c r="P181" s="27">
        <v>24</v>
      </c>
      <c r="Q181" s="77">
        <v>2095.2777777777778</v>
      </c>
      <c r="R181" s="38">
        <v>36770</v>
      </c>
      <c r="S181" s="27">
        <v>10</v>
      </c>
      <c r="T181" s="78">
        <v>3677</v>
      </c>
    </row>
    <row r="182" spans="1:20">
      <c r="A182" s="26" t="s">
        <v>750</v>
      </c>
      <c r="B182" s="105">
        <v>51649</v>
      </c>
      <c r="C182" s="106">
        <f>B182/总体情况!$L$7</f>
        <v>5.7787739565027234E-3</v>
      </c>
      <c r="D182" s="27">
        <v>6</v>
      </c>
      <c r="E182" s="27">
        <v>9</v>
      </c>
      <c r="F182" s="107">
        <f t="shared" si="4"/>
        <v>8608.1666666666661</v>
      </c>
      <c r="G182" s="38">
        <v>51634</v>
      </c>
      <c r="H182" s="27">
        <v>5</v>
      </c>
      <c r="I182" s="108">
        <f t="shared" si="5"/>
        <v>10326.799999999999</v>
      </c>
      <c r="K182" s="26"/>
      <c r="L182" s="27" t="s">
        <v>616</v>
      </c>
      <c r="M182" s="38">
        <v>37715</v>
      </c>
      <c r="N182" s="57">
        <v>4.2197614623613279E-3</v>
      </c>
      <c r="O182" s="27">
        <v>18</v>
      </c>
      <c r="P182" s="27">
        <v>24</v>
      </c>
      <c r="Q182" s="77">
        <v>2095.2777777777778</v>
      </c>
      <c r="R182" s="38">
        <v>36770</v>
      </c>
      <c r="S182" s="27">
        <v>10</v>
      </c>
      <c r="T182" s="78">
        <v>3677</v>
      </c>
    </row>
    <row r="183" spans="1:20">
      <c r="A183" s="26" t="s">
        <v>203</v>
      </c>
      <c r="B183" s="105">
        <v>51478</v>
      </c>
      <c r="C183" s="106">
        <f>B183/总体情况!$L$7</f>
        <v>5.7596415367741332E-3</v>
      </c>
      <c r="D183" s="27">
        <v>22</v>
      </c>
      <c r="E183" s="27">
        <v>38</v>
      </c>
      <c r="F183" s="107">
        <f t="shared" si="4"/>
        <v>2339.909090909091</v>
      </c>
      <c r="G183" s="38">
        <v>49587</v>
      </c>
      <c r="H183" s="27">
        <v>10</v>
      </c>
      <c r="I183" s="108">
        <f t="shared" si="5"/>
        <v>4958.7</v>
      </c>
      <c r="K183" s="26"/>
      <c r="L183" s="27" t="s">
        <v>617</v>
      </c>
      <c r="M183" s="38">
        <v>37715</v>
      </c>
      <c r="N183" s="57">
        <v>4.2197614623613279E-3</v>
      </c>
      <c r="O183" s="27">
        <v>18</v>
      </c>
      <c r="P183" s="27">
        <v>24</v>
      </c>
      <c r="Q183" s="77">
        <v>2095.2777777777778</v>
      </c>
      <c r="R183" s="38">
        <v>36770</v>
      </c>
      <c r="S183" s="27">
        <v>10</v>
      </c>
      <c r="T183" s="78">
        <v>3677</v>
      </c>
    </row>
    <row r="184" spans="1:20">
      <c r="A184" s="26" t="s">
        <v>205</v>
      </c>
      <c r="B184" s="105">
        <v>51478</v>
      </c>
      <c r="C184" s="106">
        <f>B184/总体情况!$L$7</f>
        <v>5.7596415367741332E-3</v>
      </c>
      <c r="D184" s="27">
        <v>22</v>
      </c>
      <c r="E184" s="27">
        <v>38</v>
      </c>
      <c r="F184" s="107">
        <f t="shared" si="4"/>
        <v>2339.909090909091</v>
      </c>
      <c r="G184" s="38">
        <v>49587</v>
      </c>
      <c r="H184" s="27">
        <v>10</v>
      </c>
      <c r="I184" s="108">
        <f t="shared" si="5"/>
        <v>4958.7</v>
      </c>
      <c r="K184" s="26"/>
      <c r="L184" s="27" t="s">
        <v>623</v>
      </c>
      <c r="M184" s="38">
        <v>37715</v>
      </c>
      <c r="N184" s="57">
        <v>4.2197614623613279E-3</v>
      </c>
      <c r="O184" s="27">
        <v>18</v>
      </c>
      <c r="P184" s="27">
        <v>24</v>
      </c>
      <c r="Q184" s="77">
        <v>2095.2777777777778</v>
      </c>
      <c r="R184" s="38">
        <v>36770</v>
      </c>
      <c r="S184" s="27">
        <v>10</v>
      </c>
      <c r="T184" s="78">
        <v>3677</v>
      </c>
    </row>
    <row r="185" spans="1:20">
      <c r="A185" s="26" t="s">
        <v>207</v>
      </c>
      <c r="B185" s="105">
        <v>51478</v>
      </c>
      <c r="C185" s="106">
        <f>B185/总体情况!$L$7</f>
        <v>5.7596415367741332E-3</v>
      </c>
      <c r="D185" s="27">
        <v>22</v>
      </c>
      <c r="E185" s="27">
        <v>38</v>
      </c>
      <c r="F185" s="107">
        <f t="shared" si="4"/>
        <v>2339.909090909091</v>
      </c>
      <c r="G185" s="38">
        <v>49587</v>
      </c>
      <c r="H185" s="27">
        <v>10</v>
      </c>
      <c r="I185" s="108">
        <f t="shared" si="5"/>
        <v>4958.7</v>
      </c>
      <c r="K185" s="26"/>
      <c r="L185" s="27" t="s">
        <v>624</v>
      </c>
      <c r="M185" s="38">
        <v>37715</v>
      </c>
      <c r="N185" s="57">
        <v>4.2197614623613279E-3</v>
      </c>
      <c r="O185" s="27">
        <v>18</v>
      </c>
      <c r="P185" s="27">
        <v>24</v>
      </c>
      <c r="Q185" s="77">
        <v>2095.2777777777778</v>
      </c>
      <c r="R185" s="38">
        <v>36770</v>
      </c>
      <c r="S185" s="27">
        <v>10</v>
      </c>
      <c r="T185" s="78">
        <v>3677</v>
      </c>
    </row>
    <row r="186" spans="1:20">
      <c r="A186" s="26" t="s">
        <v>727</v>
      </c>
      <c r="B186" s="105">
        <v>51478</v>
      </c>
      <c r="C186" s="106">
        <f>B186/总体情况!$L$7</f>
        <v>5.7596415367741332E-3</v>
      </c>
      <c r="D186" s="27">
        <v>22</v>
      </c>
      <c r="E186" s="27">
        <v>38</v>
      </c>
      <c r="F186" s="107">
        <f t="shared" si="4"/>
        <v>2339.909090909091</v>
      </c>
      <c r="G186" s="38">
        <v>49587</v>
      </c>
      <c r="H186" s="27">
        <v>10</v>
      </c>
      <c r="I186" s="108">
        <f t="shared" si="5"/>
        <v>4958.7</v>
      </c>
      <c r="K186" s="26"/>
      <c r="L186" s="27" t="s">
        <v>637</v>
      </c>
      <c r="M186" s="38">
        <v>37715</v>
      </c>
      <c r="N186" s="57">
        <v>4.2197614623613279E-3</v>
      </c>
      <c r="O186" s="27">
        <v>18</v>
      </c>
      <c r="P186" s="27">
        <v>24</v>
      </c>
      <c r="Q186" s="77">
        <v>2095.2777777777778</v>
      </c>
      <c r="R186" s="38">
        <v>36770</v>
      </c>
      <c r="S186" s="27">
        <v>10</v>
      </c>
      <c r="T186" s="78">
        <v>3677</v>
      </c>
    </row>
    <row r="187" spans="1:20">
      <c r="A187" s="26" t="s">
        <v>732</v>
      </c>
      <c r="B187" s="105">
        <v>51478</v>
      </c>
      <c r="C187" s="106">
        <f>B187/总体情况!$L$7</f>
        <v>5.7596415367741332E-3</v>
      </c>
      <c r="D187" s="27">
        <v>22</v>
      </c>
      <c r="E187" s="27">
        <v>38</v>
      </c>
      <c r="F187" s="107">
        <f t="shared" si="4"/>
        <v>2339.909090909091</v>
      </c>
      <c r="G187" s="38">
        <v>49587</v>
      </c>
      <c r="H187" s="27">
        <v>10</v>
      </c>
      <c r="I187" s="108">
        <f t="shared" si="5"/>
        <v>4958.7</v>
      </c>
      <c r="K187" s="26"/>
      <c r="L187" s="27" t="s">
        <v>638</v>
      </c>
      <c r="M187" s="38">
        <v>37715</v>
      </c>
      <c r="N187" s="57">
        <v>4.2197614623613279E-3</v>
      </c>
      <c r="O187" s="27">
        <v>18</v>
      </c>
      <c r="P187" s="27">
        <v>24</v>
      </c>
      <c r="Q187" s="77">
        <v>2095.2777777777778</v>
      </c>
      <c r="R187" s="38">
        <v>36770</v>
      </c>
      <c r="S187" s="27">
        <v>10</v>
      </c>
      <c r="T187" s="78">
        <v>3677</v>
      </c>
    </row>
    <row r="188" spans="1:20">
      <c r="A188" s="26" t="s">
        <v>737</v>
      </c>
      <c r="B188" s="105">
        <v>51478</v>
      </c>
      <c r="C188" s="106">
        <f>B188/总体情况!$L$7</f>
        <v>5.7596415367741332E-3</v>
      </c>
      <c r="D188" s="27">
        <v>22</v>
      </c>
      <c r="E188" s="27">
        <v>38</v>
      </c>
      <c r="F188" s="107">
        <f t="shared" si="4"/>
        <v>2339.909090909091</v>
      </c>
      <c r="G188" s="38">
        <v>49587</v>
      </c>
      <c r="H188" s="27">
        <v>10</v>
      </c>
      <c r="I188" s="108">
        <f t="shared" si="5"/>
        <v>4958.7</v>
      </c>
      <c r="K188" s="26"/>
      <c r="L188" s="27" t="s">
        <v>644</v>
      </c>
      <c r="M188" s="38">
        <v>37715</v>
      </c>
      <c r="N188" s="57">
        <v>4.2197614623613279E-3</v>
      </c>
      <c r="O188" s="27">
        <v>18</v>
      </c>
      <c r="P188" s="27">
        <v>24</v>
      </c>
      <c r="Q188" s="77">
        <v>2095.2777777777778</v>
      </c>
      <c r="R188" s="38">
        <v>36770</v>
      </c>
      <c r="S188" s="27">
        <v>10</v>
      </c>
      <c r="T188" s="78">
        <v>3677</v>
      </c>
    </row>
    <row r="189" spans="1:20">
      <c r="A189" s="26" t="s">
        <v>712</v>
      </c>
      <c r="B189" s="105">
        <v>51119</v>
      </c>
      <c r="C189" s="106">
        <f>B189/总体情况!$L$7</f>
        <v>5.719474643893642E-3</v>
      </c>
      <c r="D189" s="27">
        <v>18</v>
      </c>
      <c r="E189" s="27">
        <v>31</v>
      </c>
      <c r="F189" s="107">
        <f t="shared" si="4"/>
        <v>2839.9444444444443</v>
      </c>
      <c r="G189" s="38">
        <v>49483</v>
      </c>
      <c r="H189" s="27">
        <v>9</v>
      </c>
      <c r="I189" s="108">
        <f t="shared" si="5"/>
        <v>5498.1111111111113</v>
      </c>
      <c r="K189" s="26"/>
      <c r="L189" s="27" t="s">
        <v>645</v>
      </c>
      <c r="M189" s="38">
        <v>37715</v>
      </c>
      <c r="N189" s="57">
        <v>4.2197614623613279E-3</v>
      </c>
      <c r="O189" s="27">
        <v>18</v>
      </c>
      <c r="P189" s="27">
        <v>24</v>
      </c>
      <c r="Q189" s="77">
        <v>2095.2777777777778</v>
      </c>
      <c r="R189" s="38">
        <v>36770</v>
      </c>
      <c r="S189" s="27">
        <v>10</v>
      </c>
      <c r="T189" s="78">
        <v>3677</v>
      </c>
    </row>
    <row r="190" spans="1:20">
      <c r="A190" s="26" t="s">
        <v>717</v>
      </c>
      <c r="B190" s="105">
        <v>51119</v>
      </c>
      <c r="C190" s="106">
        <f>B190/总体情况!$L$7</f>
        <v>5.719474643893642E-3</v>
      </c>
      <c r="D190" s="27">
        <v>18</v>
      </c>
      <c r="E190" s="27">
        <v>31</v>
      </c>
      <c r="F190" s="107">
        <f t="shared" si="4"/>
        <v>2839.9444444444443</v>
      </c>
      <c r="G190" s="38">
        <v>49483</v>
      </c>
      <c r="H190" s="27">
        <v>9</v>
      </c>
      <c r="I190" s="108">
        <f t="shared" si="5"/>
        <v>5498.1111111111113</v>
      </c>
      <c r="K190" s="26"/>
      <c r="L190" s="27" t="s">
        <v>651</v>
      </c>
      <c r="M190" s="38">
        <v>37715</v>
      </c>
      <c r="N190" s="57">
        <v>4.2197614623613279E-3</v>
      </c>
      <c r="O190" s="27">
        <v>18</v>
      </c>
      <c r="P190" s="27">
        <v>24</v>
      </c>
      <c r="Q190" s="77">
        <v>2095.2777777777778</v>
      </c>
      <c r="R190" s="38">
        <v>36770</v>
      </c>
      <c r="S190" s="27">
        <v>10</v>
      </c>
      <c r="T190" s="78">
        <v>3677</v>
      </c>
    </row>
    <row r="191" spans="1:20">
      <c r="A191" s="26" t="s">
        <v>710</v>
      </c>
      <c r="B191" s="105">
        <v>50855</v>
      </c>
      <c r="C191" s="106">
        <f>B191/总体情况!$L$7</f>
        <v>5.6899368730845903E-3</v>
      </c>
      <c r="D191" s="27">
        <v>18</v>
      </c>
      <c r="E191" s="27">
        <v>24</v>
      </c>
      <c r="F191" s="107">
        <f t="shared" si="4"/>
        <v>2825.2777777777778</v>
      </c>
      <c r="G191" s="38">
        <v>49910</v>
      </c>
      <c r="H191" s="27">
        <v>10</v>
      </c>
      <c r="I191" s="108">
        <f t="shared" si="5"/>
        <v>4991</v>
      </c>
      <c r="K191" s="26"/>
      <c r="L191" s="27" t="s">
        <v>652</v>
      </c>
      <c r="M191" s="38">
        <v>37715</v>
      </c>
      <c r="N191" s="57">
        <v>4.2197614623613279E-3</v>
      </c>
      <c r="O191" s="27">
        <v>18</v>
      </c>
      <c r="P191" s="27">
        <v>24</v>
      </c>
      <c r="Q191" s="77">
        <v>2095.2777777777778</v>
      </c>
      <c r="R191" s="38">
        <v>36770</v>
      </c>
      <c r="S191" s="27">
        <v>10</v>
      </c>
      <c r="T191" s="78">
        <v>3677</v>
      </c>
    </row>
    <row r="192" spans="1:20">
      <c r="A192" s="26" t="s">
        <v>711</v>
      </c>
      <c r="B192" s="105">
        <v>50855</v>
      </c>
      <c r="C192" s="106">
        <f>B192/总体情况!$L$7</f>
        <v>5.6899368730845903E-3</v>
      </c>
      <c r="D192" s="27">
        <v>18</v>
      </c>
      <c r="E192" s="27">
        <v>24</v>
      </c>
      <c r="F192" s="107">
        <f t="shared" si="4"/>
        <v>2825.2777777777778</v>
      </c>
      <c r="G192" s="38">
        <v>49910</v>
      </c>
      <c r="H192" s="27">
        <v>10</v>
      </c>
      <c r="I192" s="108">
        <f t="shared" si="5"/>
        <v>4991</v>
      </c>
      <c r="K192" s="26"/>
      <c r="L192" s="27" t="s">
        <v>510</v>
      </c>
      <c r="M192" s="38">
        <v>36222</v>
      </c>
      <c r="N192" s="57">
        <v>4.0527164175965004E-3</v>
      </c>
      <c r="O192" s="27">
        <v>23</v>
      </c>
      <c r="P192" s="27">
        <v>16</v>
      </c>
      <c r="Q192" s="77">
        <v>1574.8695652173913</v>
      </c>
      <c r="R192" s="38">
        <v>34729</v>
      </c>
      <c r="S192" s="27">
        <v>11</v>
      </c>
      <c r="T192" s="78">
        <v>3157.181818181818</v>
      </c>
    </row>
    <row r="193" spans="1:20">
      <c r="A193" s="26" t="s">
        <v>715</v>
      </c>
      <c r="B193" s="105">
        <v>50855</v>
      </c>
      <c r="C193" s="106">
        <f>B193/总体情况!$L$7</f>
        <v>5.6899368730845903E-3</v>
      </c>
      <c r="D193" s="27">
        <v>18</v>
      </c>
      <c r="E193" s="27">
        <v>24</v>
      </c>
      <c r="F193" s="107">
        <f t="shared" si="4"/>
        <v>2825.2777777777778</v>
      </c>
      <c r="G193" s="38">
        <v>49910</v>
      </c>
      <c r="H193" s="27">
        <v>10</v>
      </c>
      <c r="I193" s="108">
        <f t="shared" si="5"/>
        <v>4991</v>
      </c>
      <c r="K193" s="26"/>
      <c r="L193" s="27" t="s">
        <v>511</v>
      </c>
      <c r="M193" s="38">
        <v>36222</v>
      </c>
      <c r="N193" s="57">
        <v>4.0527164175965004E-3</v>
      </c>
      <c r="O193" s="27">
        <v>23</v>
      </c>
      <c r="P193" s="27">
        <v>16</v>
      </c>
      <c r="Q193" s="77">
        <v>1574.8695652173913</v>
      </c>
      <c r="R193" s="38">
        <v>34729</v>
      </c>
      <c r="S193" s="27">
        <v>11</v>
      </c>
      <c r="T193" s="78">
        <v>3157.181818181818</v>
      </c>
    </row>
    <row r="194" spans="1:20">
      <c r="A194" s="26" t="s">
        <v>716</v>
      </c>
      <c r="B194" s="105">
        <v>50855</v>
      </c>
      <c r="C194" s="106">
        <f>B194/总体情况!$L$7</f>
        <v>5.6899368730845903E-3</v>
      </c>
      <c r="D194" s="27">
        <v>18</v>
      </c>
      <c r="E194" s="27">
        <v>24</v>
      </c>
      <c r="F194" s="107">
        <f t="shared" si="4"/>
        <v>2825.2777777777778</v>
      </c>
      <c r="G194" s="38">
        <v>49910</v>
      </c>
      <c r="H194" s="27">
        <v>10</v>
      </c>
      <c r="I194" s="108">
        <f t="shared" si="5"/>
        <v>4991</v>
      </c>
      <c r="K194" s="26"/>
      <c r="L194" s="27" t="s">
        <v>500</v>
      </c>
      <c r="M194" s="38">
        <v>35920</v>
      </c>
      <c r="N194" s="57">
        <v>4.0189269979588726E-3</v>
      </c>
      <c r="O194" s="27">
        <v>24</v>
      </c>
      <c r="P194" s="27">
        <v>52</v>
      </c>
      <c r="Q194" s="77">
        <v>1496.6666666666667</v>
      </c>
      <c r="R194" s="38">
        <v>35276</v>
      </c>
      <c r="S194" s="27">
        <v>10</v>
      </c>
      <c r="T194" s="78">
        <v>3527.6</v>
      </c>
    </row>
    <row r="195" spans="1:20">
      <c r="A195" s="26" t="s">
        <v>425</v>
      </c>
      <c r="B195" s="105">
        <v>50434</v>
      </c>
      <c r="C195" s="106">
        <f>B195/总体情况!$L$7</f>
        <v>5.6428330794837918E-3</v>
      </c>
      <c r="D195" s="27">
        <v>38</v>
      </c>
      <c r="E195" s="27">
        <v>37</v>
      </c>
      <c r="F195" s="107">
        <f t="shared" si="4"/>
        <v>1327.2105263157894</v>
      </c>
      <c r="G195" s="38">
        <v>48064</v>
      </c>
      <c r="H195" s="27">
        <v>18</v>
      </c>
      <c r="I195" s="108">
        <f t="shared" si="5"/>
        <v>2670.2222222222222</v>
      </c>
      <c r="K195" s="26"/>
      <c r="L195" s="27" t="s">
        <v>499</v>
      </c>
      <c r="M195" s="38">
        <v>35767</v>
      </c>
      <c r="N195" s="57">
        <v>4.0018085171490813E-3</v>
      </c>
      <c r="O195" s="27">
        <v>20</v>
      </c>
      <c r="P195" s="27">
        <v>52</v>
      </c>
      <c r="Q195" s="77">
        <v>1788.35</v>
      </c>
      <c r="R195" s="38">
        <v>35276</v>
      </c>
      <c r="S195" s="27">
        <v>10</v>
      </c>
      <c r="T195" s="78">
        <v>3527.6</v>
      </c>
    </row>
    <row r="196" spans="1:20">
      <c r="A196" s="26" t="s">
        <v>426</v>
      </c>
      <c r="B196" s="105">
        <v>50434</v>
      </c>
      <c r="C196" s="106">
        <f>B196/总体情况!$L$7</f>
        <v>5.6428330794837918E-3</v>
      </c>
      <c r="D196" s="27">
        <v>38</v>
      </c>
      <c r="E196" s="27">
        <v>37</v>
      </c>
      <c r="F196" s="107">
        <f t="shared" si="4"/>
        <v>1327.2105263157894</v>
      </c>
      <c r="G196" s="38">
        <v>48064</v>
      </c>
      <c r="H196" s="27">
        <v>18</v>
      </c>
      <c r="I196" s="108">
        <f t="shared" si="5"/>
        <v>2670.2222222222222</v>
      </c>
      <c r="K196" s="26"/>
      <c r="L196" s="27" t="s">
        <v>101</v>
      </c>
      <c r="M196" s="38">
        <v>35238</v>
      </c>
      <c r="N196" s="57">
        <v>3.9426210900354889E-3</v>
      </c>
      <c r="O196" s="27">
        <v>45</v>
      </c>
      <c r="P196" s="27">
        <v>56</v>
      </c>
      <c r="Q196" s="77">
        <v>783.06666666666672</v>
      </c>
      <c r="R196" s="38">
        <v>32477</v>
      </c>
      <c r="S196" s="27">
        <v>12</v>
      </c>
      <c r="T196" s="78">
        <v>2706.4166666666665</v>
      </c>
    </row>
    <row r="197" spans="1:20">
      <c r="A197" s="26" t="s">
        <v>452</v>
      </c>
      <c r="B197" s="105">
        <v>50377</v>
      </c>
      <c r="C197" s="106">
        <f>B197/总体情况!$L$7</f>
        <v>5.6364556062409284E-3</v>
      </c>
      <c r="D197" s="27">
        <v>34</v>
      </c>
      <c r="E197" s="27">
        <v>27</v>
      </c>
      <c r="F197" s="107">
        <f t="shared" ref="F197:F260" si="6">B197/D197</f>
        <v>1481.6764705882354</v>
      </c>
      <c r="G197" s="38">
        <v>48742</v>
      </c>
      <c r="H197" s="27">
        <v>18</v>
      </c>
      <c r="I197" s="108">
        <f t="shared" ref="I197:I260" si="7">G197/H197</f>
        <v>2707.8888888888887</v>
      </c>
      <c r="K197" s="26"/>
      <c r="L197" s="27" t="s">
        <v>84</v>
      </c>
      <c r="M197" s="38">
        <v>34848</v>
      </c>
      <c r="N197" s="57">
        <v>3.8989857467948441E-3</v>
      </c>
      <c r="O197" s="27">
        <v>38</v>
      </c>
      <c r="P197" s="27">
        <v>69</v>
      </c>
      <c r="Q197" s="77">
        <v>917.0526315789474</v>
      </c>
      <c r="R197" s="38">
        <v>33211</v>
      </c>
      <c r="S197" s="27">
        <v>14</v>
      </c>
      <c r="T197" s="78">
        <v>2372.2142857142858</v>
      </c>
    </row>
    <row r="198" spans="1:20">
      <c r="A198" s="26" t="s">
        <v>453</v>
      </c>
      <c r="B198" s="105">
        <v>50377</v>
      </c>
      <c r="C198" s="106">
        <f>B198/总体情况!$L$7</f>
        <v>5.6364556062409284E-3</v>
      </c>
      <c r="D198" s="27">
        <v>34</v>
      </c>
      <c r="E198" s="27">
        <v>27</v>
      </c>
      <c r="F198" s="107">
        <f t="shared" si="6"/>
        <v>1481.6764705882354</v>
      </c>
      <c r="G198" s="38">
        <v>48742</v>
      </c>
      <c r="H198" s="27">
        <v>18</v>
      </c>
      <c r="I198" s="108">
        <f t="shared" si="7"/>
        <v>2707.8888888888887</v>
      </c>
      <c r="K198" s="26"/>
      <c r="L198" s="27" t="s">
        <v>83</v>
      </c>
      <c r="M198" s="38">
        <v>34688</v>
      </c>
      <c r="N198" s="57">
        <v>3.8810840675166311E-3</v>
      </c>
      <c r="O198" s="27">
        <v>33</v>
      </c>
      <c r="P198" s="27">
        <v>66</v>
      </c>
      <c r="Q198" s="77">
        <v>1051.1515151515152</v>
      </c>
      <c r="R198" s="38">
        <v>33211</v>
      </c>
      <c r="S198" s="27">
        <v>14</v>
      </c>
      <c r="T198" s="78">
        <v>2372.2142857142858</v>
      </c>
    </row>
    <row r="199" spans="1:20">
      <c r="A199" s="26" t="s">
        <v>682</v>
      </c>
      <c r="B199" s="105">
        <v>48892</v>
      </c>
      <c r="C199" s="106">
        <f>B199/总体情况!$L$7</f>
        <v>5.4703056454400113E-3</v>
      </c>
      <c r="D199" s="27">
        <v>37</v>
      </c>
      <c r="E199" s="27">
        <v>18</v>
      </c>
      <c r="F199" s="107">
        <f t="shared" si="6"/>
        <v>1321.4054054054054</v>
      </c>
      <c r="G199" s="38">
        <v>47309</v>
      </c>
      <c r="H199" s="27">
        <v>17</v>
      </c>
      <c r="I199" s="108">
        <f t="shared" si="7"/>
        <v>2782.8823529411766</v>
      </c>
      <c r="K199" s="26"/>
      <c r="L199" s="27" t="s">
        <v>91</v>
      </c>
      <c r="M199" s="38">
        <v>34658</v>
      </c>
      <c r="N199" s="57">
        <v>3.8777275026519661E-3</v>
      </c>
      <c r="O199" s="27">
        <v>32</v>
      </c>
      <c r="P199" s="27">
        <v>68</v>
      </c>
      <c r="Q199" s="77">
        <v>1083.0625</v>
      </c>
      <c r="R199" s="38">
        <v>33326</v>
      </c>
      <c r="S199" s="27">
        <v>14</v>
      </c>
      <c r="T199" s="78">
        <v>2380.4285714285716</v>
      </c>
    </row>
    <row r="200" spans="1:20">
      <c r="A200" s="26" t="s">
        <v>683</v>
      </c>
      <c r="B200" s="105">
        <v>48892</v>
      </c>
      <c r="C200" s="106">
        <f>B200/总体情况!$L$7</f>
        <v>5.4703056454400113E-3</v>
      </c>
      <c r="D200" s="27">
        <v>37</v>
      </c>
      <c r="E200" s="27">
        <v>18</v>
      </c>
      <c r="F200" s="107">
        <f t="shared" si="6"/>
        <v>1321.4054054054054</v>
      </c>
      <c r="G200" s="38">
        <v>47309</v>
      </c>
      <c r="H200" s="27">
        <v>17</v>
      </c>
      <c r="I200" s="108">
        <f t="shared" si="7"/>
        <v>2782.8823529411766</v>
      </c>
      <c r="K200" s="26"/>
      <c r="L200" s="27" t="s">
        <v>185</v>
      </c>
      <c r="M200" s="38">
        <v>34609</v>
      </c>
      <c r="N200" s="57">
        <v>3.8722451133730131E-3</v>
      </c>
      <c r="O200" s="27">
        <v>25</v>
      </c>
      <c r="P200" s="27">
        <v>44</v>
      </c>
      <c r="Q200" s="77">
        <v>1384.36</v>
      </c>
      <c r="R200" s="38">
        <v>33116</v>
      </c>
      <c r="S200" s="27">
        <v>10</v>
      </c>
      <c r="T200" s="78">
        <v>3311.6</v>
      </c>
    </row>
    <row r="201" spans="1:20">
      <c r="A201" s="26" t="s">
        <v>190</v>
      </c>
      <c r="B201" s="105">
        <v>47336</v>
      </c>
      <c r="C201" s="106">
        <f>B201/总体情况!$L$7</f>
        <v>5.2962118144593874E-3</v>
      </c>
      <c r="D201" s="27">
        <v>21</v>
      </c>
      <c r="E201" s="27">
        <v>38</v>
      </c>
      <c r="F201" s="107">
        <f t="shared" si="6"/>
        <v>2254.0952380952381</v>
      </c>
      <c r="G201" s="38">
        <v>45446</v>
      </c>
      <c r="H201" s="27">
        <v>10</v>
      </c>
      <c r="I201" s="108">
        <f t="shared" si="7"/>
        <v>4544.6000000000004</v>
      </c>
      <c r="K201" s="26"/>
      <c r="L201" s="27" t="s">
        <v>611</v>
      </c>
      <c r="M201" s="38">
        <v>33043</v>
      </c>
      <c r="N201" s="57">
        <v>3.697032427437501E-3</v>
      </c>
      <c r="O201" s="27">
        <v>17</v>
      </c>
      <c r="P201" s="27">
        <v>30</v>
      </c>
      <c r="Q201" s="77">
        <v>1943.7058823529412</v>
      </c>
      <c r="R201" s="38">
        <v>31407</v>
      </c>
      <c r="S201" s="27">
        <v>8</v>
      </c>
      <c r="T201" s="78">
        <v>3925.875</v>
      </c>
    </row>
    <row r="202" spans="1:20">
      <c r="A202" s="26" t="s">
        <v>666</v>
      </c>
      <c r="B202" s="105">
        <v>47336</v>
      </c>
      <c r="C202" s="106">
        <f>B202/总体情况!$L$7</f>
        <v>5.2962118144593874E-3</v>
      </c>
      <c r="D202" s="27">
        <v>21</v>
      </c>
      <c r="E202" s="27">
        <v>38</v>
      </c>
      <c r="F202" s="107">
        <f t="shared" si="6"/>
        <v>2254.0952380952381</v>
      </c>
      <c r="G202" s="38">
        <v>45446</v>
      </c>
      <c r="H202" s="27">
        <v>10</v>
      </c>
      <c r="I202" s="108">
        <f t="shared" si="7"/>
        <v>4544.6000000000004</v>
      </c>
      <c r="K202" s="26"/>
      <c r="L202" s="27" t="s">
        <v>639</v>
      </c>
      <c r="M202" s="38">
        <v>33043</v>
      </c>
      <c r="N202" s="57">
        <v>3.697032427437501E-3</v>
      </c>
      <c r="O202" s="27">
        <v>17</v>
      </c>
      <c r="P202" s="27">
        <v>30</v>
      </c>
      <c r="Q202" s="77">
        <v>1943.7058823529412</v>
      </c>
      <c r="R202" s="38">
        <v>31407</v>
      </c>
      <c r="S202" s="27">
        <v>8</v>
      </c>
      <c r="T202" s="78">
        <v>3925.875</v>
      </c>
    </row>
    <row r="203" spans="1:20">
      <c r="A203" s="26" t="s">
        <v>604</v>
      </c>
      <c r="B203" s="105">
        <v>46978</v>
      </c>
      <c r="C203" s="106">
        <f>B203/总体情况!$L$7</f>
        <v>5.2561568070743853E-3</v>
      </c>
      <c r="D203" s="27">
        <v>18</v>
      </c>
      <c r="E203" s="27">
        <v>31</v>
      </c>
      <c r="F203" s="107">
        <f t="shared" si="6"/>
        <v>2609.8888888888887</v>
      </c>
      <c r="G203" s="38">
        <v>45342</v>
      </c>
      <c r="H203" s="27">
        <v>9</v>
      </c>
      <c r="I203" s="108">
        <f t="shared" si="7"/>
        <v>5038</v>
      </c>
      <c r="K203" s="26"/>
      <c r="L203" s="27" t="s">
        <v>92</v>
      </c>
      <c r="M203" s="38">
        <v>32397</v>
      </c>
      <c r="N203" s="57">
        <v>3.6247543973517149E-3</v>
      </c>
      <c r="O203" s="27">
        <v>32</v>
      </c>
      <c r="P203" s="27">
        <v>66</v>
      </c>
      <c r="Q203" s="77">
        <v>1012.40625</v>
      </c>
      <c r="R203" s="38">
        <v>31065</v>
      </c>
      <c r="S203" s="27">
        <v>14</v>
      </c>
      <c r="T203" s="78">
        <v>2218.9285714285716</v>
      </c>
    </row>
    <row r="204" spans="1:20">
      <c r="A204" s="26" t="s">
        <v>632</v>
      </c>
      <c r="B204" s="105">
        <v>46978</v>
      </c>
      <c r="C204" s="106">
        <f>B204/总体情况!$L$7</f>
        <v>5.2561568070743853E-3</v>
      </c>
      <c r="D204" s="27">
        <v>18</v>
      </c>
      <c r="E204" s="27">
        <v>31</v>
      </c>
      <c r="F204" s="107">
        <f t="shared" si="6"/>
        <v>2609.8888888888887</v>
      </c>
      <c r="G204" s="38">
        <v>45342</v>
      </c>
      <c r="H204" s="27">
        <v>9</v>
      </c>
      <c r="I204" s="108">
        <f t="shared" si="7"/>
        <v>5038</v>
      </c>
      <c r="K204" s="26"/>
      <c r="L204" s="27" t="s">
        <v>450</v>
      </c>
      <c r="M204" s="38">
        <v>31364</v>
      </c>
      <c r="N204" s="57">
        <v>3.5091766805117508E-3</v>
      </c>
      <c r="O204" s="27">
        <v>36</v>
      </c>
      <c r="P204" s="27">
        <v>68</v>
      </c>
      <c r="Q204" s="77">
        <v>871.22222222222217</v>
      </c>
      <c r="R204" s="38">
        <v>29447</v>
      </c>
      <c r="S204" s="27">
        <v>13</v>
      </c>
      <c r="T204" s="78">
        <v>2265.1538461538462</v>
      </c>
    </row>
    <row r="205" spans="1:20">
      <c r="A205" s="26" t="s">
        <v>572</v>
      </c>
      <c r="B205" s="105">
        <v>45797</v>
      </c>
      <c r="C205" s="106">
        <f>B205/总体情况!$L$7</f>
        <v>5.1240200369020742E-3</v>
      </c>
      <c r="D205" s="27">
        <v>29</v>
      </c>
      <c r="E205" s="27">
        <v>29</v>
      </c>
      <c r="F205" s="107">
        <f t="shared" si="6"/>
        <v>1579.2068965517242</v>
      </c>
      <c r="G205" s="38">
        <v>44161</v>
      </c>
      <c r="H205" s="27">
        <v>12</v>
      </c>
      <c r="I205" s="108">
        <f t="shared" si="7"/>
        <v>3680.0833333333335</v>
      </c>
      <c r="K205" s="26"/>
      <c r="L205" s="27" t="s">
        <v>188</v>
      </c>
      <c r="M205" s="38">
        <v>31203</v>
      </c>
      <c r="N205" s="57">
        <v>3.4911631157380487E-3</v>
      </c>
      <c r="O205" s="27">
        <v>17</v>
      </c>
      <c r="P205" s="27">
        <v>28</v>
      </c>
      <c r="Q205" s="77">
        <v>1835.4705882352941</v>
      </c>
      <c r="R205" s="38">
        <v>30280</v>
      </c>
      <c r="S205" s="27">
        <v>8</v>
      </c>
      <c r="T205" s="78">
        <v>3785</v>
      </c>
    </row>
    <row r="206" spans="1:20">
      <c r="A206" s="26" t="s">
        <v>573</v>
      </c>
      <c r="B206" s="105">
        <v>45797</v>
      </c>
      <c r="C206" s="106">
        <f>B206/总体情况!$L$7</f>
        <v>5.1240200369020742E-3</v>
      </c>
      <c r="D206" s="27">
        <v>29</v>
      </c>
      <c r="E206" s="27">
        <v>29</v>
      </c>
      <c r="F206" s="107">
        <f t="shared" si="6"/>
        <v>1579.2068965517242</v>
      </c>
      <c r="G206" s="38">
        <v>44161</v>
      </c>
      <c r="H206" s="27">
        <v>12</v>
      </c>
      <c r="I206" s="108">
        <f t="shared" si="7"/>
        <v>3680.0833333333335</v>
      </c>
      <c r="K206" s="26"/>
      <c r="L206" s="27" t="s">
        <v>481</v>
      </c>
      <c r="M206" s="38">
        <v>30285</v>
      </c>
      <c r="N206" s="57">
        <v>3.3884522308793002E-3</v>
      </c>
      <c r="O206" s="27">
        <v>18</v>
      </c>
      <c r="P206" s="27">
        <v>15</v>
      </c>
      <c r="Q206" s="77">
        <v>1682.5</v>
      </c>
      <c r="R206" s="38">
        <v>29171</v>
      </c>
      <c r="S206" s="27">
        <v>10</v>
      </c>
      <c r="T206" s="78">
        <v>2917.1</v>
      </c>
    </row>
    <row r="207" spans="1:20">
      <c r="A207" s="26" t="s">
        <v>575</v>
      </c>
      <c r="B207" s="105">
        <v>45797</v>
      </c>
      <c r="C207" s="106">
        <f>B207/总体情况!$L$7</f>
        <v>5.1240200369020742E-3</v>
      </c>
      <c r="D207" s="27">
        <v>29</v>
      </c>
      <c r="E207" s="27">
        <v>27</v>
      </c>
      <c r="F207" s="107">
        <f t="shared" si="6"/>
        <v>1579.2068965517242</v>
      </c>
      <c r="G207" s="38">
        <v>44161</v>
      </c>
      <c r="H207" s="27">
        <v>12</v>
      </c>
      <c r="I207" s="108">
        <f t="shared" si="7"/>
        <v>3680.0833333333335</v>
      </c>
      <c r="K207" s="26"/>
      <c r="L207" s="27" t="s">
        <v>482</v>
      </c>
      <c r="M207" s="38">
        <v>30285</v>
      </c>
      <c r="N207" s="57">
        <v>3.3884522308793002E-3</v>
      </c>
      <c r="O207" s="27">
        <v>18</v>
      </c>
      <c r="P207" s="27">
        <v>15</v>
      </c>
      <c r="Q207" s="77">
        <v>1682.5</v>
      </c>
      <c r="R207" s="38">
        <v>29171</v>
      </c>
      <c r="S207" s="27">
        <v>10</v>
      </c>
      <c r="T207" s="78">
        <v>2917.1</v>
      </c>
    </row>
    <row r="208" spans="1:20">
      <c r="A208" s="26" t="s">
        <v>576</v>
      </c>
      <c r="B208" s="105">
        <v>45797</v>
      </c>
      <c r="C208" s="106">
        <f>B208/总体情况!$L$7</f>
        <v>5.1240200369020742E-3</v>
      </c>
      <c r="D208" s="27">
        <v>29</v>
      </c>
      <c r="E208" s="27">
        <v>27</v>
      </c>
      <c r="F208" s="107">
        <f t="shared" si="6"/>
        <v>1579.2068965517242</v>
      </c>
      <c r="G208" s="38">
        <v>44161</v>
      </c>
      <c r="H208" s="27">
        <v>12</v>
      </c>
      <c r="I208" s="108">
        <f t="shared" si="7"/>
        <v>3680.0833333333335</v>
      </c>
      <c r="K208" s="26"/>
      <c r="L208" s="27" t="s">
        <v>618</v>
      </c>
      <c r="M208" s="38">
        <v>30097</v>
      </c>
      <c r="N208" s="57">
        <v>3.3674177577273996E-3</v>
      </c>
      <c r="O208" s="27">
        <v>16</v>
      </c>
      <c r="P208" s="27">
        <v>30</v>
      </c>
      <c r="Q208" s="77">
        <v>1881.0625</v>
      </c>
      <c r="R208" s="38">
        <v>28461</v>
      </c>
      <c r="S208" s="27">
        <v>7</v>
      </c>
      <c r="T208" s="78">
        <v>4065.8571428571427</v>
      </c>
    </row>
    <row r="209" spans="1:20">
      <c r="A209" s="26" t="s">
        <v>596</v>
      </c>
      <c r="B209" s="105">
        <v>45797</v>
      </c>
      <c r="C209" s="106">
        <f>B209/总体情况!$L$7</f>
        <v>5.1240200369020742E-3</v>
      </c>
      <c r="D209" s="27">
        <v>29</v>
      </c>
      <c r="E209" s="27">
        <v>27</v>
      </c>
      <c r="F209" s="107">
        <f t="shared" si="6"/>
        <v>1579.2068965517242</v>
      </c>
      <c r="G209" s="38">
        <v>44161</v>
      </c>
      <c r="H209" s="27">
        <v>12</v>
      </c>
      <c r="I209" s="108">
        <f t="shared" si="7"/>
        <v>3680.0833333333335</v>
      </c>
      <c r="K209" s="26"/>
      <c r="L209" s="27" t="s">
        <v>625</v>
      </c>
      <c r="M209" s="38">
        <v>30097</v>
      </c>
      <c r="N209" s="57">
        <v>3.3674177577273996E-3</v>
      </c>
      <c r="O209" s="27">
        <v>16</v>
      </c>
      <c r="P209" s="27">
        <v>30</v>
      </c>
      <c r="Q209" s="77">
        <v>1881.0625</v>
      </c>
      <c r="R209" s="38">
        <v>28461</v>
      </c>
      <c r="S209" s="27">
        <v>7</v>
      </c>
      <c r="T209" s="78">
        <v>4065.8571428571427</v>
      </c>
    </row>
    <row r="210" spans="1:20">
      <c r="A210" s="26" t="s">
        <v>597</v>
      </c>
      <c r="B210" s="105">
        <v>45797</v>
      </c>
      <c r="C210" s="106">
        <f>B210/总体情况!$L$7</f>
        <v>5.1240200369020742E-3</v>
      </c>
      <c r="D210" s="27">
        <v>29</v>
      </c>
      <c r="E210" s="27">
        <v>27</v>
      </c>
      <c r="F210" s="107">
        <f t="shared" si="6"/>
        <v>1579.2068965517242</v>
      </c>
      <c r="G210" s="38">
        <v>44161</v>
      </c>
      <c r="H210" s="27">
        <v>12</v>
      </c>
      <c r="I210" s="108">
        <f t="shared" si="7"/>
        <v>3680.0833333333335</v>
      </c>
      <c r="K210" s="26"/>
      <c r="L210" s="27" t="s">
        <v>646</v>
      </c>
      <c r="M210" s="38">
        <v>30097</v>
      </c>
      <c r="N210" s="57">
        <v>3.3674177577273996E-3</v>
      </c>
      <c r="O210" s="27">
        <v>16</v>
      </c>
      <c r="P210" s="27">
        <v>30</v>
      </c>
      <c r="Q210" s="77">
        <v>1881.0625</v>
      </c>
      <c r="R210" s="38">
        <v>28461</v>
      </c>
      <c r="S210" s="27">
        <v>7</v>
      </c>
      <c r="T210" s="78">
        <v>4065.8571428571427</v>
      </c>
    </row>
    <row r="211" spans="1:20">
      <c r="A211" s="26" t="s">
        <v>444</v>
      </c>
      <c r="B211" s="105">
        <v>45596</v>
      </c>
      <c r="C211" s="106">
        <f>B211/总体情况!$L$7</f>
        <v>5.101531052308819E-3</v>
      </c>
      <c r="D211" s="27">
        <v>37</v>
      </c>
      <c r="E211" s="27">
        <v>49</v>
      </c>
      <c r="F211" s="107">
        <f t="shared" si="6"/>
        <v>1232.3243243243244</v>
      </c>
      <c r="G211" s="38">
        <v>43111</v>
      </c>
      <c r="H211" s="27">
        <v>17</v>
      </c>
      <c r="I211" s="108">
        <f t="shared" si="7"/>
        <v>2535.9411764705883</v>
      </c>
      <c r="K211" s="26"/>
      <c r="L211" s="27" t="s">
        <v>653</v>
      </c>
      <c r="M211" s="38">
        <v>30097</v>
      </c>
      <c r="N211" s="57">
        <v>3.3674177577273996E-3</v>
      </c>
      <c r="O211" s="27">
        <v>16</v>
      </c>
      <c r="P211" s="27">
        <v>30</v>
      </c>
      <c r="Q211" s="77">
        <v>1881.0625</v>
      </c>
      <c r="R211" s="38">
        <v>28461</v>
      </c>
      <c r="S211" s="27">
        <v>7</v>
      </c>
      <c r="T211" s="78">
        <v>4065.8571428571427</v>
      </c>
    </row>
    <row r="212" spans="1:20">
      <c r="A212" s="26" t="s">
        <v>565</v>
      </c>
      <c r="B212" s="105">
        <v>45314</v>
      </c>
      <c r="C212" s="106">
        <f>B212/总体情况!$L$7</f>
        <v>5.0699793425809676E-3</v>
      </c>
      <c r="D212" s="27">
        <v>34</v>
      </c>
      <c r="E212" s="27">
        <v>47</v>
      </c>
      <c r="F212" s="107">
        <f t="shared" si="6"/>
        <v>1332.7647058823529</v>
      </c>
      <c r="G212" s="38">
        <v>43111</v>
      </c>
      <c r="H212" s="27">
        <v>17</v>
      </c>
      <c r="I212" s="108">
        <f t="shared" si="7"/>
        <v>2535.9411764705883</v>
      </c>
      <c r="K212" s="26"/>
      <c r="L212" s="27" t="s">
        <v>437</v>
      </c>
      <c r="M212" s="38">
        <v>30085</v>
      </c>
      <c r="N212" s="57">
        <v>3.3660751317815337E-3</v>
      </c>
      <c r="O212" s="27">
        <v>18</v>
      </c>
      <c r="P212" s="27">
        <v>14</v>
      </c>
      <c r="Q212" s="77">
        <v>1671.3888888888889</v>
      </c>
      <c r="R212" s="38">
        <v>29171</v>
      </c>
      <c r="S212" s="27">
        <v>10</v>
      </c>
      <c r="T212" s="78">
        <v>2917.1</v>
      </c>
    </row>
    <row r="213" spans="1:20">
      <c r="A213" s="26" t="s">
        <v>700</v>
      </c>
      <c r="B213" s="105">
        <v>44853</v>
      </c>
      <c r="C213" s="106">
        <f>B213/总体情况!$L$7</f>
        <v>5.0184001291606163E-3</v>
      </c>
      <c r="D213" s="27">
        <v>26</v>
      </c>
      <c r="E213" s="27">
        <v>29</v>
      </c>
      <c r="F213" s="107">
        <f t="shared" si="6"/>
        <v>1725.1153846153845</v>
      </c>
      <c r="G213" s="38">
        <v>43366</v>
      </c>
      <c r="H213" s="27">
        <v>11</v>
      </c>
      <c r="I213" s="108">
        <f t="shared" si="7"/>
        <v>3942.3636363636365</v>
      </c>
      <c r="K213" s="26"/>
      <c r="L213" s="27" t="s">
        <v>438</v>
      </c>
      <c r="M213" s="38">
        <v>30085</v>
      </c>
      <c r="N213" s="57">
        <v>3.3660751317815337E-3</v>
      </c>
      <c r="O213" s="27">
        <v>18</v>
      </c>
      <c r="P213" s="27">
        <v>14</v>
      </c>
      <c r="Q213" s="77">
        <v>1671.3888888888889</v>
      </c>
      <c r="R213" s="38">
        <v>29171</v>
      </c>
      <c r="S213" s="27">
        <v>10</v>
      </c>
      <c r="T213" s="78">
        <v>2917.1</v>
      </c>
    </row>
    <row r="214" spans="1:20">
      <c r="A214" s="26" t="s">
        <v>701</v>
      </c>
      <c r="B214" s="105">
        <v>44853</v>
      </c>
      <c r="C214" s="106">
        <f>B214/总体情况!$L$7</f>
        <v>5.0184001291606163E-3</v>
      </c>
      <c r="D214" s="27">
        <v>26</v>
      </c>
      <c r="E214" s="27">
        <v>29</v>
      </c>
      <c r="F214" s="107">
        <f t="shared" si="6"/>
        <v>1725.1153846153845</v>
      </c>
      <c r="G214" s="38">
        <v>43366</v>
      </c>
      <c r="H214" s="27">
        <v>11</v>
      </c>
      <c r="I214" s="108">
        <f t="shared" si="7"/>
        <v>3942.3636363636365</v>
      </c>
      <c r="K214" s="26"/>
      <c r="L214" s="27" t="s">
        <v>468</v>
      </c>
      <c r="M214" s="38">
        <v>29708</v>
      </c>
      <c r="N214" s="57">
        <v>3.3238942999822439E-3</v>
      </c>
      <c r="O214" s="27">
        <v>16</v>
      </c>
      <c r="P214" s="27">
        <v>13</v>
      </c>
      <c r="Q214" s="77">
        <v>1856.75</v>
      </c>
      <c r="R214" s="38">
        <v>29171</v>
      </c>
      <c r="S214" s="27">
        <v>10</v>
      </c>
      <c r="T214" s="78">
        <v>2917.1</v>
      </c>
    </row>
    <row r="215" spans="1:20">
      <c r="A215" s="26" t="s">
        <v>703</v>
      </c>
      <c r="B215" s="105">
        <v>44853</v>
      </c>
      <c r="C215" s="106">
        <f>B215/总体情况!$L$7</f>
        <v>5.0184001291606163E-3</v>
      </c>
      <c r="D215" s="27">
        <v>26</v>
      </c>
      <c r="E215" s="27">
        <v>27</v>
      </c>
      <c r="F215" s="107">
        <f t="shared" si="6"/>
        <v>1725.1153846153845</v>
      </c>
      <c r="G215" s="38">
        <v>43366</v>
      </c>
      <c r="H215" s="27">
        <v>11</v>
      </c>
      <c r="I215" s="108">
        <f t="shared" si="7"/>
        <v>3942.3636363636365</v>
      </c>
      <c r="K215" s="26"/>
      <c r="L215" s="27" t="s">
        <v>469</v>
      </c>
      <c r="M215" s="38">
        <v>29708</v>
      </c>
      <c r="N215" s="57">
        <v>3.3238942999822439E-3</v>
      </c>
      <c r="O215" s="27">
        <v>16</v>
      </c>
      <c r="P215" s="27">
        <v>13</v>
      </c>
      <c r="Q215" s="77">
        <v>1856.75</v>
      </c>
      <c r="R215" s="38">
        <v>29171</v>
      </c>
      <c r="S215" s="27">
        <v>10</v>
      </c>
      <c r="T215" s="78">
        <v>2917.1</v>
      </c>
    </row>
    <row r="216" spans="1:20">
      <c r="A216" s="26" t="s">
        <v>704</v>
      </c>
      <c r="B216" s="105">
        <v>44853</v>
      </c>
      <c r="C216" s="106">
        <f>B216/总体情况!$L$7</f>
        <v>5.0184001291606163E-3</v>
      </c>
      <c r="D216" s="27">
        <v>26</v>
      </c>
      <c r="E216" s="27">
        <v>27</v>
      </c>
      <c r="F216" s="107">
        <f t="shared" si="6"/>
        <v>1725.1153846153845</v>
      </c>
      <c r="G216" s="38">
        <v>43366</v>
      </c>
      <c r="H216" s="27">
        <v>11</v>
      </c>
      <c r="I216" s="108">
        <f t="shared" si="7"/>
        <v>3942.3636363636365</v>
      </c>
      <c r="K216" s="26"/>
      <c r="L216" s="27" t="s">
        <v>423</v>
      </c>
      <c r="M216" s="38">
        <v>28548</v>
      </c>
      <c r="N216" s="57">
        <v>3.1941071252151979E-3</v>
      </c>
      <c r="O216" s="27">
        <v>28</v>
      </c>
      <c r="P216" s="27">
        <v>69</v>
      </c>
      <c r="Q216" s="77">
        <v>1019.5714285714286</v>
      </c>
      <c r="R216" s="38">
        <v>27598</v>
      </c>
      <c r="S216" s="27">
        <v>12</v>
      </c>
      <c r="T216" s="78">
        <v>2299.8333333333335</v>
      </c>
    </row>
    <row r="217" spans="1:20">
      <c r="A217" s="26" t="s">
        <v>706</v>
      </c>
      <c r="B217" s="105">
        <v>44853</v>
      </c>
      <c r="C217" s="106">
        <f>B217/总体情况!$L$7</f>
        <v>5.0184001291606163E-3</v>
      </c>
      <c r="D217" s="27">
        <v>26</v>
      </c>
      <c r="E217" s="27">
        <v>27</v>
      </c>
      <c r="F217" s="107">
        <f t="shared" si="6"/>
        <v>1725.1153846153845</v>
      </c>
      <c r="G217" s="38">
        <v>43366</v>
      </c>
      <c r="H217" s="27">
        <v>11</v>
      </c>
      <c r="I217" s="108">
        <f t="shared" si="7"/>
        <v>3942.3636363636365</v>
      </c>
      <c r="K217" s="26"/>
      <c r="L217" s="27" t="s">
        <v>428</v>
      </c>
      <c r="M217" s="38">
        <v>28548</v>
      </c>
      <c r="N217" s="57">
        <v>3.1941071252151979E-3</v>
      </c>
      <c r="O217" s="27">
        <v>28</v>
      </c>
      <c r="P217" s="27">
        <v>67</v>
      </c>
      <c r="Q217" s="77">
        <v>1019.5714285714286</v>
      </c>
      <c r="R217" s="38">
        <v>27598</v>
      </c>
      <c r="S217" s="27">
        <v>12</v>
      </c>
      <c r="T217" s="78">
        <v>2299.8333333333335</v>
      </c>
    </row>
    <row r="218" spans="1:20">
      <c r="A218" s="26" t="s">
        <v>707</v>
      </c>
      <c r="B218" s="105">
        <v>44853</v>
      </c>
      <c r="C218" s="106">
        <f>B218/总体情况!$L$7</f>
        <v>5.0184001291606163E-3</v>
      </c>
      <c r="D218" s="27">
        <v>26</v>
      </c>
      <c r="E218" s="27">
        <v>27</v>
      </c>
      <c r="F218" s="107">
        <f t="shared" si="6"/>
        <v>1725.1153846153845</v>
      </c>
      <c r="G218" s="38">
        <v>43366</v>
      </c>
      <c r="H218" s="27">
        <v>11</v>
      </c>
      <c r="I218" s="108">
        <f t="shared" si="7"/>
        <v>3942.3636363636365</v>
      </c>
      <c r="K218" s="26"/>
      <c r="L218" s="27" t="s">
        <v>493</v>
      </c>
      <c r="M218" s="38">
        <v>28266</v>
      </c>
      <c r="N218" s="57">
        <v>3.1625554154873468E-3</v>
      </c>
      <c r="O218" s="27">
        <v>16</v>
      </c>
      <c r="P218" s="27">
        <v>10</v>
      </c>
      <c r="Q218" s="77">
        <v>1766.625</v>
      </c>
      <c r="R218" s="38">
        <v>27449</v>
      </c>
      <c r="S218" s="27">
        <v>9</v>
      </c>
      <c r="T218" s="78">
        <v>3049.8888888888887</v>
      </c>
    </row>
    <row r="219" spans="1:20">
      <c r="A219" s="26" t="s">
        <v>742</v>
      </c>
      <c r="B219" s="105">
        <v>44853</v>
      </c>
      <c r="C219" s="106">
        <f>B219/总体情况!$L$7</f>
        <v>5.0184001291606163E-3</v>
      </c>
      <c r="D219" s="27">
        <v>26</v>
      </c>
      <c r="E219" s="27">
        <v>28</v>
      </c>
      <c r="F219" s="107">
        <f t="shared" si="6"/>
        <v>1725.1153846153845</v>
      </c>
      <c r="G219" s="38">
        <v>43366</v>
      </c>
      <c r="H219" s="27">
        <v>11</v>
      </c>
      <c r="I219" s="108">
        <f t="shared" si="7"/>
        <v>3942.3636363636365</v>
      </c>
      <c r="K219" s="26"/>
      <c r="L219" s="27" t="s">
        <v>494</v>
      </c>
      <c r="M219" s="38">
        <v>28266</v>
      </c>
      <c r="N219" s="57">
        <v>3.1625554154873468E-3</v>
      </c>
      <c r="O219" s="27">
        <v>16</v>
      </c>
      <c r="P219" s="27">
        <v>10</v>
      </c>
      <c r="Q219" s="77">
        <v>1766.625</v>
      </c>
      <c r="R219" s="38">
        <v>27449</v>
      </c>
      <c r="S219" s="27">
        <v>9</v>
      </c>
      <c r="T219" s="78">
        <v>3049.8888888888887</v>
      </c>
    </row>
    <row r="220" spans="1:20">
      <c r="A220" s="26" t="s">
        <v>743</v>
      </c>
      <c r="B220" s="105">
        <v>44853</v>
      </c>
      <c r="C220" s="106">
        <f>B220/总体情况!$L$7</f>
        <v>5.0184001291606163E-3</v>
      </c>
      <c r="D220" s="27">
        <v>26</v>
      </c>
      <c r="E220" s="27">
        <v>28</v>
      </c>
      <c r="F220" s="107">
        <f t="shared" si="6"/>
        <v>1725.1153846153845</v>
      </c>
      <c r="G220" s="38">
        <v>43366</v>
      </c>
      <c r="H220" s="27">
        <v>11</v>
      </c>
      <c r="I220" s="108">
        <f t="shared" si="7"/>
        <v>3942.3636363636365</v>
      </c>
      <c r="K220" s="26"/>
      <c r="L220" s="27" t="s">
        <v>693</v>
      </c>
      <c r="M220" s="38">
        <v>28214</v>
      </c>
      <c r="N220" s="57">
        <v>3.1567373697219277E-3</v>
      </c>
      <c r="O220" s="27">
        <v>14</v>
      </c>
      <c r="P220" s="27">
        <v>7</v>
      </c>
      <c r="Q220" s="77">
        <v>2015.2857142857142</v>
      </c>
      <c r="R220" s="38">
        <v>27468</v>
      </c>
      <c r="S220" s="27">
        <v>8</v>
      </c>
      <c r="T220" s="78">
        <v>3433.5</v>
      </c>
    </row>
    <row r="221" spans="1:20">
      <c r="A221" s="26" t="s">
        <v>745</v>
      </c>
      <c r="B221" s="105">
        <v>44853</v>
      </c>
      <c r="C221" s="106">
        <f>B221/总体情况!$L$7</f>
        <v>5.0184001291606163E-3</v>
      </c>
      <c r="D221" s="27">
        <v>26</v>
      </c>
      <c r="E221" s="27">
        <v>26</v>
      </c>
      <c r="F221" s="107">
        <f t="shared" si="6"/>
        <v>1725.1153846153845</v>
      </c>
      <c r="G221" s="38">
        <v>43366</v>
      </c>
      <c r="H221" s="27">
        <v>11</v>
      </c>
      <c r="I221" s="108">
        <f t="shared" si="7"/>
        <v>3942.3636363636365</v>
      </c>
      <c r="K221" s="26"/>
      <c r="L221" s="27" t="s">
        <v>694</v>
      </c>
      <c r="M221" s="38">
        <v>28214</v>
      </c>
      <c r="N221" s="57">
        <v>3.1567373697219277E-3</v>
      </c>
      <c r="O221" s="27">
        <v>14</v>
      </c>
      <c r="P221" s="27">
        <v>7</v>
      </c>
      <c r="Q221" s="77">
        <v>2015.2857142857142</v>
      </c>
      <c r="R221" s="38">
        <v>27468</v>
      </c>
      <c r="S221" s="27">
        <v>8</v>
      </c>
      <c r="T221" s="78">
        <v>3433.5</v>
      </c>
    </row>
    <row r="222" spans="1:20">
      <c r="A222" s="26" t="s">
        <v>746</v>
      </c>
      <c r="B222" s="105">
        <v>44853</v>
      </c>
      <c r="C222" s="106">
        <f>B222/总体情况!$L$7</f>
        <v>5.0184001291606163E-3</v>
      </c>
      <c r="D222" s="27">
        <v>26</v>
      </c>
      <c r="E222" s="27">
        <v>26</v>
      </c>
      <c r="F222" s="107">
        <f t="shared" si="6"/>
        <v>1725.1153846153845</v>
      </c>
      <c r="G222" s="38">
        <v>43366</v>
      </c>
      <c r="H222" s="27">
        <v>11</v>
      </c>
      <c r="I222" s="108">
        <f t="shared" si="7"/>
        <v>3942.3636363636365</v>
      </c>
      <c r="K222" s="26"/>
      <c r="L222" s="27" t="s">
        <v>119</v>
      </c>
      <c r="M222" s="38">
        <v>26530</v>
      </c>
      <c r="N222" s="57">
        <v>2.9683221953187332E-3</v>
      </c>
      <c r="O222" s="27">
        <v>20</v>
      </c>
      <c r="P222" s="27">
        <v>21</v>
      </c>
      <c r="Q222" s="77">
        <v>1326.5</v>
      </c>
      <c r="R222" s="38">
        <v>25706</v>
      </c>
      <c r="S222" s="27">
        <v>10</v>
      </c>
      <c r="T222" s="78">
        <v>2570.6</v>
      </c>
    </row>
    <row r="223" spans="1:20">
      <c r="A223" s="26" t="s">
        <v>748</v>
      </c>
      <c r="B223" s="105">
        <v>44853</v>
      </c>
      <c r="C223" s="106">
        <f>B223/总体情况!$L$7</f>
        <v>5.0184001291606163E-3</v>
      </c>
      <c r="D223" s="27">
        <v>26</v>
      </c>
      <c r="E223" s="27">
        <v>26</v>
      </c>
      <c r="F223" s="107">
        <f t="shared" si="6"/>
        <v>1725.1153846153845</v>
      </c>
      <c r="G223" s="38">
        <v>43366</v>
      </c>
      <c r="H223" s="27">
        <v>11</v>
      </c>
      <c r="I223" s="108">
        <f t="shared" si="7"/>
        <v>3942.3636363636365</v>
      </c>
      <c r="K223" s="26"/>
      <c r="L223" s="27" t="s">
        <v>472</v>
      </c>
      <c r="M223" s="38">
        <v>26400</v>
      </c>
      <c r="N223" s="57">
        <v>2.9537770809051848E-3</v>
      </c>
      <c r="O223" s="27">
        <v>32</v>
      </c>
      <c r="P223" s="27">
        <v>67</v>
      </c>
      <c r="Q223" s="77">
        <v>825</v>
      </c>
      <c r="R223" s="38">
        <v>24743</v>
      </c>
      <c r="S223" s="27">
        <v>11</v>
      </c>
      <c r="T223" s="78">
        <v>2249.3636363636365</v>
      </c>
    </row>
    <row r="224" spans="1:20">
      <c r="A224" s="26" t="s">
        <v>749</v>
      </c>
      <c r="B224" s="105">
        <v>44853</v>
      </c>
      <c r="C224" s="106">
        <f>B224/总体情况!$L$7</f>
        <v>5.0184001291606163E-3</v>
      </c>
      <c r="D224" s="27">
        <v>26</v>
      </c>
      <c r="E224" s="27">
        <v>26</v>
      </c>
      <c r="F224" s="107">
        <f t="shared" si="6"/>
        <v>1725.1153846153845</v>
      </c>
      <c r="G224" s="38">
        <v>43366</v>
      </c>
      <c r="H224" s="27">
        <v>11</v>
      </c>
      <c r="I224" s="108">
        <f t="shared" si="7"/>
        <v>3942.3636363636365</v>
      </c>
      <c r="K224" s="26"/>
      <c r="L224" s="27" t="s">
        <v>513</v>
      </c>
      <c r="M224" s="38">
        <v>26240</v>
      </c>
      <c r="N224" s="57">
        <v>2.9358754016269718E-3</v>
      </c>
      <c r="O224" s="27">
        <v>30</v>
      </c>
      <c r="P224" s="27">
        <v>46</v>
      </c>
      <c r="Q224" s="77">
        <v>874.66666666666663</v>
      </c>
      <c r="R224" s="38">
        <v>25237</v>
      </c>
      <c r="S224" s="27">
        <v>9</v>
      </c>
      <c r="T224" s="78">
        <v>2804.1111111111113</v>
      </c>
    </row>
    <row r="225" spans="1:20">
      <c r="A225" s="26" t="s">
        <v>193</v>
      </c>
      <c r="B225" s="105">
        <v>44390</v>
      </c>
      <c r="C225" s="106">
        <f>B225/总体情况!$L$7</f>
        <v>4.966597144749286E-3</v>
      </c>
      <c r="D225" s="27">
        <v>20</v>
      </c>
      <c r="E225" s="27">
        <v>38</v>
      </c>
      <c r="F225" s="107">
        <f t="shared" si="6"/>
        <v>2219.5</v>
      </c>
      <c r="G225" s="38">
        <v>42500</v>
      </c>
      <c r="H225" s="27">
        <v>9</v>
      </c>
      <c r="I225" s="108">
        <f t="shared" si="7"/>
        <v>4722.2222222222226</v>
      </c>
      <c r="K225" s="26"/>
      <c r="L225" s="27" t="s">
        <v>454</v>
      </c>
      <c r="M225" s="38">
        <v>25668</v>
      </c>
      <c r="N225" s="57">
        <v>2.8718768982073594E-3</v>
      </c>
      <c r="O225" s="27">
        <v>25</v>
      </c>
      <c r="P225" s="27">
        <v>64</v>
      </c>
      <c r="Q225" s="77">
        <v>1026.72</v>
      </c>
      <c r="R225" s="38">
        <v>24743</v>
      </c>
      <c r="S225" s="27">
        <v>11</v>
      </c>
      <c r="T225" s="78">
        <v>2249.3636363636365</v>
      </c>
    </row>
    <row r="226" spans="1:20">
      <c r="A226" s="26" t="s">
        <v>196</v>
      </c>
      <c r="B226" s="105">
        <v>44390</v>
      </c>
      <c r="C226" s="106">
        <f>B226/总体情况!$L$7</f>
        <v>4.966597144749286E-3</v>
      </c>
      <c r="D226" s="27">
        <v>20</v>
      </c>
      <c r="E226" s="27">
        <v>38</v>
      </c>
      <c r="F226" s="107">
        <f t="shared" si="6"/>
        <v>2219.5</v>
      </c>
      <c r="G226" s="38">
        <v>42500</v>
      </c>
      <c r="H226" s="27">
        <v>9</v>
      </c>
      <c r="I226" s="108">
        <f t="shared" si="7"/>
        <v>4722.2222222222226</v>
      </c>
      <c r="K226" s="26"/>
      <c r="L226" s="27" t="s">
        <v>459</v>
      </c>
      <c r="M226" s="38">
        <v>25668</v>
      </c>
      <c r="N226" s="57">
        <v>2.8718768982073594E-3</v>
      </c>
      <c r="O226" s="27">
        <v>25</v>
      </c>
      <c r="P226" s="27">
        <v>63</v>
      </c>
      <c r="Q226" s="77">
        <v>1026.72</v>
      </c>
      <c r="R226" s="38">
        <v>24743</v>
      </c>
      <c r="S226" s="27">
        <v>11</v>
      </c>
      <c r="T226" s="78">
        <v>2249.3636363636365</v>
      </c>
    </row>
    <row r="227" spans="1:20">
      <c r="A227" s="26" t="s">
        <v>673</v>
      </c>
      <c r="B227" s="105">
        <v>44390</v>
      </c>
      <c r="C227" s="106">
        <f>B227/总体情况!$L$7</f>
        <v>4.966597144749286E-3</v>
      </c>
      <c r="D227" s="27">
        <v>20</v>
      </c>
      <c r="E227" s="27">
        <v>38</v>
      </c>
      <c r="F227" s="107">
        <f t="shared" si="6"/>
        <v>2219.5</v>
      </c>
      <c r="G227" s="38">
        <v>42500</v>
      </c>
      <c r="H227" s="27">
        <v>9</v>
      </c>
      <c r="I227" s="108">
        <f t="shared" si="7"/>
        <v>4722.2222222222226</v>
      </c>
      <c r="K227" s="26"/>
      <c r="L227" s="27" t="s">
        <v>443</v>
      </c>
      <c r="M227" s="38">
        <v>25342</v>
      </c>
      <c r="N227" s="57">
        <v>2.835402226678E-3</v>
      </c>
      <c r="O227" s="27">
        <v>19</v>
      </c>
      <c r="P227" s="27">
        <v>23</v>
      </c>
      <c r="Q227" s="77">
        <v>1333.7894736842106</v>
      </c>
      <c r="R227" s="38">
        <v>24518</v>
      </c>
      <c r="S227" s="27">
        <v>9</v>
      </c>
      <c r="T227" s="78">
        <v>2724.2222222222222</v>
      </c>
    </row>
    <row r="228" spans="1:20">
      <c r="A228" s="26" t="s">
        <v>680</v>
      </c>
      <c r="B228" s="105">
        <v>44390</v>
      </c>
      <c r="C228" s="106">
        <f>B228/总体情况!$L$7</f>
        <v>4.966597144749286E-3</v>
      </c>
      <c r="D228" s="27">
        <v>20</v>
      </c>
      <c r="E228" s="27">
        <v>38</v>
      </c>
      <c r="F228" s="107">
        <f t="shared" si="6"/>
        <v>2219.5</v>
      </c>
      <c r="G228" s="38">
        <v>42500</v>
      </c>
      <c r="H228" s="27">
        <v>9</v>
      </c>
      <c r="I228" s="108">
        <f t="shared" si="7"/>
        <v>4722.2222222222226</v>
      </c>
      <c r="K228" s="26"/>
      <c r="L228" s="27" t="s">
        <v>530</v>
      </c>
      <c r="M228" s="38">
        <v>25342</v>
      </c>
      <c r="N228" s="57">
        <v>2.835402226678E-3</v>
      </c>
      <c r="O228" s="27">
        <v>19</v>
      </c>
      <c r="P228" s="27">
        <v>21</v>
      </c>
      <c r="Q228" s="77">
        <v>1333.7894736842106</v>
      </c>
      <c r="R228" s="38">
        <v>24518</v>
      </c>
      <c r="S228" s="27">
        <v>9</v>
      </c>
      <c r="T228" s="78">
        <v>2724.2222222222222</v>
      </c>
    </row>
    <row r="229" spans="1:20">
      <c r="A229" s="26" t="s">
        <v>211</v>
      </c>
      <c r="B229" s="105">
        <v>44390</v>
      </c>
      <c r="C229" s="106">
        <f>B229/总体情况!$L$7</f>
        <v>4.966597144749286E-3</v>
      </c>
      <c r="D229" s="27">
        <v>20</v>
      </c>
      <c r="E229" s="27">
        <v>38</v>
      </c>
      <c r="F229" s="107">
        <f t="shared" si="6"/>
        <v>2219.5</v>
      </c>
      <c r="G229" s="38">
        <v>42500</v>
      </c>
      <c r="H229" s="27">
        <v>9</v>
      </c>
      <c r="I229" s="108">
        <f t="shared" si="7"/>
        <v>4722.2222222222226</v>
      </c>
      <c r="K229" s="26"/>
      <c r="L229" s="27" t="s">
        <v>85</v>
      </c>
      <c r="M229" s="38">
        <v>25118</v>
      </c>
      <c r="N229" s="57">
        <v>2.8103398756885016E-3</v>
      </c>
      <c r="O229" s="27">
        <v>27</v>
      </c>
      <c r="P229" s="27">
        <v>45</v>
      </c>
      <c r="Q229" s="77">
        <v>930.2962962962963</v>
      </c>
      <c r="R229" s="38">
        <v>23403</v>
      </c>
      <c r="S229" s="27">
        <v>10</v>
      </c>
      <c r="T229" s="78">
        <v>2340.3000000000002</v>
      </c>
    </row>
    <row r="230" spans="1:20">
      <c r="A230" s="26" t="s">
        <v>213</v>
      </c>
      <c r="B230" s="105">
        <v>44390</v>
      </c>
      <c r="C230" s="106">
        <f>B230/总体情况!$L$7</f>
        <v>4.966597144749286E-3</v>
      </c>
      <c r="D230" s="27">
        <v>20</v>
      </c>
      <c r="E230" s="27">
        <v>38</v>
      </c>
      <c r="F230" s="107">
        <f t="shared" si="6"/>
        <v>2219.5</v>
      </c>
      <c r="G230" s="38">
        <v>42500</v>
      </c>
      <c r="H230" s="27">
        <v>9</v>
      </c>
      <c r="I230" s="108">
        <f t="shared" si="7"/>
        <v>4722.2222222222226</v>
      </c>
      <c r="K230" s="26"/>
      <c r="L230" s="27" t="s">
        <v>687</v>
      </c>
      <c r="M230" s="38">
        <v>23921</v>
      </c>
      <c r="N230" s="57">
        <v>2.6764129375883685E-3</v>
      </c>
      <c r="O230" s="27">
        <v>15</v>
      </c>
      <c r="P230" s="27">
        <v>10</v>
      </c>
      <c r="Q230" s="77">
        <v>1594.7333333333333</v>
      </c>
      <c r="R230" s="38">
        <v>23733</v>
      </c>
      <c r="S230" s="27">
        <v>9</v>
      </c>
      <c r="T230" s="78">
        <v>2637</v>
      </c>
    </row>
    <row r="231" spans="1:20">
      <c r="A231" s="26" t="s">
        <v>215</v>
      </c>
      <c r="B231" s="105">
        <v>44390</v>
      </c>
      <c r="C231" s="106">
        <f>B231/总体情况!$L$7</f>
        <v>4.966597144749286E-3</v>
      </c>
      <c r="D231" s="27">
        <v>20</v>
      </c>
      <c r="E231" s="27">
        <v>38</v>
      </c>
      <c r="F231" s="107">
        <f t="shared" si="6"/>
        <v>2219.5</v>
      </c>
      <c r="G231" s="38">
        <v>42500</v>
      </c>
      <c r="H231" s="27">
        <v>9</v>
      </c>
      <c r="I231" s="108">
        <f t="shared" si="7"/>
        <v>4722.2222222222226</v>
      </c>
      <c r="K231" s="26"/>
      <c r="L231" s="27" t="s">
        <v>688</v>
      </c>
      <c r="M231" s="38">
        <v>23921</v>
      </c>
      <c r="N231" s="57">
        <v>2.6764129375883685E-3</v>
      </c>
      <c r="O231" s="27">
        <v>15</v>
      </c>
      <c r="P231" s="27">
        <v>10</v>
      </c>
      <c r="Q231" s="77">
        <v>1594.7333333333333</v>
      </c>
      <c r="R231" s="38">
        <v>23733</v>
      </c>
      <c r="S231" s="27">
        <v>9</v>
      </c>
      <c r="T231" s="78">
        <v>2637</v>
      </c>
    </row>
    <row r="232" spans="1:20">
      <c r="A232" s="26" t="s">
        <v>120</v>
      </c>
      <c r="B232" s="105">
        <v>43166</v>
      </c>
      <c r="C232" s="106">
        <f>B232/总体情况!$L$7</f>
        <v>4.8296492982709549E-3</v>
      </c>
      <c r="D232" s="27">
        <v>37</v>
      </c>
      <c r="E232" s="27">
        <v>46</v>
      </c>
      <c r="F232" s="107">
        <f t="shared" si="6"/>
        <v>1166.6486486486488</v>
      </c>
      <c r="G232" s="38">
        <v>40385</v>
      </c>
      <c r="H232" s="27">
        <v>15</v>
      </c>
      <c r="I232" s="108">
        <f t="shared" si="7"/>
        <v>2692.3333333333335</v>
      </c>
      <c r="K232" s="26"/>
      <c r="L232" s="27" t="s">
        <v>486</v>
      </c>
      <c r="M232" s="38">
        <v>23387</v>
      </c>
      <c r="N232" s="57">
        <v>2.6166660829973318E-3</v>
      </c>
      <c r="O232" s="27">
        <v>24</v>
      </c>
      <c r="P232" s="27">
        <v>22</v>
      </c>
      <c r="Q232" s="77">
        <v>974.45833333333337</v>
      </c>
      <c r="R232" s="38">
        <v>21887</v>
      </c>
      <c r="S232" s="27">
        <v>8</v>
      </c>
      <c r="T232" s="78">
        <v>2735.875</v>
      </c>
    </row>
    <row r="233" spans="1:20">
      <c r="A233" s="26" t="s">
        <v>531</v>
      </c>
      <c r="B233" s="105">
        <v>42870</v>
      </c>
      <c r="C233" s="106">
        <f>B233/总体情况!$L$7</f>
        <v>4.796531191606261E-3</v>
      </c>
      <c r="D233" s="27">
        <v>35</v>
      </c>
      <c r="E233" s="27">
        <v>46</v>
      </c>
      <c r="F233" s="107">
        <f t="shared" si="6"/>
        <v>1224.8571428571429</v>
      </c>
      <c r="G233" s="38">
        <v>40385</v>
      </c>
      <c r="H233" s="27">
        <v>15</v>
      </c>
      <c r="I233" s="108">
        <f t="shared" si="7"/>
        <v>2692.3333333333335</v>
      </c>
      <c r="K233" s="26"/>
      <c r="L233" s="27" t="s">
        <v>451</v>
      </c>
      <c r="M233" s="38">
        <v>22899</v>
      </c>
      <c r="N233" s="57">
        <v>2.5620659611987817E-3</v>
      </c>
      <c r="O233" s="27">
        <v>15</v>
      </c>
      <c r="P233" s="27">
        <v>10</v>
      </c>
      <c r="Q233" s="77">
        <v>1526.6</v>
      </c>
      <c r="R233" s="38">
        <v>21171</v>
      </c>
      <c r="S233" s="27">
        <v>5</v>
      </c>
      <c r="T233" s="78">
        <v>4234.2</v>
      </c>
    </row>
    <row r="234" spans="1:20">
      <c r="A234" s="26" t="s">
        <v>664</v>
      </c>
      <c r="B234" s="105">
        <v>42685</v>
      </c>
      <c r="C234" s="106">
        <f>B234/总体情况!$L$7</f>
        <v>4.7758323749408265E-3</v>
      </c>
      <c r="D234" s="27">
        <v>19</v>
      </c>
      <c r="E234" s="27">
        <v>26</v>
      </c>
      <c r="F234" s="107">
        <f t="shared" si="6"/>
        <v>2246.5789473684213</v>
      </c>
      <c r="G234" s="38">
        <v>41740</v>
      </c>
      <c r="H234" s="27">
        <v>11</v>
      </c>
      <c r="I234" s="108">
        <f t="shared" si="7"/>
        <v>3794.5454545454545</v>
      </c>
      <c r="K234" s="26"/>
      <c r="L234" s="27" t="s">
        <v>429</v>
      </c>
      <c r="M234" s="38">
        <v>22480</v>
      </c>
      <c r="N234" s="57">
        <v>2.5151859385889605E-3</v>
      </c>
      <c r="O234" s="27">
        <v>24</v>
      </c>
      <c r="P234" s="27">
        <v>38</v>
      </c>
      <c r="Q234" s="77">
        <v>936.66666666666663</v>
      </c>
      <c r="R234" s="38">
        <v>21541</v>
      </c>
      <c r="S234" s="27">
        <v>9</v>
      </c>
      <c r="T234" s="78">
        <v>2393.4444444444443</v>
      </c>
    </row>
    <row r="235" spans="1:20">
      <c r="A235" s="26" t="s">
        <v>665</v>
      </c>
      <c r="B235" s="105">
        <v>42685</v>
      </c>
      <c r="C235" s="106">
        <f>B235/总体情况!$L$7</f>
        <v>4.7758323749408265E-3</v>
      </c>
      <c r="D235" s="27">
        <v>19</v>
      </c>
      <c r="E235" s="27">
        <v>26</v>
      </c>
      <c r="F235" s="107">
        <f t="shared" si="6"/>
        <v>2246.5789473684213</v>
      </c>
      <c r="G235" s="38">
        <v>41740</v>
      </c>
      <c r="H235" s="27">
        <v>11</v>
      </c>
      <c r="I235" s="108">
        <f t="shared" si="7"/>
        <v>3794.5454545454545</v>
      </c>
      <c r="K235" s="26"/>
      <c r="L235" s="27" t="s">
        <v>199</v>
      </c>
      <c r="M235" s="38">
        <v>22361</v>
      </c>
      <c r="N235" s="57">
        <v>2.5018715646257894E-3</v>
      </c>
      <c r="O235" s="27">
        <v>24</v>
      </c>
      <c r="P235" s="27">
        <v>19</v>
      </c>
      <c r="Q235" s="77">
        <v>931.70833333333337</v>
      </c>
      <c r="R235" s="38">
        <v>21578</v>
      </c>
      <c r="S235" s="27">
        <v>7</v>
      </c>
      <c r="T235" s="78">
        <v>3082.5714285714284</v>
      </c>
    </row>
    <row r="236" spans="1:20">
      <c r="A236" s="26" t="s">
        <v>671</v>
      </c>
      <c r="B236" s="105">
        <v>42685</v>
      </c>
      <c r="C236" s="106">
        <f>B236/总体情况!$L$7</f>
        <v>4.7758323749408265E-3</v>
      </c>
      <c r="D236" s="27">
        <v>19</v>
      </c>
      <c r="E236" s="27">
        <v>26</v>
      </c>
      <c r="F236" s="107">
        <f t="shared" si="6"/>
        <v>2246.5789473684213</v>
      </c>
      <c r="G236" s="38">
        <v>41740</v>
      </c>
      <c r="H236" s="27">
        <v>11</v>
      </c>
      <c r="I236" s="108">
        <f t="shared" si="7"/>
        <v>3794.5454545454545</v>
      </c>
      <c r="K236" s="26"/>
      <c r="L236" s="27" t="s">
        <v>433</v>
      </c>
      <c r="M236" s="38">
        <v>22264</v>
      </c>
      <c r="N236" s="57">
        <v>2.4910186715633728E-3</v>
      </c>
      <c r="O236" s="27">
        <v>15</v>
      </c>
      <c r="P236" s="27">
        <v>18</v>
      </c>
      <c r="Q236" s="77">
        <v>1484.2666666666667</v>
      </c>
      <c r="R236" s="38">
        <v>21910</v>
      </c>
      <c r="S236" s="27">
        <v>7</v>
      </c>
      <c r="T236" s="78">
        <v>3130</v>
      </c>
    </row>
    <row r="237" spans="1:20">
      <c r="A237" s="26" t="s">
        <v>672</v>
      </c>
      <c r="B237" s="105">
        <v>42685</v>
      </c>
      <c r="C237" s="106">
        <f>B237/总体情况!$L$7</f>
        <v>4.7758323749408265E-3</v>
      </c>
      <c r="D237" s="27">
        <v>19</v>
      </c>
      <c r="E237" s="27">
        <v>26</v>
      </c>
      <c r="F237" s="107">
        <f t="shared" si="6"/>
        <v>2246.5789473684213</v>
      </c>
      <c r="G237" s="38">
        <v>41740</v>
      </c>
      <c r="H237" s="27">
        <v>11</v>
      </c>
      <c r="I237" s="108">
        <f t="shared" si="7"/>
        <v>3794.5454545454545</v>
      </c>
      <c r="K237" s="26"/>
      <c r="L237" s="27" t="s">
        <v>458</v>
      </c>
      <c r="M237" s="38">
        <v>22256</v>
      </c>
      <c r="N237" s="57">
        <v>2.490123587599462E-3</v>
      </c>
      <c r="O237" s="27">
        <v>14</v>
      </c>
      <c r="P237" s="27">
        <v>17</v>
      </c>
      <c r="Q237" s="77">
        <v>1589.7142857142858</v>
      </c>
      <c r="R237" s="38">
        <v>21910</v>
      </c>
      <c r="S237" s="27">
        <v>7</v>
      </c>
      <c r="T237" s="78">
        <v>3130</v>
      </c>
    </row>
    <row r="238" spans="1:20">
      <c r="A238" s="26" t="s">
        <v>678</v>
      </c>
      <c r="B238" s="105">
        <v>42685</v>
      </c>
      <c r="C238" s="106">
        <f>B238/总体情况!$L$7</f>
        <v>4.7758323749408265E-3</v>
      </c>
      <c r="D238" s="27">
        <v>19</v>
      </c>
      <c r="E238" s="27">
        <v>26</v>
      </c>
      <c r="F238" s="107">
        <f t="shared" si="6"/>
        <v>2246.5789473684213</v>
      </c>
      <c r="G238" s="38">
        <v>41740</v>
      </c>
      <c r="H238" s="27">
        <v>11</v>
      </c>
      <c r="I238" s="108">
        <f t="shared" si="7"/>
        <v>3794.5454545454545</v>
      </c>
      <c r="K238" s="26"/>
      <c r="L238" s="27" t="s">
        <v>485</v>
      </c>
      <c r="M238" s="38">
        <v>21396</v>
      </c>
      <c r="N238" s="57">
        <v>2.393902061479066E-3</v>
      </c>
      <c r="O238" s="27">
        <v>17</v>
      </c>
      <c r="P238" s="27">
        <v>22</v>
      </c>
      <c r="Q238" s="77">
        <v>1258.5882352941176</v>
      </c>
      <c r="R238" s="38">
        <v>20699</v>
      </c>
      <c r="S238" s="27">
        <v>7</v>
      </c>
      <c r="T238" s="78">
        <v>2957</v>
      </c>
    </row>
    <row r="239" spans="1:20">
      <c r="A239" s="26" t="s">
        <v>679</v>
      </c>
      <c r="B239" s="105">
        <v>42685</v>
      </c>
      <c r="C239" s="106">
        <f>B239/总体情况!$L$7</f>
        <v>4.7758323749408265E-3</v>
      </c>
      <c r="D239" s="27">
        <v>19</v>
      </c>
      <c r="E239" s="27">
        <v>26</v>
      </c>
      <c r="F239" s="107">
        <f t="shared" si="6"/>
        <v>2246.5789473684213</v>
      </c>
      <c r="G239" s="38">
        <v>41740</v>
      </c>
      <c r="H239" s="27">
        <v>11</v>
      </c>
      <c r="I239" s="108">
        <f t="shared" si="7"/>
        <v>3794.5454545454545</v>
      </c>
      <c r="K239" s="26"/>
      <c r="L239" s="27" t="s">
        <v>95</v>
      </c>
      <c r="M239" s="38">
        <v>21293</v>
      </c>
      <c r="N239" s="57">
        <v>2.3823778554437161E-3</v>
      </c>
      <c r="O239" s="27">
        <v>22</v>
      </c>
      <c r="P239" s="27">
        <v>45</v>
      </c>
      <c r="Q239" s="77">
        <v>967.86363636363637</v>
      </c>
      <c r="R239" s="38">
        <v>20150</v>
      </c>
      <c r="S239" s="27">
        <v>9</v>
      </c>
      <c r="T239" s="78">
        <v>2238.8888888888887</v>
      </c>
    </row>
    <row r="240" spans="1:20">
      <c r="A240" s="26" t="s">
        <v>580</v>
      </c>
      <c r="B240" s="105">
        <v>42588</v>
      </c>
      <c r="C240" s="106">
        <f>B240/总体情况!$L$7</f>
        <v>4.7649794818784095E-3</v>
      </c>
      <c r="D240" s="27">
        <v>32</v>
      </c>
      <c r="E240" s="27">
        <v>44</v>
      </c>
      <c r="F240" s="107">
        <f t="shared" si="6"/>
        <v>1330.875</v>
      </c>
      <c r="G240" s="38">
        <v>40385</v>
      </c>
      <c r="H240" s="27">
        <v>15</v>
      </c>
      <c r="I240" s="108">
        <f t="shared" si="7"/>
        <v>2692.3333333333335</v>
      </c>
      <c r="K240" s="26"/>
      <c r="L240" s="27" t="s">
        <v>474</v>
      </c>
      <c r="M240" s="38">
        <v>21096</v>
      </c>
      <c r="N240" s="57">
        <v>2.360336412832416E-3</v>
      </c>
      <c r="O240" s="27">
        <v>26</v>
      </c>
      <c r="P240" s="27">
        <v>38</v>
      </c>
      <c r="Q240" s="77">
        <v>811.38461538461536</v>
      </c>
      <c r="R240" s="38">
        <v>19679</v>
      </c>
      <c r="S240" s="27">
        <v>8</v>
      </c>
      <c r="T240" s="78">
        <v>2459.875</v>
      </c>
    </row>
    <row r="241" spans="1:20">
      <c r="A241" s="26" t="s">
        <v>589</v>
      </c>
      <c r="B241" s="105">
        <v>42588</v>
      </c>
      <c r="C241" s="106">
        <f>B241/总体情况!$L$7</f>
        <v>4.7649794818784095E-3</v>
      </c>
      <c r="D241" s="27">
        <v>32</v>
      </c>
      <c r="E241" s="27">
        <v>44</v>
      </c>
      <c r="F241" s="107">
        <f t="shared" si="6"/>
        <v>1330.875</v>
      </c>
      <c r="G241" s="38">
        <v>40385</v>
      </c>
      <c r="H241" s="27">
        <v>15</v>
      </c>
      <c r="I241" s="108">
        <f t="shared" si="7"/>
        <v>2692.3333333333335</v>
      </c>
      <c r="K241" s="26"/>
      <c r="L241" s="27" t="s">
        <v>447</v>
      </c>
      <c r="M241" s="38">
        <v>21079</v>
      </c>
      <c r="N241" s="57">
        <v>2.3584343594091057E-3</v>
      </c>
      <c r="O241" s="27">
        <v>28</v>
      </c>
      <c r="P241" s="27">
        <v>33</v>
      </c>
      <c r="Q241" s="77">
        <v>752.82142857142856</v>
      </c>
      <c r="R241" s="38">
        <v>19480</v>
      </c>
      <c r="S241" s="27">
        <v>10</v>
      </c>
      <c r="T241" s="78">
        <v>1948</v>
      </c>
    </row>
    <row r="242" spans="1:20">
      <c r="A242" s="26" t="s">
        <v>600</v>
      </c>
      <c r="B242" s="105">
        <v>42580</v>
      </c>
      <c r="C242" s="106">
        <f>B242/总体情况!$L$7</f>
        <v>4.7640843979144991E-3</v>
      </c>
      <c r="D242" s="27">
        <v>5</v>
      </c>
      <c r="E242" s="27">
        <v>9</v>
      </c>
      <c r="F242" s="107">
        <f t="shared" si="6"/>
        <v>8516</v>
      </c>
      <c r="G242" s="38">
        <v>42565</v>
      </c>
      <c r="H242" s="27">
        <v>4</v>
      </c>
      <c r="I242" s="108">
        <f t="shared" si="7"/>
        <v>10641.25</v>
      </c>
      <c r="K242" s="26"/>
      <c r="L242" s="27" t="s">
        <v>448</v>
      </c>
      <c r="M242" s="38">
        <v>21079</v>
      </c>
      <c r="N242" s="57">
        <v>2.3584343594091057E-3</v>
      </c>
      <c r="O242" s="27">
        <v>28</v>
      </c>
      <c r="P242" s="27">
        <v>33</v>
      </c>
      <c r="Q242" s="77">
        <v>752.82142857142856</v>
      </c>
      <c r="R242" s="38">
        <v>19480</v>
      </c>
      <c r="S242" s="27">
        <v>10</v>
      </c>
      <c r="T242" s="78">
        <v>1948</v>
      </c>
    </row>
    <row r="243" spans="1:20">
      <c r="A243" s="26" t="s">
        <v>628</v>
      </c>
      <c r="B243" s="105">
        <v>42580</v>
      </c>
      <c r="C243" s="106">
        <f>B243/总体情况!$L$7</f>
        <v>4.7640843979144991E-3</v>
      </c>
      <c r="D243" s="27">
        <v>5</v>
      </c>
      <c r="E243" s="27">
        <v>9</v>
      </c>
      <c r="F243" s="107">
        <f t="shared" si="6"/>
        <v>8516</v>
      </c>
      <c r="G243" s="38">
        <v>42565</v>
      </c>
      <c r="H243" s="27">
        <v>4</v>
      </c>
      <c r="I243" s="108">
        <f t="shared" si="7"/>
        <v>10641.25</v>
      </c>
      <c r="K243" s="26"/>
      <c r="L243" s="27" t="s">
        <v>526</v>
      </c>
      <c r="M243" s="38">
        <v>21054</v>
      </c>
      <c r="N243" s="57">
        <v>2.3556372220218851E-3</v>
      </c>
      <c r="O243" s="27">
        <v>27</v>
      </c>
      <c r="P243" s="27">
        <v>31</v>
      </c>
      <c r="Q243" s="77">
        <v>779.77777777777783</v>
      </c>
      <c r="R243" s="38">
        <v>19480</v>
      </c>
      <c r="S243" s="27">
        <v>10</v>
      </c>
      <c r="T243" s="78">
        <v>1948</v>
      </c>
    </row>
    <row r="244" spans="1:20">
      <c r="A244" s="26" t="s">
        <v>708</v>
      </c>
      <c r="B244" s="105">
        <v>42580</v>
      </c>
      <c r="C244" s="106">
        <f>B244/总体情况!$L$7</f>
        <v>4.7640843979144991E-3</v>
      </c>
      <c r="D244" s="27">
        <v>5</v>
      </c>
      <c r="E244" s="27">
        <v>9</v>
      </c>
      <c r="F244" s="107">
        <f t="shared" si="6"/>
        <v>8516</v>
      </c>
      <c r="G244" s="38">
        <v>42565</v>
      </c>
      <c r="H244" s="27">
        <v>4</v>
      </c>
      <c r="I244" s="108">
        <f t="shared" si="7"/>
        <v>10641.25</v>
      </c>
      <c r="K244" s="26"/>
      <c r="L244" s="27" t="s">
        <v>527</v>
      </c>
      <c r="M244" s="38">
        <v>21054</v>
      </c>
      <c r="N244" s="57">
        <v>2.3556372220218851E-3</v>
      </c>
      <c r="O244" s="27">
        <v>27</v>
      </c>
      <c r="P244" s="27">
        <v>31</v>
      </c>
      <c r="Q244" s="77">
        <v>779.77777777777783</v>
      </c>
      <c r="R244" s="38">
        <v>19480</v>
      </c>
      <c r="S244" s="27">
        <v>10</v>
      </c>
      <c r="T244" s="78">
        <v>1948</v>
      </c>
    </row>
    <row r="245" spans="1:20">
      <c r="A245" s="26" t="s">
        <v>713</v>
      </c>
      <c r="B245" s="105">
        <v>42580</v>
      </c>
      <c r="C245" s="106">
        <f>B245/总体情况!$L$7</f>
        <v>4.7640843979144991E-3</v>
      </c>
      <c r="D245" s="27">
        <v>5</v>
      </c>
      <c r="E245" s="27">
        <v>9</v>
      </c>
      <c r="F245" s="107">
        <f t="shared" si="6"/>
        <v>8516</v>
      </c>
      <c r="G245" s="38">
        <v>42565</v>
      </c>
      <c r="H245" s="27">
        <v>4</v>
      </c>
      <c r="I245" s="108">
        <f t="shared" si="7"/>
        <v>10641.25</v>
      </c>
      <c r="K245" s="26"/>
      <c r="L245" s="27" t="s">
        <v>534</v>
      </c>
      <c r="M245" s="38">
        <v>21054</v>
      </c>
      <c r="N245" s="57">
        <v>2.3556372220218851E-3</v>
      </c>
      <c r="O245" s="27">
        <v>27</v>
      </c>
      <c r="P245" s="27">
        <v>31</v>
      </c>
      <c r="Q245" s="77">
        <v>779.77777777777783</v>
      </c>
      <c r="R245" s="38">
        <v>19480</v>
      </c>
      <c r="S245" s="27">
        <v>10</v>
      </c>
      <c r="T245" s="78">
        <v>1948</v>
      </c>
    </row>
    <row r="246" spans="1:20">
      <c r="A246" s="26" t="s">
        <v>725</v>
      </c>
      <c r="B246" s="105">
        <v>41890</v>
      </c>
      <c r="C246" s="106">
        <f>B246/总体情况!$L$7</f>
        <v>4.6868834060272042E-3</v>
      </c>
      <c r="D246" s="27">
        <v>18</v>
      </c>
      <c r="E246" s="27">
        <v>25</v>
      </c>
      <c r="F246" s="107">
        <f t="shared" si="6"/>
        <v>2327.2222222222222</v>
      </c>
      <c r="G246" s="38">
        <v>40945</v>
      </c>
      <c r="H246" s="27">
        <v>10</v>
      </c>
      <c r="I246" s="108">
        <f t="shared" si="7"/>
        <v>4094.5</v>
      </c>
      <c r="K246" s="26"/>
      <c r="L246" s="27" t="s">
        <v>535</v>
      </c>
      <c r="M246" s="38">
        <v>21054</v>
      </c>
      <c r="N246" s="57">
        <v>2.3556372220218851E-3</v>
      </c>
      <c r="O246" s="27">
        <v>27</v>
      </c>
      <c r="P246" s="27">
        <v>31</v>
      </c>
      <c r="Q246" s="77">
        <v>779.77777777777783</v>
      </c>
      <c r="R246" s="38">
        <v>19480</v>
      </c>
      <c r="S246" s="27">
        <v>10</v>
      </c>
      <c r="T246" s="78">
        <v>1948</v>
      </c>
    </row>
    <row r="247" spans="1:20">
      <c r="A247" s="26" t="s">
        <v>726</v>
      </c>
      <c r="B247" s="105">
        <v>41890</v>
      </c>
      <c r="C247" s="106">
        <f>B247/总体情况!$L$7</f>
        <v>4.6868834060272042E-3</v>
      </c>
      <c r="D247" s="27">
        <v>18</v>
      </c>
      <c r="E247" s="27">
        <v>25</v>
      </c>
      <c r="F247" s="107">
        <f t="shared" si="6"/>
        <v>2327.2222222222222</v>
      </c>
      <c r="G247" s="38">
        <v>40945</v>
      </c>
      <c r="H247" s="27">
        <v>10</v>
      </c>
      <c r="I247" s="108">
        <f t="shared" si="7"/>
        <v>4094.5</v>
      </c>
      <c r="K247" s="26"/>
      <c r="L247" s="27" t="s">
        <v>427</v>
      </c>
      <c r="M247" s="38">
        <v>20618</v>
      </c>
      <c r="N247" s="57">
        <v>2.3068551459887541E-3</v>
      </c>
      <c r="O247" s="27">
        <v>23</v>
      </c>
      <c r="P247" s="27">
        <v>39</v>
      </c>
      <c r="Q247" s="77">
        <v>896.43478260869563</v>
      </c>
      <c r="R247" s="38">
        <v>19679</v>
      </c>
      <c r="S247" s="27">
        <v>8</v>
      </c>
      <c r="T247" s="78">
        <v>2459.875</v>
      </c>
    </row>
    <row r="248" spans="1:20">
      <c r="A248" s="26" t="s">
        <v>730</v>
      </c>
      <c r="B248" s="105">
        <v>41890</v>
      </c>
      <c r="C248" s="106">
        <f>B248/总体情况!$L$7</f>
        <v>4.6868834060272042E-3</v>
      </c>
      <c r="D248" s="27">
        <v>18</v>
      </c>
      <c r="E248" s="27">
        <v>25</v>
      </c>
      <c r="F248" s="107">
        <f t="shared" si="6"/>
        <v>2327.2222222222222</v>
      </c>
      <c r="G248" s="38">
        <v>40945</v>
      </c>
      <c r="H248" s="27">
        <v>10</v>
      </c>
      <c r="I248" s="108">
        <f t="shared" si="7"/>
        <v>4094.5</v>
      </c>
      <c r="K248" s="26"/>
      <c r="L248" s="27" t="s">
        <v>488</v>
      </c>
      <c r="M248" s="38">
        <v>20461</v>
      </c>
      <c r="N248" s="57">
        <v>2.2892891231970072E-3</v>
      </c>
      <c r="O248" s="27">
        <v>19</v>
      </c>
      <c r="P248" s="27">
        <v>16</v>
      </c>
      <c r="Q248" s="77">
        <v>1076.8947368421052</v>
      </c>
      <c r="R248" s="38">
        <v>19633</v>
      </c>
      <c r="S248" s="27">
        <v>6</v>
      </c>
      <c r="T248" s="78">
        <v>3272.1666666666665</v>
      </c>
    </row>
    <row r="249" spans="1:20">
      <c r="A249" s="26" t="s">
        <v>731</v>
      </c>
      <c r="B249" s="105">
        <v>41890</v>
      </c>
      <c r="C249" s="106">
        <f>B249/总体情况!$L$7</f>
        <v>4.6868834060272042E-3</v>
      </c>
      <c r="D249" s="27">
        <v>18</v>
      </c>
      <c r="E249" s="27">
        <v>25</v>
      </c>
      <c r="F249" s="107">
        <f t="shared" si="6"/>
        <v>2327.2222222222222</v>
      </c>
      <c r="G249" s="38">
        <v>40945</v>
      </c>
      <c r="H249" s="27">
        <v>10</v>
      </c>
      <c r="I249" s="108">
        <f t="shared" si="7"/>
        <v>4094.5</v>
      </c>
      <c r="K249" s="26"/>
      <c r="L249" s="27" t="s">
        <v>487</v>
      </c>
      <c r="M249" s="38">
        <v>20301</v>
      </c>
      <c r="N249" s="57">
        <v>2.2713874439187938E-3</v>
      </c>
      <c r="O249" s="27">
        <v>14</v>
      </c>
      <c r="P249" s="27">
        <v>16</v>
      </c>
      <c r="Q249" s="77">
        <v>1450.0714285714287</v>
      </c>
      <c r="R249" s="38">
        <v>19633</v>
      </c>
      <c r="S249" s="27">
        <v>6</v>
      </c>
      <c r="T249" s="78">
        <v>3272.1666666666665</v>
      </c>
    </row>
    <row r="250" spans="1:20">
      <c r="A250" s="26" t="s">
        <v>735</v>
      </c>
      <c r="B250" s="105">
        <v>41890</v>
      </c>
      <c r="C250" s="106">
        <f>B250/总体情况!$L$7</f>
        <v>4.6868834060272042E-3</v>
      </c>
      <c r="D250" s="27">
        <v>18</v>
      </c>
      <c r="E250" s="27">
        <v>25</v>
      </c>
      <c r="F250" s="107">
        <f t="shared" si="6"/>
        <v>2327.2222222222222</v>
      </c>
      <c r="G250" s="38">
        <v>40945</v>
      </c>
      <c r="H250" s="27">
        <v>10</v>
      </c>
      <c r="I250" s="108">
        <f t="shared" si="7"/>
        <v>4094.5</v>
      </c>
      <c r="K250" s="26"/>
      <c r="L250" s="27" t="s">
        <v>460</v>
      </c>
      <c r="M250" s="38">
        <v>20238</v>
      </c>
      <c r="N250" s="57">
        <v>2.2643386577029974E-3</v>
      </c>
      <c r="O250" s="27">
        <v>19</v>
      </c>
      <c r="P250" s="27">
        <v>34</v>
      </c>
      <c r="Q250" s="77">
        <v>1065.1578947368421</v>
      </c>
      <c r="R250" s="38">
        <v>19679</v>
      </c>
      <c r="S250" s="27">
        <v>8</v>
      </c>
      <c r="T250" s="78">
        <v>2459.875</v>
      </c>
    </row>
    <row r="251" spans="1:20">
      <c r="A251" s="26" t="s">
        <v>736</v>
      </c>
      <c r="B251" s="105">
        <v>41890</v>
      </c>
      <c r="C251" s="106">
        <f>B251/总体情况!$L$7</f>
        <v>4.6868834060272042E-3</v>
      </c>
      <c r="D251" s="27">
        <v>18</v>
      </c>
      <c r="E251" s="27">
        <v>25</v>
      </c>
      <c r="F251" s="107">
        <f t="shared" si="6"/>
        <v>2327.2222222222222</v>
      </c>
      <c r="G251" s="38">
        <v>40945</v>
      </c>
      <c r="H251" s="27">
        <v>10</v>
      </c>
      <c r="I251" s="108">
        <f t="shared" si="7"/>
        <v>4094.5</v>
      </c>
      <c r="K251" s="26"/>
      <c r="L251" s="27" t="s">
        <v>461</v>
      </c>
      <c r="M251" s="38">
        <v>20238</v>
      </c>
      <c r="N251" s="57">
        <v>2.2643386577029974E-3</v>
      </c>
      <c r="O251" s="27">
        <v>19</v>
      </c>
      <c r="P251" s="27">
        <v>33</v>
      </c>
      <c r="Q251" s="77">
        <v>1065.1578947368421</v>
      </c>
      <c r="R251" s="38">
        <v>19679</v>
      </c>
      <c r="S251" s="27">
        <v>8</v>
      </c>
      <c r="T251" s="78">
        <v>2459.875</v>
      </c>
    </row>
    <row r="252" spans="1:20">
      <c r="A252" s="26" t="s">
        <v>456</v>
      </c>
      <c r="B252" s="105">
        <v>38959</v>
      </c>
      <c r="C252" s="106">
        <f>B252/总体情况!$L$7</f>
        <v>4.3589470187494353E-3</v>
      </c>
      <c r="D252" s="27">
        <v>25</v>
      </c>
      <c r="E252" s="27">
        <v>25</v>
      </c>
      <c r="F252" s="107">
        <f t="shared" si="6"/>
        <v>1558.36</v>
      </c>
      <c r="G252" s="38">
        <v>38066</v>
      </c>
      <c r="H252" s="27">
        <v>14</v>
      </c>
      <c r="I252" s="108">
        <f t="shared" si="7"/>
        <v>2719</v>
      </c>
      <c r="K252" s="26"/>
      <c r="L252" s="27" t="s">
        <v>473</v>
      </c>
      <c r="M252" s="38">
        <v>20238</v>
      </c>
      <c r="N252" s="57">
        <v>2.2643386577029974E-3</v>
      </c>
      <c r="O252" s="27">
        <v>19</v>
      </c>
      <c r="P252" s="27">
        <v>40</v>
      </c>
      <c r="Q252" s="77">
        <v>1065.1578947368421</v>
      </c>
      <c r="R252" s="38">
        <v>19679</v>
      </c>
      <c r="S252" s="27">
        <v>8</v>
      </c>
      <c r="T252" s="78">
        <v>2459.875</v>
      </c>
    </row>
    <row r="253" spans="1:20">
      <c r="A253" s="26" t="s">
        <v>457</v>
      </c>
      <c r="B253" s="105">
        <v>38959</v>
      </c>
      <c r="C253" s="106">
        <f>B253/总体情况!$L$7</f>
        <v>4.3589470187494353E-3</v>
      </c>
      <c r="D253" s="27">
        <v>25</v>
      </c>
      <c r="E253" s="27">
        <v>25</v>
      </c>
      <c r="F253" s="107">
        <f t="shared" si="6"/>
        <v>1558.36</v>
      </c>
      <c r="G253" s="38">
        <v>38066</v>
      </c>
      <c r="H253" s="27">
        <v>14</v>
      </c>
      <c r="I253" s="108">
        <f t="shared" si="7"/>
        <v>2719</v>
      </c>
      <c r="K253" s="26"/>
      <c r="L253" s="27" t="s">
        <v>521</v>
      </c>
      <c r="M253" s="38">
        <v>19372</v>
      </c>
      <c r="N253" s="57">
        <v>2.1674458186096684E-3</v>
      </c>
      <c r="O253" s="27">
        <v>17</v>
      </c>
      <c r="P253" s="27">
        <v>15</v>
      </c>
      <c r="Q253" s="77">
        <v>1139.5294117647059</v>
      </c>
      <c r="R253" s="38">
        <v>18774</v>
      </c>
      <c r="S253" s="27">
        <v>8</v>
      </c>
      <c r="T253" s="78">
        <v>2346.75</v>
      </c>
    </row>
    <row r="254" spans="1:20">
      <c r="A254" s="26" t="s">
        <v>103</v>
      </c>
      <c r="B254" s="105">
        <v>38676</v>
      </c>
      <c r="C254" s="106">
        <f>B254/总体情况!$L$7</f>
        <v>4.3272834235260956E-3</v>
      </c>
      <c r="D254" s="27">
        <v>30</v>
      </c>
      <c r="E254" s="27">
        <v>55</v>
      </c>
      <c r="F254" s="107">
        <f t="shared" si="6"/>
        <v>1289.2</v>
      </c>
      <c r="G254" s="38">
        <v>37895</v>
      </c>
      <c r="H254" s="27">
        <v>11</v>
      </c>
      <c r="I254" s="108">
        <f t="shared" si="7"/>
        <v>3445</v>
      </c>
      <c r="K254" s="26"/>
      <c r="L254" s="27" t="s">
        <v>522</v>
      </c>
      <c r="M254" s="38">
        <v>19372</v>
      </c>
      <c r="N254" s="57">
        <v>2.1674458186096684E-3</v>
      </c>
      <c r="O254" s="27">
        <v>17</v>
      </c>
      <c r="P254" s="27">
        <v>15</v>
      </c>
      <c r="Q254" s="77">
        <v>1139.5294117647059</v>
      </c>
      <c r="R254" s="38">
        <v>18774</v>
      </c>
      <c r="S254" s="27">
        <v>8</v>
      </c>
      <c r="T254" s="78">
        <v>2346.75</v>
      </c>
    </row>
    <row r="255" spans="1:20">
      <c r="A255" s="26" t="s">
        <v>102</v>
      </c>
      <c r="B255" s="105">
        <v>38517</v>
      </c>
      <c r="C255" s="106">
        <f>B255/总体情况!$L$7</f>
        <v>4.3094936297433713E-3</v>
      </c>
      <c r="D255" s="27">
        <v>24</v>
      </c>
      <c r="E255" s="27">
        <v>55</v>
      </c>
      <c r="F255" s="107">
        <f t="shared" si="6"/>
        <v>1604.875</v>
      </c>
      <c r="G255" s="38">
        <v>37895</v>
      </c>
      <c r="H255" s="27">
        <v>11</v>
      </c>
      <c r="I255" s="108">
        <f t="shared" si="7"/>
        <v>3445</v>
      </c>
      <c r="K255" s="26"/>
      <c r="L255" s="27" t="s">
        <v>87</v>
      </c>
      <c r="M255" s="38">
        <v>18971</v>
      </c>
      <c r="N255" s="57">
        <v>2.1225797349186462E-3</v>
      </c>
      <c r="O255" s="27">
        <v>23</v>
      </c>
      <c r="P255" s="27">
        <v>44</v>
      </c>
      <c r="Q255" s="77">
        <v>824.82608695652175</v>
      </c>
      <c r="R255" s="38">
        <v>17786</v>
      </c>
      <c r="S255" s="27">
        <v>8</v>
      </c>
      <c r="T255" s="78">
        <v>2223.25</v>
      </c>
    </row>
    <row r="256" spans="1:20">
      <c r="A256" s="26" t="s">
        <v>609</v>
      </c>
      <c r="B256" s="105">
        <v>37715</v>
      </c>
      <c r="C256" s="106">
        <f>B256/总体情况!$L$7</f>
        <v>4.2197614623613279E-3</v>
      </c>
      <c r="D256" s="27">
        <v>18</v>
      </c>
      <c r="E256" s="27">
        <v>24</v>
      </c>
      <c r="F256" s="107">
        <f t="shared" si="6"/>
        <v>2095.2777777777778</v>
      </c>
      <c r="G256" s="38">
        <v>36770</v>
      </c>
      <c r="H256" s="27">
        <v>10</v>
      </c>
      <c r="I256" s="108">
        <f t="shared" si="7"/>
        <v>3677</v>
      </c>
      <c r="K256" s="26"/>
      <c r="L256" s="27" t="s">
        <v>89</v>
      </c>
      <c r="M256" s="38">
        <v>17524</v>
      </c>
      <c r="N256" s="57">
        <v>1.9606814229463053E-3</v>
      </c>
      <c r="O256" s="27">
        <v>16</v>
      </c>
      <c r="P256" s="27">
        <v>21</v>
      </c>
      <c r="Q256" s="77">
        <v>1095.25</v>
      </c>
      <c r="R256" s="38">
        <v>16834</v>
      </c>
      <c r="S256" s="27">
        <v>7</v>
      </c>
      <c r="T256" s="78">
        <v>2404.8571428571427</v>
      </c>
    </row>
    <row r="257" spans="1:20">
      <c r="A257" s="26" t="s">
        <v>610</v>
      </c>
      <c r="B257" s="105">
        <v>37715</v>
      </c>
      <c r="C257" s="106">
        <f>B257/总体情况!$L$7</f>
        <v>4.2197614623613279E-3</v>
      </c>
      <c r="D257" s="27">
        <v>18</v>
      </c>
      <c r="E257" s="27">
        <v>24</v>
      </c>
      <c r="F257" s="107">
        <f t="shared" si="6"/>
        <v>2095.2777777777778</v>
      </c>
      <c r="G257" s="38">
        <v>36770</v>
      </c>
      <c r="H257" s="27">
        <v>10</v>
      </c>
      <c r="I257" s="108">
        <f t="shared" si="7"/>
        <v>3677</v>
      </c>
      <c r="K257" s="26"/>
      <c r="L257" s="27" t="s">
        <v>498</v>
      </c>
      <c r="M257" s="38">
        <v>17492</v>
      </c>
      <c r="N257" s="57">
        <v>1.9571010870906625E-3</v>
      </c>
      <c r="O257" s="27">
        <v>27</v>
      </c>
      <c r="P257" s="27">
        <v>41</v>
      </c>
      <c r="Q257" s="77">
        <v>647.85185185185185</v>
      </c>
      <c r="R257" s="38">
        <v>16155</v>
      </c>
      <c r="S257" s="27">
        <v>7</v>
      </c>
      <c r="T257" s="78">
        <v>2307.8571428571427</v>
      </c>
    </row>
    <row r="258" spans="1:20">
      <c r="A258" s="26" t="s">
        <v>616</v>
      </c>
      <c r="B258" s="105">
        <v>37715</v>
      </c>
      <c r="C258" s="106">
        <f>B258/总体情况!$L$7</f>
        <v>4.2197614623613279E-3</v>
      </c>
      <c r="D258" s="27">
        <v>18</v>
      </c>
      <c r="E258" s="27">
        <v>24</v>
      </c>
      <c r="F258" s="107">
        <f t="shared" si="6"/>
        <v>2095.2777777777778</v>
      </c>
      <c r="G258" s="38">
        <v>36770</v>
      </c>
      <c r="H258" s="27">
        <v>10</v>
      </c>
      <c r="I258" s="108">
        <f t="shared" si="7"/>
        <v>3677</v>
      </c>
      <c r="K258" s="26"/>
      <c r="L258" s="27" t="s">
        <v>506</v>
      </c>
      <c r="M258" s="38">
        <v>16940</v>
      </c>
      <c r="N258" s="57">
        <v>1.8953402935808271E-3</v>
      </c>
      <c r="O258" s="27">
        <v>13</v>
      </c>
      <c r="P258" s="27">
        <v>14</v>
      </c>
      <c r="Q258" s="77">
        <v>1303.0769230769231</v>
      </c>
      <c r="R258" s="38">
        <v>16155</v>
      </c>
      <c r="S258" s="27">
        <v>7</v>
      </c>
      <c r="T258" s="78">
        <v>2307.8571428571427</v>
      </c>
    </row>
    <row r="259" spans="1:20">
      <c r="A259" s="26" t="s">
        <v>617</v>
      </c>
      <c r="B259" s="105">
        <v>37715</v>
      </c>
      <c r="C259" s="106">
        <f>B259/总体情况!$L$7</f>
        <v>4.2197614623613279E-3</v>
      </c>
      <c r="D259" s="27">
        <v>18</v>
      </c>
      <c r="E259" s="27">
        <v>24</v>
      </c>
      <c r="F259" s="107">
        <f t="shared" si="6"/>
        <v>2095.2777777777778</v>
      </c>
      <c r="G259" s="38">
        <v>36770</v>
      </c>
      <c r="H259" s="27">
        <v>10</v>
      </c>
      <c r="I259" s="108">
        <f t="shared" si="7"/>
        <v>3677</v>
      </c>
      <c r="K259" s="26"/>
      <c r="L259" s="27" t="s">
        <v>507</v>
      </c>
      <c r="M259" s="38">
        <v>16940</v>
      </c>
      <c r="N259" s="57">
        <v>1.8953402935808271E-3</v>
      </c>
      <c r="O259" s="27">
        <v>13</v>
      </c>
      <c r="P259" s="27">
        <v>14</v>
      </c>
      <c r="Q259" s="77">
        <v>1303.0769230769231</v>
      </c>
      <c r="R259" s="38">
        <v>16155</v>
      </c>
      <c r="S259" s="27">
        <v>7</v>
      </c>
      <c r="T259" s="78">
        <v>2307.8571428571427</v>
      </c>
    </row>
    <row r="260" spans="1:20">
      <c r="A260" s="26" t="s">
        <v>623</v>
      </c>
      <c r="B260" s="105">
        <v>37715</v>
      </c>
      <c r="C260" s="106">
        <f>B260/总体情况!$L$7</f>
        <v>4.2197614623613279E-3</v>
      </c>
      <c r="D260" s="27">
        <v>18</v>
      </c>
      <c r="E260" s="27">
        <v>24</v>
      </c>
      <c r="F260" s="107">
        <f t="shared" si="6"/>
        <v>2095.2777777777778</v>
      </c>
      <c r="G260" s="38">
        <v>36770</v>
      </c>
      <c r="H260" s="27">
        <v>10</v>
      </c>
      <c r="I260" s="108">
        <f t="shared" si="7"/>
        <v>3677</v>
      </c>
      <c r="K260" s="26"/>
      <c r="L260" s="27" t="s">
        <v>497</v>
      </c>
      <c r="M260" s="38">
        <v>16766</v>
      </c>
      <c r="N260" s="57">
        <v>1.8758722173657701E-3</v>
      </c>
      <c r="O260" s="27">
        <v>22</v>
      </c>
      <c r="P260" s="27">
        <v>43</v>
      </c>
      <c r="Q260" s="77">
        <v>762.09090909090912</v>
      </c>
      <c r="R260" s="38">
        <v>16155</v>
      </c>
      <c r="S260" s="27">
        <v>7</v>
      </c>
      <c r="T260" s="78">
        <v>2307.8571428571427</v>
      </c>
    </row>
    <row r="261" spans="1:20">
      <c r="A261" s="26" t="s">
        <v>624</v>
      </c>
      <c r="B261" s="105">
        <v>37715</v>
      </c>
      <c r="C261" s="106">
        <f>B261/总体情况!$L$7</f>
        <v>4.2197614623613279E-3</v>
      </c>
      <c r="D261" s="27">
        <v>18</v>
      </c>
      <c r="E261" s="27">
        <v>24</v>
      </c>
      <c r="F261" s="107">
        <f t="shared" ref="F261:F324" si="8">B261/D261</f>
        <v>2095.2777777777778</v>
      </c>
      <c r="G261" s="38">
        <v>36770</v>
      </c>
      <c r="H261" s="27">
        <v>10</v>
      </c>
      <c r="I261" s="108">
        <f t="shared" ref="I261:I324" si="9">G261/H261</f>
        <v>3677</v>
      </c>
      <c r="K261" s="26"/>
      <c r="L261" s="27" t="s">
        <v>515</v>
      </c>
      <c r="M261" s="38">
        <v>16730</v>
      </c>
      <c r="N261" s="57">
        <v>1.8718443395281722E-3</v>
      </c>
      <c r="O261" s="27">
        <v>18</v>
      </c>
      <c r="P261" s="27">
        <v>35</v>
      </c>
      <c r="Q261" s="77">
        <v>929.44444444444446</v>
      </c>
      <c r="R261" s="38">
        <v>16219</v>
      </c>
      <c r="S261" s="27">
        <v>6</v>
      </c>
      <c r="T261" s="78">
        <v>2703.1666666666665</v>
      </c>
    </row>
    <row r="262" spans="1:20">
      <c r="A262" s="26" t="s">
        <v>637</v>
      </c>
      <c r="B262" s="105">
        <v>37715</v>
      </c>
      <c r="C262" s="106">
        <f>B262/总体情况!$L$7</f>
        <v>4.2197614623613279E-3</v>
      </c>
      <c r="D262" s="27">
        <v>18</v>
      </c>
      <c r="E262" s="27">
        <v>24</v>
      </c>
      <c r="F262" s="107">
        <f t="shared" si="8"/>
        <v>2095.2777777777778</v>
      </c>
      <c r="G262" s="38">
        <v>36770</v>
      </c>
      <c r="H262" s="27">
        <v>10</v>
      </c>
      <c r="I262" s="108">
        <f t="shared" si="9"/>
        <v>3677</v>
      </c>
      <c r="K262" s="26"/>
      <c r="L262" s="27" t="s">
        <v>514</v>
      </c>
      <c r="M262" s="38">
        <v>16724</v>
      </c>
      <c r="N262" s="57">
        <v>1.8711730265552392E-3</v>
      </c>
      <c r="O262" s="27">
        <v>16</v>
      </c>
      <c r="P262" s="27">
        <v>35</v>
      </c>
      <c r="Q262" s="77">
        <v>1045.25</v>
      </c>
      <c r="R262" s="38">
        <v>16219</v>
      </c>
      <c r="S262" s="27">
        <v>6</v>
      </c>
      <c r="T262" s="78">
        <v>2703.1666666666665</v>
      </c>
    </row>
    <row r="263" spans="1:20">
      <c r="A263" s="26" t="s">
        <v>638</v>
      </c>
      <c r="B263" s="105">
        <v>37715</v>
      </c>
      <c r="C263" s="106">
        <f>B263/总体情况!$L$7</f>
        <v>4.2197614623613279E-3</v>
      </c>
      <c r="D263" s="27">
        <v>18</v>
      </c>
      <c r="E263" s="27">
        <v>24</v>
      </c>
      <c r="F263" s="107">
        <f t="shared" si="8"/>
        <v>2095.2777777777778</v>
      </c>
      <c r="G263" s="38">
        <v>36770</v>
      </c>
      <c r="H263" s="27">
        <v>10</v>
      </c>
      <c r="I263" s="108">
        <f t="shared" si="9"/>
        <v>3677</v>
      </c>
      <c r="K263" s="26"/>
      <c r="L263" s="27" t="s">
        <v>94</v>
      </c>
      <c r="M263" s="38">
        <v>16327</v>
      </c>
      <c r="N263" s="57">
        <v>1.8267544848461726E-3</v>
      </c>
      <c r="O263" s="27">
        <v>27</v>
      </c>
      <c r="P263" s="27">
        <v>64</v>
      </c>
      <c r="Q263" s="77">
        <v>604.7037037037037</v>
      </c>
      <c r="R263" s="38">
        <v>15214</v>
      </c>
      <c r="S263" s="27">
        <v>10</v>
      </c>
      <c r="T263" s="78">
        <v>1521.4</v>
      </c>
    </row>
    <row r="264" spans="1:20">
      <c r="A264" s="26" t="s">
        <v>644</v>
      </c>
      <c r="B264" s="105">
        <v>37715</v>
      </c>
      <c r="C264" s="106">
        <f>B264/总体情况!$L$7</f>
        <v>4.2197614623613279E-3</v>
      </c>
      <c r="D264" s="27">
        <v>18</v>
      </c>
      <c r="E264" s="27">
        <v>24</v>
      </c>
      <c r="F264" s="107">
        <f t="shared" si="8"/>
        <v>2095.2777777777778</v>
      </c>
      <c r="G264" s="38">
        <v>36770</v>
      </c>
      <c r="H264" s="27">
        <v>10</v>
      </c>
      <c r="I264" s="108">
        <f t="shared" si="9"/>
        <v>3677</v>
      </c>
      <c r="K264" s="26"/>
      <c r="L264" s="27" t="s">
        <v>93</v>
      </c>
      <c r="M264" s="38">
        <v>16320</v>
      </c>
      <c r="N264" s="57">
        <v>1.8259712863777507E-3</v>
      </c>
      <c r="O264" s="27">
        <v>26</v>
      </c>
      <c r="P264" s="27">
        <v>61</v>
      </c>
      <c r="Q264" s="77">
        <v>627.69230769230774</v>
      </c>
      <c r="R264" s="38">
        <v>15214</v>
      </c>
      <c r="S264" s="27">
        <v>10</v>
      </c>
      <c r="T264" s="78">
        <v>1521.4</v>
      </c>
    </row>
    <row r="265" spans="1:20">
      <c r="A265" s="26" t="s">
        <v>645</v>
      </c>
      <c r="B265" s="105">
        <v>37715</v>
      </c>
      <c r="C265" s="106">
        <f>B265/总体情况!$L$7</f>
        <v>4.2197614623613279E-3</v>
      </c>
      <c r="D265" s="27">
        <v>18</v>
      </c>
      <c r="E265" s="27">
        <v>24</v>
      </c>
      <c r="F265" s="107">
        <f t="shared" si="8"/>
        <v>2095.2777777777778</v>
      </c>
      <c r="G265" s="38">
        <v>36770</v>
      </c>
      <c r="H265" s="27">
        <v>10</v>
      </c>
      <c r="I265" s="108">
        <f t="shared" si="9"/>
        <v>3677</v>
      </c>
      <c r="K265" s="26"/>
      <c r="L265" s="27" t="s">
        <v>97</v>
      </c>
      <c r="M265" s="38">
        <v>15549</v>
      </c>
      <c r="N265" s="57">
        <v>1.7397075693558607E-3</v>
      </c>
      <c r="O265" s="27">
        <v>18</v>
      </c>
      <c r="P265" s="27">
        <v>44</v>
      </c>
      <c r="Q265" s="77">
        <v>863.83333333333337</v>
      </c>
      <c r="R265" s="38">
        <v>14533</v>
      </c>
      <c r="S265" s="27">
        <v>7</v>
      </c>
      <c r="T265" s="78">
        <v>2076.1428571428573</v>
      </c>
    </row>
    <row r="266" spans="1:20">
      <c r="A266" s="26" t="s">
        <v>651</v>
      </c>
      <c r="B266" s="105">
        <v>37715</v>
      </c>
      <c r="C266" s="106">
        <f>B266/总体情况!$L$7</f>
        <v>4.2197614623613279E-3</v>
      </c>
      <c r="D266" s="27">
        <v>18</v>
      </c>
      <c r="E266" s="27">
        <v>24</v>
      </c>
      <c r="F266" s="107">
        <f t="shared" si="8"/>
        <v>2095.2777777777778</v>
      </c>
      <c r="G266" s="38">
        <v>36770</v>
      </c>
      <c r="H266" s="27">
        <v>10</v>
      </c>
      <c r="I266" s="108">
        <f t="shared" si="9"/>
        <v>3677</v>
      </c>
      <c r="K266" s="26"/>
      <c r="L266" s="27" t="s">
        <v>79</v>
      </c>
      <c r="M266" s="38">
        <v>15150</v>
      </c>
      <c r="N266" s="57">
        <v>1.6950652566558163E-3</v>
      </c>
      <c r="O266" s="27">
        <v>15</v>
      </c>
      <c r="P266" s="27">
        <v>28</v>
      </c>
      <c r="Q266" s="77">
        <v>1010</v>
      </c>
      <c r="R266" s="38">
        <v>14004</v>
      </c>
      <c r="S266" s="27">
        <v>6</v>
      </c>
      <c r="T266" s="78">
        <v>2334</v>
      </c>
    </row>
    <row r="267" spans="1:20">
      <c r="A267" s="26" t="s">
        <v>652</v>
      </c>
      <c r="B267" s="105">
        <v>37715</v>
      </c>
      <c r="C267" s="106">
        <f>B267/总体情况!$L$7</f>
        <v>4.2197614623613279E-3</v>
      </c>
      <c r="D267" s="27">
        <v>18</v>
      </c>
      <c r="E267" s="27">
        <v>24</v>
      </c>
      <c r="F267" s="107">
        <f t="shared" si="8"/>
        <v>2095.2777777777778</v>
      </c>
      <c r="G267" s="38">
        <v>36770</v>
      </c>
      <c r="H267" s="27">
        <v>10</v>
      </c>
      <c r="I267" s="108">
        <f t="shared" si="9"/>
        <v>3677</v>
      </c>
      <c r="K267" s="26"/>
      <c r="L267" s="27" t="s">
        <v>554</v>
      </c>
      <c r="M267" s="38">
        <v>14989</v>
      </c>
      <c r="N267" s="57">
        <v>1.6770516918821143E-3</v>
      </c>
      <c r="O267" s="27">
        <v>18</v>
      </c>
      <c r="P267" s="27">
        <v>47</v>
      </c>
      <c r="Q267" s="77">
        <v>832.72222222222217</v>
      </c>
      <c r="R267" s="38">
        <v>13384</v>
      </c>
      <c r="S267" s="27">
        <v>7</v>
      </c>
      <c r="T267" s="78">
        <v>1912</v>
      </c>
    </row>
    <row r="268" spans="1:20">
      <c r="A268" s="26" t="s">
        <v>189</v>
      </c>
      <c r="B268" s="105">
        <v>37714</v>
      </c>
      <c r="C268" s="106">
        <f>B268/总体情况!$L$7</f>
        <v>4.2196495768658387E-3</v>
      </c>
      <c r="D268" s="27">
        <v>5</v>
      </c>
      <c r="E268" s="27">
        <v>9</v>
      </c>
      <c r="F268" s="107">
        <f t="shared" si="8"/>
        <v>7542.8</v>
      </c>
      <c r="G268" s="38">
        <v>37699</v>
      </c>
      <c r="H268" s="27">
        <v>4</v>
      </c>
      <c r="I268" s="108">
        <f t="shared" si="9"/>
        <v>9424.75</v>
      </c>
      <c r="K268" s="26"/>
      <c r="L268" s="27" t="s">
        <v>553</v>
      </c>
      <c r="M268" s="38">
        <v>14982</v>
      </c>
      <c r="N268" s="57">
        <v>1.6762684934136926E-3</v>
      </c>
      <c r="O268" s="27">
        <v>17</v>
      </c>
      <c r="P268" s="27">
        <v>43</v>
      </c>
      <c r="Q268" s="77">
        <v>881.29411764705878</v>
      </c>
      <c r="R268" s="38">
        <v>13384</v>
      </c>
      <c r="S268" s="27">
        <v>7</v>
      </c>
      <c r="T268" s="78">
        <v>1912</v>
      </c>
    </row>
    <row r="269" spans="1:20">
      <c r="A269" s="26" t="s">
        <v>192</v>
      </c>
      <c r="B269" s="105">
        <v>37714</v>
      </c>
      <c r="C269" s="106">
        <f>B269/总体情况!$L$7</f>
        <v>4.2196495768658387E-3</v>
      </c>
      <c r="D269" s="27">
        <v>5</v>
      </c>
      <c r="E269" s="27">
        <v>9</v>
      </c>
      <c r="F269" s="107">
        <f t="shared" si="8"/>
        <v>7542.8</v>
      </c>
      <c r="G269" s="38">
        <v>37699</v>
      </c>
      <c r="H269" s="27">
        <v>4</v>
      </c>
      <c r="I269" s="108">
        <f t="shared" si="9"/>
        <v>9424.75</v>
      </c>
      <c r="K269" s="26"/>
      <c r="L269" s="27" t="s">
        <v>476</v>
      </c>
      <c r="M269" s="38">
        <v>14306</v>
      </c>
      <c r="N269" s="57">
        <v>1.6006338984632415E-3</v>
      </c>
      <c r="O269" s="27">
        <v>23</v>
      </c>
      <c r="P269" s="27">
        <v>49</v>
      </c>
      <c r="Q269" s="77">
        <v>622</v>
      </c>
      <c r="R269" s="38">
        <v>13557</v>
      </c>
      <c r="S269" s="27">
        <v>8</v>
      </c>
      <c r="T269" s="78">
        <v>1694.625</v>
      </c>
    </row>
    <row r="270" spans="1:20">
      <c r="A270" s="26" t="s">
        <v>195</v>
      </c>
      <c r="B270" s="105">
        <v>37714</v>
      </c>
      <c r="C270" s="106">
        <f>B270/总体情况!$L$7</f>
        <v>4.2196495768658387E-3</v>
      </c>
      <c r="D270" s="27">
        <v>5</v>
      </c>
      <c r="E270" s="27">
        <v>9</v>
      </c>
      <c r="F270" s="107">
        <f t="shared" si="8"/>
        <v>7542.8</v>
      </c>
      <c r="G270" s="38">
        <v>37699</v>
      </c>
      <c r="H270" s="27">
        <v>4</v>
      </c>
      <c r="I270" s="108">
        <f t="shared" si="9"/>
        <v>9424.75</v>
      </c>
      <c r="K270" s="26"/>
      <c r="L270" s="27" t="s">
        <v>431</v>
      </c>
      <c r="M270" s="38">
        <v>14162</v>
      </c>
      <c r="N270" s="57">
        <v>1.5845223871128497E-3</v>
      </c>
      <c r="O270" s="27">
        <v>21</v>
      </c>
      <c r="P270" s="27">
        <v>49</v>
      </c>
      <c r="Q270" s="77">
        <v>674.38095238095241</v>
      </c>
      <c r="R270" s="38">
        <v>13557</v>
      </c>
      <c r="S270" s="27">
        <v>8</v>
      </c>
      <c r="T270" s="78">
        <v>1694.625</v>
      </c>
    </row>
    <row r="271" spans="1:20">
      <c r="A271" s="26" t="s">
        <v>662</v>
      </c>
      <c r="B271" s="105">
        <v>37714</v>
      </c>
      <c r="C271" s="106">
        <f>B271/总体情况!$L$7</f>
        <v>4.2196495768658387E-3</v>
      </c>
      <c r="D271" s="27">
        <v>5</v>
      </c>
      <c r="E271" s="27">
        <v>9</v>
      </c>
      <c r="F271" s="107">
        <f t="shared" si="8"/>
        <v>7542.8</v>
      </c>
      <c r="G271" s="38">
        <v>37699</v>
      </c>
      <c r="H271" s="27">
        <v>4</v>
      </c>
      <c r="I271" s="108">
        <f t="shared" si="9"/>
        <v>9424.75</v>
      </c>
      <c r="K271" s="26"/>
      <c r="L271" s="27" t="s">
        <v>430</v>
      </c>
      <c r="M271" s="38">
        <v>14161</v>
      </c>
      <c r="N271" s="57">
        <v>1.5844105016173608E-3</v>
      </c>
      <c r="O271" s="27">
        <v>20</v>
      </c>
      <c r="P271" s="27">
        <v>49</v>
      </c>
      <c r="Q271" s="77">
        <v>708.05</v>
      </c>
      <c r="R271" s="38">
        <v>13557</v>
      </c>
      <c r="S271" s="27">
        <v>8</v>
      </c>
      <c r="T271" s="78">
        <v>1694.625</v>
      </c>
    </row>
    <row r="272" spans="1:20">
      <c r="A272" s="26" t="s">
        <v>669</v>
      </c>
      <c r="B272" s="105">
        <v>37714</v>
      </c>
      <c r="C272" s="106">
        <f>B272/总体情况!$L$7</f>
        <v>4.2196495768658387E-3</v>
      </c>
      <c r="D272" s="27">
        <v>5</v>
      </c>
      <c r="E272" s="27">
        <v>9</v>
      </c>
      <c r="F272" s="107">
        <f t="shared" si="8"/>
        <v>7542.8</v>
      </c>
      <c r="G272" s="38">
        <v>37699</v>
      </c>
      <c r="H272" s="27">
        <v>4</v>
      </c>
      <c r="I272" s="108">
        <f t="shared" si="9"/>
        <v>9424.75</v>
      </c>
      <c r="K272" s="26"/>
      <c r="L272" s="27" t="s">
        <v>462</v>
      </c>
      <c r="M272" s="38">
        <v>14153</v>
      </c>
      <c r="N272" s="57">
        <v>1.5835154176534502E-3</v>
      </c>
      <c r="O272" s="27">
        <v>19</v>
      </c>
      <c r="P272" s="27">
        <v>45</v>
      </c>
      <c r="Q272" s="77">
        <v>744.89473684210532</v>
      </c>
      <c r="R272" s="38">
        <v>13557</v>
      </c>
      <c r="S272" s="27">
        <v>8</v>
      </c>
      <c r="T272" s="78">
        <v>1694.625</v>
      </c>
    </row>
    <row r="273" spans="1:20">
      <c r="A273" s="26" t="s">
        <v>676</v>
      </c>
      <c r="B273" s="105">
        <v>37714</v>
      </c>
      <c r="C273" s="106">
        <f>B273/总体情况!$L$7</f>
        <v>4.2196495768658387E-3</v>
      </c>
      <c r="D273" s="27">
        <v>5</v>
      </c>
      <c r="E273" s="27">
        <v>9</v>
      </c>
      <c r="F273" s="107">
        <f t="shared" si="8"/>
        <v>7542.8</v>
      </c>
      <c r="G273" s="38">
        <v>37699</v>
      </c>
      <c r="H273" s="27">
        <v>4</v>
      </c>
      <c r="I273" s="108">
        <f t="shared" si="9"/>
        <v>9424.75</v>
      </c>
      <c r="K273" s="26"/>
      <c r="L273" s="27" t="s">
        <v>463</v>
      </c>
      <c r="M273" s="38">
        <v>14153</v>
      </c>
      <c r="N273" s="57">
        <v>1.5835154176534502E-3</v>
      </c>
      <c r="O273" s="27">
        <v>19</v>
      </c>
      <c r="P273" s="27">
        <v>45</v>
      </c>
      <c r="Q273" s="77">
        <v>744.89473684210532</v>
      </c>
      <c r="R273" s="38">
        <v>13557</v>
      </c>
      <c r="S273" s="27">
        <v>8</v>
      </c>
      <c r="T273" s="78">
        <v>1694.625</v>
      </c>
    </row>
    <row r="274" spans="1:20">
      <c r="A274" s="26" t="s">
        <v>202</v>
      </c>
      <c r="B274" s="105">
        <v>37714</v>
      </c>
      <c r="C274" s="106">
        <f>B274/总体情况!$L$7</f>
        <v>4.2196495768658387E-3</v>
      </c>
      <c r="D274" s="27">
        <v>5</v>
      </c>
      <c r="E274" s="27">
        <v>9</v>
      </c>
      <c r="F274" s="107">
        <f t="shared" si="8"/>
        <v>7542.8</v>
      </c>
      <c r="G274" s="38">
        <v>37699</v>
      </c>
      <c r="H274" s="27">
        <v>4</v>
      </c>
      <c r="I274" s="108">
        <f t="shared" si="9"/>
        <v>9424.75</v>
      </c>
      <c r="K274" s="26"/>
      <c r="L274" s="27" t="s">
        <v>475</v>
      </c>
      <c r="M274" s="38">
        <v>14153</v>
      </c>
      <c r="N274" s="57">
        <v>1.5835154176534502E-3</v>
      </c>
      <c r="O274" s="27">
        <v>19</v>
      </c>
      <c r="P274" s="27">
        <v>49</v>
      </c>
      <c r="Q274" s="77">
        <v>744.89473684210532</v>
      </c>
      <c r="R274" s="38">
        <v>13557</v>
      </c>
      <c r="S274" s="27">
        <v>8</v>
      </c>
      <c r="T274" s="78">
        <v>1694.625</v>
      </c>
    </row>
    <row r="275" spans="1:20">
      <c r="A275" s="26" t="s">
        <v>204</v>
      </c>
      <c r="B275" s="105">
        <v>37714</v>
      </c>
      <c r="C275" s="106">
        <f>B275/总体情况!$L$7</f>
        <v>4.2196495768658387E-3</v>
      </c>
      <c r="D275" s="27">
        <v>5</v>
      </c>
      <c r="E275" s="27">
        <v>9</v>
      </c>
      <c r="F275" s="107">
        <f t="shared" si="8"/>
        <v>7542.8</v>
      </c>
      <c r="G275" s="38">
        <v>37699</v>
      </c>
      <c r="H275" s="27">
        <v>4</v>
      </c>
      <c r="I275" s="108">
        <f t="shared" si="9"/>
        <v>9424.75</v>
      </c>
      <c r="K275" s="26"/>
      <c r="L275" s="27" t="s">
        <v>562</v>
      </c>
      <c r="M275" s="38">
        <v>13933</v>
      </c>
      <c r="N275" s="57">
        <v>1.5589006086459069E-3</v>
      </c>
      <c r="O275" s="27">
        <v>16</v>
      </c>
      <c r="P275" s="27">
        <v>36</v>
      </c>
      <c r="Q275" s="77">
        <v>870.8125</v>
      </c>
      <c r="R275" s="38">
        <v>12335</v>
      </c>
      <c r="S275" s="27">
        <v>6</v>
      </c>
      <c r="T275" s="78">
        <v>2055.8333333333335</v>
      </c>
    </row>
    <row r="276" spans="1:20">
      <c r="A276" s="26" t="s">
        <v>206</v>
      </c>
      <c r="B276" s="105">
        <v>37714</v>
      </c>
      <c r="C276" s="106">
        <f>B276/总体情况!$L$7</f>
        <v>4.2196495768658387E-3</v>
      </c>
      <c r="D276" s="27">
        <v>5</v>
      </c>
      <c r="E276" s="27">
        <v>9</v>
      </c>
      <c r="F276" s="107">
        <f t="shared" si="8"/>
        <v>7542.8</v>
      </c>
      <c r="G276" s="38">
        <v>37699</v>
      </c>
      <c r="H276" s="27">
        <v>4</v>
      </c>
      <c r="I276" s="108">
        <f t="shared" si="9"/>
        <v>9424.75</v>
      </c>
      <c r="K276" s="26"/>
      <c r="L276" s="27" t="s">
        <v>563</v>
      </c>
      <c r="M276" s="38">
        <v>13933</v>
      </c>
      <c r="N276" s="57">
        <v>1.5589006086459069E-3</v>
      </c>
      <c r="O276" s="27">
        <v>16</v>
      </c>
      <c r="P276" s="27">
        <v>40</v>
      </c>
      <c r="Q276" s="77">
        <v>870.8125</v>
      </c>
      <c r="R276" s="38">
        <v>12335</v>
      </c>
      <c r="S276" s="27">
        <v>6</v>
      </c>
      <c r="T276" s="78">
        <v>2055.8333333333335</v>
      </c>
    </row>
    <row r="277" spans="1:20">
      <c r="A277" s="26" t="s">
        <v>723</v>
      </c>
      <c r="B277" s="105">
        <v>37714</v>
      </c>
      <c r="C277" s="106">
        <f>B277/总体情况!$L$7</f>
        <v>4.2196495768658387E-3</v>
      </c>
      <c r="D277" s="27">
        <v>5</v>
      </c>
      <c r="E277" s="27">
        <v>9</v>
      </c>
      <c r="F277" s="107">
        <f t="shared" si="8"/>
        <v>7542.8</v>
      </c>
      <c r="G277" s="38">
        <v>37699</v>
      </c>
      <c r="H277" s="27">
        <v>4</v>
      </c>
      <c r="I277" s="108">
        <f t="shared" si="9"/>
        <v>9424.75</v>
      </c>
      <c r="K277" s="26"/>
      <c r="L277" s="27" t="s">
        <v>577</v>
      </c>
      <c r="M277" s="38">
        <v>13933</v>
      </c>
      <c r="N277" s="57">
        <v>1.5589006086459069E-3</v>
      </c>
      <c r="O277" s="27">
        <v>16</v>
      </c>
      <c r="P277" s="27">
        <v>35</v>
      </c>
      <c r="Q277" s="77">
        <v>870.8125</v>
      </c>
      <c r="R277" s="38">
        <v>12335</v>
      </c>
      <c r="S277" s="27">
        <v>6</v>
      </c>
      <c r="T277" s="78">
        <v>2055.8333333333335</v>
      </c>
    </row>
    <row r="278" spans="1:20">
      <c r="A278" s="26" t="s">
        <v>728</v>
      </c>
      <c r="B278" s="105">
        <v>37714</v>
      </c>
      <c r="C278" s="106">
        <f>B278/总体情况!$L$7</f>
        <v>4.2196495768658387E-3</v>
      </c>
      <c r="D278" s="27">
        <v>5</v>
      </c>
      <c r="E278" s="27">
        <v>9</v>
      </c>
      <c r="F278" s="107">
        <f t="shared" si="8"/>
        <v>7542.8</v>
      </c>
      <c r="G278" s="38">
        <v>37699</v>
      </c>
      <c r="H278" s="27">
        <v>4</v>
      </c>
      <c r="I278" s="108">
        <f t="shared" si="9"/>
        <v>9424.75</v>
      </c>
      <c r="K278" s="26"/>
      <c r="L278" s="27" t="s">
        <v>578</v>
      </c>
      <c r="M278" s="38">
        <v>13933</v>
      </c>
      <c r="N278" s="57">
        <v>1.5589006086459069E-3</v>
      </c>
      <c r="O278" s="27">
        <v>16</v>
      </c>
      <c r="P278" s="27">
        <v>39</v>
      </c>
      <c r="Q278" s="77">
        <v>870.8125</v>
      </c>
      <c r="R278" s="38">
        <v>12335</v>
      </c>
      <c r="S278" s="27">
        <v>6</v>
      </c>
      <c r="T278" s="78">
        <v>2055.8333333333335</v>
      </c>
    </row>
    <row r="279" spans="1:20">
      <c r="A279" s="26" t="s">
        <v>733</v>
      </c>
      <c r="B279" s="105">
        <v>37714</v>
      </c>
      <c r="C279" s="106">
        <f>B279/总体情况!$L$7</f>
        <v>4.2196495768658387E-3</v>
      </c>
      <c r="D279" s="27">
        <v>5</v>
      </c>
      <c r="E279" s="27">
        <v>9</v>
      </c>
      <c r="F279" s="107">
        <f t="shared" si="8"/>
        <v>7542.8</v>
      </c>
      <c r="G279" s="38">
        <v>37699</v>
      </c>
      <c r="H279" s="27">
        <v>4</v>
      </c>
      <c r="I279" s="108">
        <f t="shared" si="9"/>
        <v>9424.75</v>
      </c>
      <c r="K279" s="26"/>
      <c r="L279" s="27" t="s">
        <v>586</v>
      </c>
      <c r="M279" s="38">
        <v>13933</v>
      </c>
      <c r="N279" s="57">
        <v>1.5589006086459069E-3</v>
      </c>
      <c r="O279" s="27">
        <v>16</v>
      </c>
      <c r="P279" s="27">
        <v>35</v>
      </c>
      <c r="Q279" s="77">
        <v>870.8125</v>
      </c>
      <c r="R279" s="38">
        <v>12335</v>
      </c>
      <c r="S279" s="27">
        <v>6</v>
      </c>
      <c r="T279" s="78">
        <v>2055.8333333333335</v>
      </c>
    </row>
    <row r="280" spans="1:20">
      <c r="A280" s="26" t="s">
        <v>210</v>
      </c>
      <c r="B280" s="105">
        <v>37714</v>
      </c>
      <c r="C280" s="106">
        <f>B280/总体情况!$L$7</f>
        <v>4.2196495768658387E-3</v>
      </c>
      <c r="D280" s="27">
        <v>5</v>
      </c>
      <c r="E280" s="27">
        <v>9</v>
      </c>
      <c r="F280" s="107">
        <f t="shared" si="8"/>
        <v>7542.8</v>
      </c>
      <c r="G280" s="38">
        <v>37699</v>
      </c>
      <c r="H280" s="27">
        <v>4</v>
      </c>
      <c r="I280" s="108">
        <f t="shared" si="9"/>
        <v>9424.75</v>
      </c>
      <c r="K280" s="26"/>
      <c r="L280" s="27" t="s">
        <v>587</v>
      </c>
      <c r="M280" s="38">
        <v>13933</v>
      </c>
      <c r="N280" s="57">
        <v>1.5589006086459069E-3</v>
      </c>
      <c r="O280" s="27">
        <v>16</v>
      </c>
      <c r="P280" s="27">
        <v>39</v>
      </c>
      <c r="Q280" s="77">
        <v>870.8125</v>
      </c>
      <c r="R280" s="38">
        <v>12335</v>
      </c>
      <c r="S280" s="27">
        <v>6</v>
      </c>
      <c r="T280" s="78">
        <v>2055.8333333333335</v>
      </c>
    </row>
    <row r="281" spans="1:20">
      <c r="A281" s="26" t="s">
        <v>212</v>
      </c>
      <c r="B281" s="105">
        <v>37714</v>
      </c>
      <c r="C281" s="106">
        <f>B281/总体情况!$L$7</f>
        <v>4.2196495768658387E-3</v>
      </c>
      <c r="D281" s="27">
        <v>5</v>
      </c>
      <c r="E281" s="27">
        <v>9</v>
      </c>
      <c r="F281" s="107">
        <f t="shared" si="8"/>
        <v>7542.8</v>
      </c>
      <c r="G281" s="38">
        <v>37699</v>
      </c>
      <c r="H281" s="27">
        <v>4</v>
      </c>
      <c r="I281" s="108">
        <f t="shared" si="9"/>
        <v>9424.75</v>
      </c>
      <c r="K281" s="26"/>
      <c r="L281" s="27" t="s">
        <v>108</v>
      </c>
      <c r="M281" s="38">
        <v>13872</v>
      </c>
      <c r="N281" s="57">
        <v>1.5520755934210881E-3</v>
      </c>
      <c r="O281" s="27">
        <v>13</v>
      </c>
      <c r="P281" s="27">
        <v>18</v>
      </c>
      <c r="Q281" s="77">
        <v>1067.0769230769231</v>
      </c>
      <c r="R281" s="38">
        <v>13600</v>
      </c>
      <c r="S281" s="27">
        <v>5</v>
      </c>
      <c r="T281" s="78">
        <v>2720</v>
      </c>
    </row>
    <row r="282" spans="1:20">
      <c r="A282" s="26" t="s">
        <v>214</v>
      </c>
      <c r="B282" s="105">
        <v>37714</v>
      </c>
      <c r="C282" s="106">
        <f>B282/总体情况!$L$7</f>
        <v>4.2196495768658387E-3</v>
      </c>
      <c r="D282" s="27">
        <v>5</v>
      </c>
      <c r="E282" s="27">
        <v>9</v>
      </c>
      <c r="F282" s="107">
        <f t="shared" si="8"/>
        <v>7542.8</v>
      </c>
      <c r="G282" s="38">
        <v>37699</v>
      </c>
      <c r="H282" s="27">
        <v>4</v>
      </c>
      <c r="I282" s="108">
        <f t="shared" si="9"/>
        <v>9424.75</v>
      </c>
      <c r="K282" s="26"/>
      <c r="L282" s="27" t="s">
        <v>508</v>
      </c>
      <c r="M282" s="38">
        <v>13866</v>
      </c>
      <c r="N282" s="57">
        <v>1.5514042804481551E-3</v>
      </c>
      <c r="O282" s="27">
        <v>11</v>
      </c>
      <c r="P282" s="27">
        <v>17</v>
      </c>
      <c r="Q282" s="77">
        <v>1260.5454545454545</v>
      </c>
      <c r="R282" s="38">
        <v>13600</v>
      </c>
      <c r="S282" s="27">
        <v>5</v>
      </c>
      <c r="T282" s="78">
        <v>2720</v>
      </c>
    </row>
    <row r="283" spans="1:20">
      <c r="A283" s="26" t="s">
        <v>510</v>
      </c>
      <c r="B283" s="105">
        <v>36222</v>
      </c>
      <c r="C283" s="106">
        <f>B283/总体情况!$L$7</f>
        <v>4.0527164175965004E-3</v>
      </c>
      <c r="D283" s="27">
        <v>23</v>
      </c>
      <c r="E283" s="27">
        <v>16</v>
      </c>
      <c r="F283" s="107">
        <f t="shared" si="8"/>
        <v>1574.8695652173913</v>
      </c>
      <c r="G283" s="38">
        <v>34729</v>
      </c>
      <c r="H283" s="27">
        <v>11</v>
      </c>
      <c r="I283" s="108">
        <f t="shared" si="9"/>
        <v>3157.181818181818</v>
      </c>
      <c r="K283" s="26"/>
      <c r="L283" s="27" t="s">
        <v>523</v>
      </c>
      <c r="M283" s="38">
        <v>13719</v>
      </c>
      <c r="N283" s="57">
        <v>1.5349571126112968E-3</v>
      </c>
      <c r="O283" s="27">
        <v>9</v>
      </c>
      <c r="P283" s="27">
        <v>17</v>
      </c>
      <c r="Q283" s="77">
        <v>1524.3333333333333</v>
      </c>
      <c r="R283" s="38">
        <v>13600</v>
      </c>
      <c r="S283" s="27">
        <v>5</v>
      </c>
      <c r="T283" s="78">
        <v>2720</v>
      </c>
    </row>
    <row r="284" spans="1:20">
      <c r="A284" s="26" t="s">
        <v>511</v>
      </c>
      <c r="B284" s="105">
        <v>36222</v>
      </c>
      <c r="C284" s="106">
        <f>B284/总体情况!$L$7</f>
        <v>4.0527164175965004E-3</v>
      </c>
      <c r="D284" s="27">
        <v>23</v>
      </c>
      <c r="E284" s="27">
        <v>16</v>
      </c>
      <c r="F284" s="107">
        <f t="shared" si="8"/>
        <v>1574.8695652173913</v>
      </c>
      <c r="G284" s="38">
        <v>34729</v>
      </c>
      <c r="H284" s="27">
        <v>11</v>
      </c>
      <c r="I284" s="108">
        <f t="shared" si="9"/>
        <v>3157.181818181818</v>
      </c>
      <c r="K284" s="26"/>
      <c r="L284" s="27" t="s">
        <v>559</v>
      </c>
      <c r="M284" s="38">
        <v>13709</v>
      </c>
      <c r="N284" s="57">
        <v>1.5338382576564084E-3</v>
      </c>
      <c r="O284" s="27">
        <v>16</v>
      </c>
      <c r="P284" s="27">
        <v>23</v>
      </c>
      <c r="Q284" s="77">
        <v>856.8125</v>
      </c>
      <c r="R284" s="38">
        <v>12462</v>
      </c>
      <c r="S284" s="27">
        <v>5</v>
      </c>
      <c r="T284" s="78">
        <v>2492.4</v>
      </c>
    </row>
    <row r="285" spans="1:20">
      <c r="A285" s="26" t="s">
        <v>500</v>
      </c>
      <c r="B285" s="105">
        <v>35920</v>
      </c>
      <c r="C285" s="106">
        <f>B285/总体情况!$L$7</f>
        <v>4.0189269979588726E-3</v>
      </c>
      <c r="D285" s="27">
        <v>24</v>
      </c>
      <c r="E285" s="27">
        <v>52</v>
      </c>
      <c r="F285" s="107">
        <f t="shared" si="8"/>
        <v>1496.6666666666667</v>
      </c>
      <c r="G285" s="38">
        <v>35276</v>
      </c>
      <c r="H285" s="27">
        <v>10</v>
      </c>
      <c r="I285" s="108">
        <f t="shared" si="9"/>
        <v>3527.6</v>
      </c>
      <c r="K285" s="26"/>
      <c r="L285" s="27" t="s">
        <v>560</v>
      </c>
      <c r="M285" s="38">
        <v>13709</v>
      </c>
      <c r="N285" s="57">
        <v>1.5338382576564084E-3</v>
      </c>
      <c r="O285" s="27">
        <v>16</v>
      </c>
      <c r="P285" s="27">
        <v>23</v>
      </c>
      <c r="Q285" s="77">
        <v>856.8125</v>
      </c>
      <c r="R285" s="38">
        <v>12462</v>
      </c>
      <c r="S285" s="27">
        <v>5</v>
      </c>
      <c r="T285" s="78">
        <v>2492.4</v>
      </c>
    </row>
    <row r="286" spans="1:20">
      <c r="A286" s="26" t="s">
        <v>499</v>
      </c>
      <c r="B286" s="105">
        <v>35767</v>
      </c>
      <c r="C286" s="106">
        <f>B286/总体情况!$L$7</f>
        <v>4.0018085171490813E-3</v>
      </c>
      <c r="D286" s="27">
        <v>20</v>
      </c>
      <c r="E286" s="27">
        <v>52</v>
      </c>
      <c r="F286" s="107">
        <f t="shared" si="8"/>
        <v>1788.35</v>
      </c>
      <c r="G286" s="38">
        <v>35276</v>
      </c>
      <c r="H286" s="27">
        <v>10</v>
      </c>
      <c r="I286" s="108">
        <f t="shared" si="9"/>
        <v>3527.6</v>
      </c>
      <c r="K286" s="26"/>
      <c r="L286" s="27" t="s">
        <v>568</v>
      </c>
      <c r="M286" s="38">
        <v>13709</v>
      </c>
      <c r="N286" s="57">
        <v>1.5338382576564084E-3</v>
      </c>
      <c r="O286" s="27">
        <v>16</v>
      </c>
      <c r="P286" s="27">
        <v>22</v>
      </c>
      <c r="Q286" s="77">
        <v>856.8125</v>
      </c>
      <c r="R286" s="38">
        <v>12462</v>
      </c>
      <c r="S286" s="27">
        <v>5</v>
      </c>
      <c r="T286" s="78">
        <v>2492.4</v>
      </c>
    </row>
    <row r="287" spans="1:20">
      <c r="A287" s="26" t="s">
        <v>101</v>
      </c>
      <c r="B287" s="105">
        <v>35238</v>
      </c>
      <c r="C287" s="106">
        <f>B287/总体情况!$L$7</f>
        <v>3.9426210900354889E-3</v>
      </c>
      <c r="D287" s="27">
        <v>45</v>
      </c>
      <c r="E287" s="27">
        <v>56</v>
      </c>
      <c r="F287" s="107">
        <f t="shared" si="8"/>
        <v>783.06666666666672</v>
      </c>
      <c r="G287" s="38">
        <v>32477</v>
      </c>
      <c r="H287" s="27">
        <v>12</v>
      </c>
      <c r="I287" s="108">
        <f t="shared" si="9"/>
        <v>2706.4166666666665</v>
      </c>
      <c r="K287" s="26"/>
      <c r="L287" s="27" t="s">
        <v>569</v>
      </c>
      <c r="M287" s="38">
        <v>13709</v>
      </c>
      <c r="N287" s="57">
        <v>1.5338382576564084E-3</v>
      </c>
      <c r="O287" s="27">
        <v>16</v>
      </c>
      <c r="P287" s="27">
        <v>22</v>
      </c>
      <c r="Q287" s="77">
        <v>856.8125</v>
      </c>
      <c r="R287" s="38">
        <v>12462</v>
      </c>
      <c r="S287" s="27">
        <v>5</v>
      </c>
      <c r="T287" s="78">
        <v>2492.4</v>
      </c>
    </row>
    <row r="288" spans="1:20">
      <c r="A288" s="26" t="s">
        <v>84</v>
      </c>
      <c r="B288" s="105">
        <v>34848</v>
      </c>
      <c r="C288" s="106">
        <f>B288/总体情况!$L$7</f>
        <v>3.8989857467948441E-3</v>
      </c>
      <c r="D288" s="27">
        <v>38</v>
      </c>
      <c r="E288" s="27">
        <v>69</v>
      </c>
      <c r="F288" s="107">
        <f t="shared" si="8"/>
        <v>917.0526315789474</v>
      </c>
      <c r="G288" s="38">
        <v>33211</v>
      </c>
      <c r="H288" s="27">
        <v>14</v>
      </c>
      <c r="I288" s="108">
        <f t="shared" si="9"/>
        <v>2372.2142857142858</v>
      </c>
      <c r="K288" s="26"/>
      <c r="L288" s="27" t="s">
        <v>583</v>
      </c>
      <c r="M288" s="38">
        <v>13709</v>
      </c>
      <c r="N288" s="57">
        <v>1.5338382576564084E-3</v>
      </c>
      <c r="O288" s="27">
        <v>16</v>
      </c>
      <c r="P288" s="27">
        <v>20</v>
      </c>
      <c r="Q288" s="77">
        <v>856.8125</v>
      </c>
      <c r="R288" s="38">
        <v>12462</v>
      </c>
      <c r="S288" s="27">
        <v>5</v>
      </c>
      <c r="T288" s="78">
        <v>2492.4</v>
      </c>
    </row>
    <row r="289" spans="1:20">
      <c r="A289" s="26" t="s">
        <v>83</v>
      </c>
      <c r="B289" s="105">
        <v>34688</v>
      </c>
      <c r="C289" s="106">
        <f>B289/总体情况!$L$7</f>
        <v>3.8810840675166311E-3</v>
      </c>
      <c r="D289" s="27">
        <v>33</v>
      </c>
      <c r="E289" s="27">
        <v>66</v>
      </c>
      <c r="F289" s="107">
        <f t="shared" si="8"/>
        <v>1051.1515151515152</v>
      </c>
      <c r="G289" s="38">
        <v>33211</v>
      </c>
      <c r="H289" s="27">
        <v>14</v>
      </c>
      <c r="I289" s="108">
        <f t="shared" si="9"/>
        <v>2372.2142857142858</v>
      </c>
      <c r="K289" s="26"/>
      <c r="L289" s="27" t="s">
        <v>584</v>
      </c>
      <c r="M289" s="38">
        <v>13709</v>
      </c>
      <c r="N289" s="57">
        <v>1.5338382576564084E-3</v>
      </c>
      <c r="O289" s="27">
        <v>16</v>
      </c>
      <c r="P289" s="27">
        <v>20</v>
      </c>
      <c r="Q289" s="77">
        <v>856.8125</v>
      </c>
      <c r="R289" s="38">
        <v>12462</v>
      </c>
      <c r="S289" s="27">
        <v>5</v>
      </c>
      <c r="T289" s="78">
        <v>2492.4</v>
      </c>
    </row>
    <row r="290" spans="1:20">
      <c r="A290" s="26" t="s">
        <v>91</v>
      </c>
      <c r="B290" s="105">
        <v>34658</v>
      </c>
      <c r="C290" s="106">
        <f>B290/总体情况!$L$7</f>
        <v>3.8777275026519661E-3</v>
      </c>
      <c r="D290" s="27">
        <v>32</v>
      </c>
      <c r="E290" s="27">
        <v>68</v>
      </c>
      <c r="F290" s="107">
        <f t="shared" si="8"/>
        <v>1083.0625</v>
      </c>
      <c r="G290" s="38">
        <v>33326</v>
      </c>
      <c r="H290" s="27">
        <v>14</v>
      </c>
      <c r="I290" s="108">
        <f t="shared" si="9"/>
        <v>2380.4285714285716</v>
      </c>
      <c r="K290" s="26"/>
      <c r="L290" s="27" t="s">
        <v>592</v>
      </c>
      <c r="M290" s="38">
        <v>13709</v>
      </c>
      <c r="N290" s="57">
        <v>1.5338382576564084E-3</v>
      </c>
      <c r="O290" s="27">
        <v>16</v>
      </c>
      <c r="P290" s="27">
        <v>20</v>
      </c>
      <c r="Q290" s="77">
        <v>856.8125</v>
      </c>
      <c r="R290" s="38">
        <v>12462</v>
      </c>
      <c r="S290" s="27">
        <v>5</v>
      </c>
      <c r="T290" s="78">
        <v>2492.4</v>
      </c>
    </row>
    <row r="291" spans="1:20">
      <c r="A291" s="26" t="s">
        <v>185</v>
      </c>
      <c r="B291" s="105">
        <v>34609</v>
      </c>
      <c r="C291" s="106">
        <f>B291/总体情况!$L$7</f>
        <v>3.8722451133730131E-3</v>
      </c>
      <c r="D291" s="27">
        <v>25</v>
      </c>
      <c r="E291" s="27">
        <v>44</v>
      </c>
      <c r="F291" s="107">
        <f t="shared" si="8"/>
        <v>1384.36</v>
      </c>
      <c r="G291" s="38">
        <v>33116</v>
      </c>
      <c r="H291" s="27">
        <v>10</v>
      </c>
      <c r="I291" s="108">
        <f t="shared" si="9"/>
        <v>3311.6</v>
      </c>
      <c r="K291" s="26"/>
      <c r="L291" s="27" t="s">
        <v>593</v>
      </c>
      <c r="M291" s="38">
        <v>13709</v>
      </c>
      <c r="N291" s="57">
        <v>1.5338382576564084E-3</v>
      </c>
      <c r="O291" s="27">
        <v>16</v>
      </c>
      <c r="P291" s="27">
        <v>20</v>
      </c>
      <c r="Q291" s="77">
        <v>856.8125</v>
      </c>
      <c r="R291" s="38">
        <v>12462</v>
      </c>
      <c r="S291" s="27">
        <v>5</v>
      </c>
      <c r="T291" s="78">
        <v>2492.4</v>
      </c>
    </row>
    <row r="292" spans="1:20">
      <c r="A292" s="26" t="s">
        <v>611</v>
      </c>
      <c r="B292" s="105">
        <v>33043</v>
      </c>
      <c r="C292" s="106">
        <f>B292/总体情况!$L$7</f>
        <v>3.697032427437501E-3</v>
      </c>
      <c r="D292" s="27">
        <v>17</v>
      </c>
      <c r="E292" s="27">
        <v>30</v>
      </c>
      <c r="F292" s="107">
        <f t="shared" si="8"/>
        <v>1943.7058823529412</v>
      </c>
      <c r="G292" s="38">
        <v>31407</v>
      </c>
      <c r="H292" s="27">
        <v>8</v>
      </c>
      <c r="I292" s="108">
        <f t="shared" si="9"/>
        <v>3925.875</v>
      </c>
      <c r="K292" s="26"/>
      <c r="L292" s="27" t="s">
        <v>104</v>
      </c>
      <c r="M292" s="38">
        <v>13374</v>
      </c>
      <c r="N292" s="57">
        <v>1.4963566166676494E-3</v>
      </c>
      <c r="O292" s="27">
        <v>23</v>
      </c>
      <c r="P292" s="27">
        <v>42</v>
      </c>
      <c r="Q292" s="77">
        <v>581.47826086956525</v>
      </c>
      <c r="R292" s="38">
        <v>11090</v>
      </c>
      <c r="S292" s="27">
        <v>5</v>
      </c>
      <c r="T292" s="78">
        <v>2218</v>
      </c>
    </row>
    <row r="293" spans="1:20">
      <c r="A293" s="26" t="s">
        <v>639</v>
      </c>
      <c r="B293" s="105">
        <v>33043</v>
      </c>
      <c r="C293" s="106">
        <f>B293/总体情况!$L$7</f>
        <v>3.697032427437501E-3</v>
      </c>
      <c r="D293" s="27">
        <v>17</v>
      </c>
      <c r="E293" s="27">
        <v>30</v>
      </c>
      <c r="F293" s="107">
        <f t="shared" si="8"/>
        <v>1943.7058823529412</v>
      </c>
      <c r="G293" s="38">
        <v>31407</v>
      </c>
      <c r="H293" s="27">
        <v>8</v>
      </c>
      <c r="I293" s="108">
        <f t="shared" si="9"/>
        <v>3925.875</v>
      </c>
      <c r="K293" s="26"/>
      <c r="L293" s="27" t="s">
        <v>509</v>
      </c>
      <c r="M293" s="38">
        <v>12771</v>
      </c>
      <c r="N293" s="57">
        <v>1.4288896628878833E-3</v>
      </c>
      <c r="O293" s="27">
        <v>10</v>
      </c>
      <c r="P293" s="27">
        <v>8</v>
      </c>
      <c r="Q293" s="77">
        <v>1277.0999999999999</v>
      </c>
      <c r="R293" s="38">
        <v>11777</v>
      </c>
      <c r="S293" s="27">
        <v>3</v>
      </c>
      <c r="T293" s="78">
        <v>3925.6666666666665</v>
      </c>
    </row>
    <row r="294" spans="1:20">
      <c r="A294" s="26" t="s">
        <v>92</v>
      </c>
      <c r="B294" s="105">
        <v>32397</v>
      </c>
      <c r="C294" s="106">
        <f>B294/总体情况!$L$7</f>
        <v>3.6247543973517149E-3</v>
      </c>
      <c r="D294" s="27">
        <v>32</v>
      </c>
      <c r="E294" s="27">
        <v>66</v>
      </c>
      <c r="F294" s="107">
        <f t="shared" si="8"/>
        <v>1012.40625</v>
      </c>
      <c r="G294" s="38">
        <v>31065</v>
      </c>
      <c r="H294" s="27">
        <v>14</v>
      </c>
      <c r="I294" s="108">
        <f t="shared" si="9"/>
        <v>2218.9285714285716</v>
      </c>
      <c r="K294" s="26"/>
      <c r="L294" s="27" t="s">
        <v>480</v>
      </c>
      <c r="M294" s="38">
        <v>12507</v>
      </c>
      <c r="N294" s="57">
        <v>1.3993518920788314E-3</v>
      </c>
      <c r="O294" s="27">
        <v>9</v>
      </c>
      <c r="P294" s="27">
        <v>6</v>
      </c>
      <c r="Q294" s="77">
        <v>1389.6666666666667</v>
      </c>
      <c r="R294" s="38">
        <v>11777</v>
      </c>
      <c r="S294" s="27">
        <v>3</v>
      </c>
      <c r="T294" s="78">
        <v>3925.6666666666665</v>
      </c>
    </row>
    <row r="295" spans="1:20">
      <c r="A295" s="26" t="s">
        <v>450</v>
      </c>
      <c r="B295" s="105">
        <v>31364</v>
      </c>
      <c r="C295" s="106">
        <f>B295/总体情况!$L$7</f>
        <v>3.5091766805117508E-3</v>
      </c>
      <c r="D295" s="27">
        <v>36</v>
      </c>
      <c r="E295" s="27">
        <v>68</v>
      </c>
      <c r="F295" s="107">
        <f t="shared" si="8"/>
        <v>871.22222222222217</v>
      </c>
      <c r="G295" s="38">
        <v>29447</v>
      </c>
      <c r="H295" s="27">
        <v>13</v>
      </c>
      <c r="I295" s="108">
        <f t="shared" si="9"/>
        <v>2265.1538461538462</v>
      </c>
      <c r="K295" s="26"/>
      <c r="L295" s="27" t="s">
        <v>106</v>
      </c>
      <c r="M295" s="38">
        <v>12001</v>
      </c>
      <c r="N295" s="57">
        <v>1.3427378313614819E-3</v>
      </c>
      <c r="O295" s="27">
        <v>20</v>
      </c>
      <c r="P295" s="27">
        <v>39</v>
      </c>
      <c r="Q295" s="77">
        <v>600.04999999999995</v>
      </c>
      <c r="R295" s="38">
        <v>11090</v>
      </c>
      <c r="S295" s="27">
        <v>5</v>
      </c>
      <c r="T295" s="78">
        <v>2218</v>
      </c>
    </row>
    <row r="296" spans="1:20">
      <c r="A296" s="26" t="s">
        <v>188</v>
      </c>
      <c r="B296" s="105">
        <v>31203</v>
      </c>
      <c r="C296" s="106">
        <f>B296/总体情况!$L$7</f>
        <v>3.4911631157380487E-3</v>
      </c>
      <c r="D296" s="27">
        <v>17</v>
      </c>
      <c r="E296" s="27">
        <v>28</v>
      </c>
      <c r="F296" s="107">
        <f t="shared" si="8"/>
        <v>1835.4705882352941</v>
      </c>
      <c r="G296" s="38">
        <v>30280</v>
      </c>
      <c r="H296" s="27">
        <v>8</v>
      </c>
      <c r="I296" s="108">
        <f t="shared" si="9"/>
        <v>3785</v>
      </c>
      <c r="K296" s="26"/>
      <c r="L296" s="27" t="s">
        <v>434</v>
      </c>
      <c r="M296" s="38">
        <v>11937</v>
      </c>
      <c r="N296" s="57">
        <v>1.3355771596501966E-3</v>
      </c>
      <c r="O296" s="27">
        <v>14</v>
      </c>
      <c r="P296" s="27">
        <v>35</v>
      </c>
      <c r="Q296" s="77">
        <v>852.64285714285711</v>
      </c>
      <c r="R296" s="38">
        <v>11090</v>
      </c>
      <c r="S296" s="27">
        <v>5</v>
      </c>
      <c r="T296" s="78">
        <v>2218</v>
      </c>
    </row>
    <row r="297" spans="1:20">
      <c r="A297" s="26" t="s">
        <v>481</v>
      </c>
      <c r="B297" s="105">
        <v>30285</v>
      </c>
      <c r="C297" s="106">
        <f>B297/总体情况!$L$7</f>
        <v>3.3884522308793002E-3</v>
      </c>
      <c r="D297" s="27">
        <v>18</v>
      </c>
      <c r="E297" s="27">
        <v>15</v>
      </c>
      <c r="F297" s="107">
        <f t="shared" si="8"/>
        <v>1682.5</v>
      </c>
      <c r="G297" s="38">
        <v>29171</v>
      </c>
      <c r="H297" s="27">
        <v>10</v>
      </c>
      <c r="I297" s="108">
        <f t="shared" si="9"/>
        <v>2917.1</v>
      </c>
      <c r="K297" s="26"/>
      <c r="L297" s="27" t="s">
        <v>432</v>
      </c>
      <c r="M297" s="38">
        <v>11936</v>
      </c>
      <c r="N297" s="57">
        <v>1.3354652741547079E-3</v>
      </c>
      <c r="O297" s="27">
        <v>13</v>
      </c>
      <c r="P297" s="27">
        <v>34</v>
      </c>
      <c r="Q297" s="77">
        <v>918.15384615384619</v>
      </c>
      <c r="R297" s="38">
        <v>11090</v>
      </c>
      <c r="S297" s="27">
        <v>5</v>
      </c>
      <c r="T297" s="78">
        <v>2218</v>
      </c>
    </row>
    <row r="298" spans="1:20">
      <c r="A298" s="26" t="s">
        <v>482</v>
      </c>
      <c r="B298" s="105">
        <v>30285</v>
      </c>
      <c r="C298" s="106">
        <f>B298/总体情况!$L$7</f>
        <v>3.3884522308793002E-3</v>
      </c>
      <c r="D298" s="27">
        <v>18</v>
      </c>
      <c r="E298" s="27">
        <v>15</v>
      </c>
      <c r="F298" s="107">
        <f t="shared" si="8"/>
        <v>1682.5</v>
      </c>
      <c r="G298" s="38">
        <v>29171</v>
      </c>
      <c r="H298" s="27">
        <v>10</v>
      </c>
      <c r="I298" s="108">
        <f t="shared" si="9"/>
        <v>2917.1</v>
      </c>
      <c r="K298" s="26"/>
      <c r="L298" s="27" t="s">
        <v>517</v>
      </c>
      <c r="M298" s="38">
        <v>11819</v>
      </c>
      <c r="N298" s="57">
        <v>1.3223746711825144E-3</v>
      </c>
      <c r="O298" s="27">
        <v>11</v>
      </c>
      <c r="P298" s="27">
        <v>14</v>
      </c>
      <c r="Q298" s="77">
        <v>1074.4545454545455</v>
      </c>
      <c r="R298" s="38">
        <v>11513</v>
      </c>
      <c r="S298" s="27">
        <v>5</v>
      </c>
      <c r="T298" s="78">
        <v>2302.6</v>
      </c>
    </row>
    <row r="299" spans="1:20">
      <c r="A299" s="26" t="s">
        <v>618</v>
      </c>
      <c r="B299" s="105">
        <v>30097</v>
      </c>
      <c r="C299" s="106">
        <f>B299/总体情况!$L$7</f>
        <v>3.3674177577273996E-3</v>
      </c>
      <c r="D299" s="27">
        <v>16</v>
      </c>
      <c r="E299" s="27">
        <v>30</v>
      </c>
      <c r="F299" s="107">
        <f t="shared" si="8"/>
        <v>1881.0625</v>
      </c>
      <c r="G299" s="38">
        <v>28461</v>
      </c>
      <c r="H299" s="27">
        <v>7</v>
      </c>
      <c r="I299" s="108">
        <f t="shared" si="9"/>
        <v>4065.8571428571427</v>
      </c>
      <c r="K299" s="26"/>
      <c r="L299" s="27" t="s">
        <v>464</v>
      </c>
      <c r="M299" s="38">
        <v>11567</v>
      </c>
      <c r="N299" s="57">
        <v>1.2941795263193285E-3</v>
      </c>
      <c r="O299" s="27">
        <v>12</v>
      </c>
      <c r="P299" s="27">
        <v>31</v>
      </c>
      <c r="Q299" s="77">
        <v>963.91666666666663</v>
      </c>
      <c r="R299" s="38">
        <v>11090</v>
      </c>
      <c r="S299" s="27">
        <v>5</v>
      </c>
      <c r="T299" s="78">
        <v>2218</v>
      </c>
    </row>
    <row r="300" spans="1:20">
      <c r="A300" s="26" t="s">
        <v>625</v>
      </c>
      <c r="B300" s="105">
        <v>30097</v>
      </c>
      <c r="C300" s="106">
        <f>B300/总体情况!$L$7</f>
        <v>3.3674177577273996E-3</v>
      </c>
      <c r="D300" s="27">
        <v>16</v>
      </c>
      <c r="E300" s="27">
        <v>30</v>
      </c>
      <c r="F300" s="107">
        <f t="shared" si="8"/>
        <v>1881.0625</v>
      </c>
      <c r="G300" s="38">
        <v>28461</v>
      </c>
      <c r="H300" s="27">
        <v>7</v>
      </c>
      <c r="I300" s="108">
        <f t="shared" si="9"/>
        <v>4065.8571428571427</v>
      </c>
      <c r="K300" s="26"/>
      <c r="L300" s="27" t="s">
        <v>465</v>
      </c>
      <c r="M300" s="38">
        <v>11567</v>
      </c>
      <c r="N300" s="57">
        <v>1.2941795263193285E-3</v>
      </c>
      <c r="O300" s="27">
        <v>12</v>
      </c>
      <c r="P300" s="27">
        <v>31</v>
      </c>
      <c r="Q300" s="77">
        <v>963.91666666666663</v>
      </c>
      <c r="R300" s="38">
        <v>11090</v>
      </c>
      <c r="S300" s="27">
        <v>5</v>
      </c>
      <c r="T300" s="78">
        <v>2218</v>
      </c>
    </row>
    <row r="301" spans="1:20">
      <c r="A301" s="26" t="s">
        <v>646</v>
      </c>
      <c r="B301" s="105">
        <v>30097</v>
      </c>
      <c r="C301" s="106">
        <f>B301/总体情况!$L$7</f>
        <v>3.3674177577273996E-3</v>
      </c>
      <c r="D301" s="27">
        <v>16</v>
      </c>
      <c r="E301" s="27">
        <v>30</v>
      </c>
      <c r="F301" s="107">
        <f t="shared" si="8"/>
        <v>1881.0625</v>
      </c>
      <c r="G301" s="38">
        <v>28461</v>
      </c>
      <c r="H301" s="27">
        <v>7</v>
      </c>
      <c r="I301" s="108">
        <f t="shared" si="9"/>
        <v>4065.8571428571427</v>
      </c>
      <c r="K301" s="26"/>
      <c r="L301" s="27" t="s">
        <v>477</v>
      </c>
      <c r="M301" s="38">
        <v>11567</v>
      </c>
      <c r="N301" s="57">
        <v>1.2941795263193285E-3</v>
      </c>
      <c r="O301" s="27">
        <v>12</v>
      </c>
      <c r="P301" s="27">
        <v>31</v>
      </c>
      <c r="Q301" s="77">
        <v>963.91666666666663</v>
      </c>
      <c r="R301" s="38">
        <v>11090</v>
      </c>
      <c r="S301" s="27">
        <v>5</v>
      </c>
      <c r="T301" s="78">
        <v>2218</v>
      </c>
    </row>
    <row r="302" spans="1:20">
      <c r="A302" s="26" t="s">
        <v>653</v>
      </c>
      <c r="B302" s="105">
        <v>30097</v>
      </c>
      <c r="C302" s="106">
        <f>B302/总体情况!$L$7</f>
        <v>3.3674177577273996E-3</v>
      </c>
      <c r="D302" s="27">
        <v>16</v>
      </c>
      <c r="E302" s="27">
        <v>30</v>
      </c>
      <c r="F302" s="107">
        <f t="shared" si="8"/>
        <v>1881.0625</v>
      </c>
      <c r="G302" s="38">
        <v>28461</v>
      </c>
      <c r="H302" s="27">
        <v>7</v>
      </c>
      <c r="I302" s="108">
        <f t="shared" si="9"/>
        <v>4065.8571428571427</v>
      </c>
      <c r="K302" s="26"/>
      <c r="L302" s="27" t="s">
        <v>478</v>
      </c>
      <c r="M302" s="38">
        <v>11567</v>
      </c>
      <c r="N302" s="57">
        <v>1.2941795263193285E-3</v>
      </c>
      <c r="O302" s="27">
        <v>12</v>
      </c>
      <c r="P302" s="27">
        <v>31</v>
      </c>
      <c r="Q302" s="77">
        <v>963.91666666666663</v>
      </c>
      <c r="R302" s="38">
        <v>11090</v>
      </c>
      <c r="S302" s="27">
        <v>5</v>
      </c>
      <c r="T302" s="78">
        <v>2218</v>
      </c>
    </row>
    <row r="303" spans="1:20">
      <c r="A303" s="26" t="s">
        <v>437</v>
      </c>
      <c r="B303" s="105">
        <v>30085</v>
      </c>
      <c r="C303" s="106">
        <f>B303/总体情况!$L$7</f>
        <v>3.3660751317815337E-3</v>
      </c>
      <c r="D303" s="27">
        <v>18</v>
      </c>
      <c r="E303" s="27">
        <v>14</v>
      </c>
      <c r="F303" s="107">
        <f t="shared" si="8"/>
        <v>1671.3888888888889</v>
      </c>
      <c r="G303" s="38">
        <v>29171</v>
      </c>
      <c r="H303" s="27">
        <v>10</v>
      </c>
      <c r="I303" s="108">
        <f t="shared" si="9"/>
        <v>2917.1</v>
      </c>
      <c r="K303" s="26"/>
      <c r="L303" s="27" t="s">
        <v>440</v>
      </c>
      <c r="M303" s="38">
        <v>11147</v>
      </c>
      <c r="N303" s="57">
        <v>1.2471876182140189E-3</v>
      </c>
      <c r="O303" s="27">
        <v>17</v>
      </c>
      <c r="P303" s="27">
        <v>36</v>
      </c>
      <c r="Q303" s="77">
        <v>655.70588235294122</v>
      </c>
      <c r="R303" s="38">
        <v>10597</v>
      </c>
      <c r="S303" s="27">
        <v>6</v>
      </c>
      <c r="T303" s="78">
        <v>1766.1666666666667</v>
      </c>
    </row>
    <row r="304" spans="1:20">
      <c r="A304" s="26" t="s">
        <v>438</v>
      </c>
      <c r="B304" s="105">
        <v>30085</v>
      </c>
      <c r="C304" s="106">
        <f>B304/总体情况!$L$7</f>
        <v>3.3660751317815337E-3</v>
      </c>
      <c r="D304" s="27">
        <v>18</v>
      </c>
      <c r="E304" s="27">
        <v>14</v>
      </c>
      <c r="F304" s="107">
        <f t="shared" si="8"/>
        <v>1671.3888888888889</v>
      </c>
      <c r="G304" s="38">
        <v>29171</v>
      </c>
      <c r="H304" s="27">
        <v>10</v>
      </c>
      <c r="I304" s="108">
        <f t="shared" si="9"/>
        <v>2917.1</v>
      </c>
      <c r="K304" s="26"/>
      <c r="L304" s="27" t="s">
        <v>518</v>
      </c>
      <c r="M304" s="38">
        <v>10952</v>
      </c>
      <c r="N304" s="57">
        <v>1.2253699465936965E-3</v>
      </c>
      <c r="O304" s="27">
        <v>19</v>
      </c>
      <c r="P304" s="27">
        <v>31</v>
      </c>
      <c r="Q304" s="77">
        <v>576.42105263157896</v>
      </c>
      <c r="R304" s="38">
        <v>10041</v>
      </c>
      <c r="S304" s="27">
        <v>4</v>
      </c>
      <c r="T304" s="78">
        <v>2510.25</v>
      </c>
    </row>
    <row r="305" spans="1:20">
      <c r="A305" s="26" t="s">
        <v>468</v>
      </c>
      <c r="B305" s="105">
        <v>29708</v>
      </c>
      <c r="C305" s="106">
        <f>B305/总体情况!$L$7</f>
        <v>3.3238942999822439E-3</v>
      </c>
      <c r="D305" s="27">
        <v>16</v>
      </c>
      <c r="E305" s="27">
        <v>13</v>
      </c>
      <c r="F305" s="107">
        <f t="shared" si="8"/>
        <v>1856.75</v>
      </c>
      <c r="G305" s="38">
        <v>29171</v>
      </c>
      <c r="H305" s="27">
        <v>10</v>
      </c>
      <c r="I305" s="108">
        <f t="shared" si="9"/>
        <v>2917.1</v>
      </c>
      <c r="K305" s="26"/>
      <c r="L305" s="27" t="s">
        <v>516</v>
      </c>
      <c r="M305" s="38">
        <v>10939</v>
      </c>
      <c r="N305" s="57">
        <v>1.2239154351523416E-3</v>
      </c>
      <c r="O305" s="27">
        <v>17</v>
      </c>
      <c r="P305" s="27">
        <v>31</v>
      </c>
      <c r="Q305" s="77">
        <v>643.47058823529414</v>
      </c>
      <c r="R305" s="38">
        <v>10041</v>
      </c>
      <c r="S305" s="27">
        <v>4</v>
      </c>
      <c r="T305" s="78">
        <v>2510.25</v>
      </c>
    </row>
    <row r="306" spans="1:20">
      <c r="A306" s="26" t="s">
        <v>469</v>
      </c>
      <c r="B306" s="105">
        <v>29708</v>
      </c>
      <c r="C306" s="106">
        <f>B306/总体情况!$L$7</f>
        <v>3.3238942999822439E-3</v>
      </c>
      <c r="D306" s="27">
        <v>16</v>
      </c>
      <c r="E306" s="27">
        <v>13</v>
      </c>
      <c r="F306" s="107">
        <f t="shared" si="8"/>
        <v>1856.75</v>
      </c>
      <c r="G306" s="38">
        <v>29171</v>
      </c>
      <c r="H306" s="27">
        <v>10</v>
      </c>
      <c r="I306" s="108">
        <f t="shared" si="9"/>
        <v>2917.1</v>
      </c>
      <c r="K306" s="26"/>
      <c r="L306" s="27" t="s">
        <v>512</v>
      </c>
      <c r="M306" s="38">
        <v>10145</v>
      </c>
      <c r="N306" s="57">
        <v>1.1350783517342085E-3</v>
      </c>
      <c r="O306" s="27">
        <v>7</v>
      </c>
      <c r="P306" s="27">
        <v>11</v>
      </c>
      <c r="Q306" s="77">
        <v>1449.2857142857142</v>
      </c>
      <c r="R306" s="38">
        <v>9237</v>
      </c>
      <c r="S306" s="27">
        <v>3</v>
      </c>
      <c r="T306" s="78">
        <v>3079</v>
      </c>
    </row>
    <row r="307" spans="1:20">
      <c r="A307" s="26" t="s">
        <v>607</v>
      </c>
      <c r="B307" s="105">
        <v>28645</v>
      </c>
      <c r="C307" s="106">
        <f>B307/总体情况!$L$7</f>
        <v>3.2049600182776144E-3</v>
      </c>
      <c r="D307" s="27">
        <v>4</v>
      </c>
      <c r="E307" s="27">
        <v>9</v>
      </c>
      <c r="F307" s="107">
        <f t="shared" si="8"/>
        <v>7161.25</v>
      </c>
      <c r="G307" s="38">
        <v>28630</v>
      </c>
      <c r="H307" s="27">
        <v>3</v>
      </c>
      <c r="I307" s="108">
        <f t="shared" si="9"/>
        <v>9543.3333333333339</v>
      </c>
      <c r="K307" s="26"/>
      <c r="L307" s="27" t="s">
        <v>502</v>
      </c>
      <c r="M307" s="38">
        <v>9925</v>
      </c>
      <c r="N307" s="57">
        <v>1.1104635427266652E-3</v>
      </c>
      <c r="O307" s="27">
        <v>15</v>
      </c>
      <c r="P307" s="27">
        <v>22</v>
      </c>
      <c r="Q307" s="77">
        <v>661.66666666666663</v>
      </c>
      <c r="R307" s="38">
        <v>8894</v>
      </c>
      <c r="S307" s="27">
        <v>4</v>
      </c>
      <c r="T307" s="78">
        <v>2223.5</v>
      </c>
    </row>
    <row r="308" spans="1:20">
      <c r="A308" s="26" t="s">
        <v>614</v>
      </c>
      <c r="B308" s="105">
        <v>28645</v>
      </c>
      <c r="C308" s="106">
        <f>B308/总体情况!$L$7</f>
        <v>3.2049600182776144E-3</v>
      </c>
      <c r="D308" s="27">
        <v>4</v>
      </c>
      <c r="E308" s="27">
        <v>9</v>
      </c>
      <c r="F308" s="107">
        <f t="shared" si="8"/>
        <v>7161.25</v>
      </c>
      <c r="G308" s="38">
        <v>28630</v>
      </c>
      <c r="H308" s="27">
        <v>3</v>
      </c>
      <c r="I308" s="108">
        <f t="shared" si="9"/>
        <v>9543.3333333333339</v>
      </c>
      <c r="K308" s="26"/>
      <c r="L308" s="27" t="s">
        <v>654</v>
      </c>
      <c r="M308" s="38">
        <v>9637</v>
      </c>
      <c r="N308" s="57">
        <v>1.0782405200258814E-3</v>
      </c>
      <c r="O308" s="27">
        <v>14</v>
      </c>
      <c r="P308" s="27">
        <v>22</v>
      </c>
      <c r="Q308" s="77">
        <v>688.35714285714289</v>
      </c>
      <c r="R308" s="38">
        <v>9157</v>
      </c>
      <c r="S308" s="27">
        <v>6</v>
      </c>
      <c r="T308" s="78">
        <v>1526.1666666666667</v>
      </c>
    </row>
    <row r="309" spans="1:20">
      <c r="A309" s="26" t="s">
        <v>621</v>
      </c>
      <c r="B309" s="105">
        <v>28645</v>
      </c>
      <c r="C309" s="106">
        <f>B309/总体情况!$L$7</f>
        <v>3.2049600182776144E-3</v>
      </c>
      <c r="D309" s="27">
        <v>4</v>
      </c>
      <c r="E309" s="27">
        <v>9</v>
      </c>
      <c r="F309" s="107">
        <f t="shared" si="8"/>
        <v>7161.25</v>
      </c>
      <c r="G309" s="38">
        <v>28630</v>
      </c>
      <c r="H309" s="27">
        <v>3</v>
      </c>
      <c r="I309" s="108">
        <f t="shared" si="9"/>
        <v>9543.3333333333339</v>
      </c>
      <c r="K309" s="26"/>
      <c r="L309" s="27" t="s">
        <v>191</v>
      </c>
      <c r="M309" s="38">
        <v>9630</v>
      </c>
      <c r="N309" s="57">
        <v>1.0774573215574595E-3</v>
      </c>
      <c r="O309" s="27">
        <v>13</v>
      </c>
      <c r="P309" s="27">
        <v>26</v>
      </c>
      <c r="Q309" s="77">
        <v>740.76923076923072</v>
      </c>
      <c r="R309" s="38">
        <v>9157</v>
      </c>
      <c r="S309" s="27">
        <v>6</v>
      </c>
      <c r="T309" s="78">
        <v>1526.1666666666667</v>
      </c>
    </row>
    <row r="310" spans="1:20">
      <c r="A310" s="26" t="s">
        <v>635</v>
      </c>
      <c r="B310" s="105">
        <v>28645</v>
      </c>
      <c r="C310" s="106">
        <f>B310/总体情况!$L$7</f>
        <v>3.2049600182776144E-3</v>
      </c>
      <c r="D310" s="27">
        <v>4</v>
      </c>
      <c r="E310" s="27">
        <v>9</v>
      </c>
      <c r="F310" s="107">
        <f t="shared" si="8"/>
        <v>7161.25</v>
      </c>
      <c r="G310" s="38">
        <v>28630</v>
      </c>
      <c r="H310" s="27">
        <v>3</v>
      </c>
      <c r="I310" s="108">
        <f t="shared" si="9"/>
        <v>9543.3333333333339</v>
      </c>
      <c r="K310" s="26"/>
      <c r="L310" s="27" t="s">
        <v>194</v>
      </c>
      <c r="M310" s="38">
        <v>9630</v>
      </c>
      <c r="N310" s="57">
        <v>1.0774573215574595E-3</v>
      </c>
      <c r="O310" s="27">
        <v>13</v>
      </c>
      <c r="P310" s="27">
        <v>26</v>
      </c>
      <c r="Q310" s="77">
        <v>740.76923076923072</v>
      </c>
      <c r="R310" s="38">
        <v>9157</v>
      </c>
      <c r="S310" s="27">
        <v>6</v>
      </c>
      <c r="T310" s="78">
        <v>1526.1666666666667</v>
      </c>
    </row>
    <row r="311" spans="1:20">
      <c r="A311" s="26" t="s">
        <v>642</v>
      </c>
      <c r="B311" s="105">
        <v>28645</v>
      </c>
      <c r="C311" s="106">
        <f>B311/总体情况!$L$7</f>
        <v>3.2049600182776144E-3</v>
      </c>
      <c r="D311" s="27">
        <v>4</v>
      </c>
      <c r="E311" s="27">
        <v>9</v>
      </c>
      <c r="F311" s="107">
        <f t="shared" si="8"/>
        <v>7161.25</v>
      </c>
      <c r="G311" s="38">
        <v>28630</v>
      </c>
      <c r="H311" s="27">
        <v>3</v>
      </c>
      <c r="I311" s="108">
        <f t="shared" si="9"/>
        <v>9543.3333333333339</v>
      </c>
      <c r="K311" s="26"/>
      <c r="L311" s="27" t="s">
        <v>598</v>
      </c>
      <c r="M311" s="38">
        <v>9630</v>
      </c>
      <c r="N311" s="57">
        <v>1.0774573215574595E-3</v>
      </c>
      <c r="O311" s="27">
        <v>13</v>
      </c>
      <c r="P311" s="27">
        <v>21</v>
      </c>
      <c r="Q311" s="77">
        <v>740.76923076923072</v>
      </c>
      <c r="R311" s="38">
        <v>9157</v>
      </c>
      <c r="S311" s="27">
        <v>6</v>
      </c>
      <c r="T311" s="78">
        <v>1526.1666666666667</v>
      </c>
    </row>
    <row r="312" spans="1:20">
      <c r="A312" s="26" t="s">
        <v>649</v>
      </c>
      <c r="B312" s="105">
        <v>28645</v>
      </c>
      <c r="C312" s="106">
        <f>B312/总体情况!$L$7</f>
        <v>3.2049600182776144E-3</v>
      </c>
      <c r="D312" s="27">
        <v>4</v>
      </c>
      <c r="E312" s="27">
        <v>9</v>
      </c>
      <c r="F312" s="107">
        <f t="shared" si="8"/>
        <v>7161.25</v>
      </c>
      <c r="G312" s="38">
        <v>28630</v>
      </c>
      <c r="H312" s="27">
        <v>3</v>
      </c>
      <c r="I312" s="108">
        <f t="shared" si="9"/>
        <v>9543.3333333333339</v>
      </c>
      <c r="K312" s="26"/>
      <c r="L312" s="27" t="s">
        <v>605</v>
      </c>
      <c r="M312" s="38">
        <v>9630</v>
      </c>
      <c r="N312" s="57">
        <v>1.0774573215574595E-3</v>
      </c>
      <c r="O312" s="27">
        <v>13</v>
      </c>
      <c r="P312" s="27">
        <v>19</v>
      </c>
      <c r="Q312" s="77">
        <v>740.76923076923072</v>
      </c>
      <c r="R312" s="38">
        <v>9157</v>
      </c>
      <c r="S312" s="27">
        <v>6</v>
      </c>
      <c r="T312" s="78">
        <v>1526.1666666666667</v>
      </c>
    </row>
    <row r="313" spans="1:20">
      <c r="A313" s="26" t="s">
        <v>423</v>
      </c>
      <c r="B313" s="105">
        <v>28548</v>
      </c>
      <c r="C313" s="106">
        <f>B313/总体情况!$L$7</f>
        <v>3.1941071252151979E-3</v>
      </c>
      <c r="D313" s="27">
        <v>28</v>
      </c>
      <c r="E313" s="27">
        <v>69</v>
      </c>
      <c r="F313" s="107">
        <f t="shared" si="8"/>
        <v>1019.5714285714286</v>
      </c>
      <c r="G313" s="38">
        <v>27598</v>
      </c>
      <c r="H313" s="27">
        <v>12</v>
      </c>
      <c r="I313" s="108">
        <f t="shared" si="9"/>
        <v>2299.8333333333335</v>
      </c>
      <c r="K313" s="26"/>
      <c r="L313" s="27" t="s">
        <v>612</v>
      </c>
      <c r="M313" s="38">
        <v>9630</v>
      </c>
      <c r="N313" s="57">
        <v>1.0774573215574595E-3</v>
      </c>
      <c r="O313" s="27">
        <v>13</v>
      </c>
      <c r="P313" s="27">
        <v>19</v>
      </c>
      <c r="Q313" s="77">
        <v>740.76923076923072</v>
      </c>
      <c r="R313" s="38">
        <v>9157</v>
      </c>
      <c r="S313" s="27">
        <v>6</v>
      </c>
      <c r="T313" s="78">
        <v>1526.1666666666667</v>
      </c>
    </row>
    <row r="314" spans="1:20">
      <c r="A314" s="26" t="s">
        <v>428</v>
      </c>
      <c r="B314" s="105">
        <v>28548</v>
      </c>
      <c r="C314" s="106">
        <f>B314/总体情况!$L$7</f>
        <v>3.1941071252151979E-3</v>
      </c>
      <c r="D314" s="27">
        <v>28</v>
      </c>
      <c r="E314" s="27">
        <v>67</v>
      </c>
      <c r="F314" s="107">
        <f t="shared" si="8"/>
        <v>1019.5714285714286</v>
      </c>
      <c r="G314" s="38">
        <v>27598</v>
      </c>
      <c r="H314" s="27">
        <v>12</v>
      </c>
      <c r="I314" s="108">
        <f t="shared" si="9"/>
        <v>2299.8333333333335</v>
      </c>
      <c r="K314" s="26"/>
      <c r="L314" s="27" t="s">
        <v>619</v>
      </c>
      <c r="M314" s="38">
        <v>9630</v>
      </c>
      <c r="N314" s="57">
        <v>1.0774573215574595E-3</v>
      </c>
      <c r="O314" s="27">
        <v>13</v>
      </c>
      <c r="P314" s="27">
        <v>19</v>
      </c>
      <c r="Q314" s="77">
        <v>740.76923076923072</v>
      </c>
      <c r="R314" s="38">
        <v>9157</v>
      </c>
      <c r="S314" s="27">
        <v>6</v>
      </c>
      <c r="T314" s="78">
        <v>1526.1666666666667</v>
      </c>
    </row>
    <row r="315" spans="1:20">
      <c r="A315" s="26" t="s">
        <v>493</v>
      </c>
      <c r="B315" s="105">
        <v>28266</v>
      </c>
      <c r="C315" s="106">
        <f>B315/总体情况!$L$7</f>
        <v>3.1625554154873468E-3</v>
      </c>
      <c r="D315" s="27">
        <v>16</v>
      </c>
      <c r="E315" s="27">
        <v>10</v>
      </c>
      <c r="F315" s="107">
        <f t="shared" si="8"/>
        <v>1766.625</v>
      </c>
      <c r="G315" s="38">
        <v>27449</v>
      </c>
      <c r="H315" s="27">
        <v>9</v>
      </c>
      <c r="I315" s="108">
        <f t="shared" si="9"/>
        <v>3049.8888888888887</v>
      </c>
      <c r="K315" s="26"/>
      <c r="L315" s="27" t="s">
        <v>626</v>
      </c>
      <c r="M315" s="38">
        <v>9630</v>
      </c>
      <c r="N315" s="57">
        <v>1.0774573215574595E-3</v>
      </c>
      <c r="O315" s="27">
        <v>13</v>
      </c>
      <c r="P315" s="27">
        <v>21</v>
      </c>
      <c r="Q315" s="77">
        <v>740.76923076923072</v>
      </c>
      <c r="R315" s="38">
        <v>9157</v>
      </c>
      <c r="S315" s="27">
        <v>6</v>
      </c>
      <c r="T315" s="78">
        <v>1526.1666666666667</v>
      </c>
    </row>
    <row r="316" spans="1:20">
      <c r="A316" s="26" t="s">
        <v>494</v>
      </c>
      <c r="B316" s="105">
        <v>28266</v>
      </c>
      <c r="C316" s="106">
        <f>B316/总体情况!$L$7</f>
        <v>3.1625554154873468E-3</v>
      </c>
      <c r="D316" s="27">
        <v>16</v>
      </c>
      <c r="E316" s="27">
        <v>10</v>
      </c>
      <c r="F316" s="107">
        <f t="shared" si="8"/>
        <v>1766.625</v>
      </c>
      <c r="G316" s="38">
        <v>27449</v>
      </c>
      <c r="H316" s="27">
        <v>9</v>
      </c>
      <c r="I316" s="108">
        <f t="shared" si="9"/>
        <v>3049.8888888888887</v>
      </c>
      <c r="K316" s="26"/>
      <c r="L316" s="27" t="s">
        <v>633</v>
      </c>
      <c r="M316" s="38">
        <v>9630</v>
      </c>
      <c r="N316" s="57">
        <v>1.0774573215574595E-3</v>
      </c>
      <c r="O316" s="27">
        <v>13</v>
      </c>
      <c r="P316" s="27">
        <v>19</v>
      </c>
      <c r="Q316" s="77">
        <v>740.76923076923072</v>
      </c>
      <c r="R316" s="38">
        <v>9157</v>
      </c>
      <c r="S316" s="27">
        <v>6</v>
      </c>
      <c r="T316" s="78">
        <v>1526.1666666666667</v>
      </c>
    </row>
    <row r="317" spans="1:20">
      <c r="A317" s="26" t="s">
        <v>693</v>
      </c>
      <c r="B317" s="105">
        <v>28214</v>
      </c>
      <c r="C317" s="106">
        <f>B317/总体情况!$L$7</f>
        <v>3.1567373697219277E-3</v>
      </c>
      <c r="D317" s="27">
        <v>14</v>
      </c>
      <c r="E317" s="27">
        <v>7</v>
      </c>
      <c r="F317" s="107">
        <f t="shared" si="8"/>
        <v>2015.2857142857142</v>
      </c>
      <c r="G317" s="38">
        <v>27468</v>
      </c>
      <c r="H317" s="27">
        <v>8</v>
      </c>
      <c r="I317" s="108">
        <f t="shared" si="9"/>
        <v>3433.5</v>
      </c>
      <c r="K317" s="26"/>
      <c r="L317" s="27" t="s">
        <v>640</v>
      </c>
      <c r="M317" s="38">
        <v>9630</v>
      </c>
      <c r="N317" s="57">
        <v>1.0774573215574595E-3</v>
      </c>
      <c r="O317" s="27">
        <v>13</v>
      </c>
      <c r="P317" s="27">
        <v>19</v>
      </c>
      <c r="Q317" s="77">
        <v>740.76923076923072</v>
      </c>
      <c r="R317" s="38">
        <v>9157</v>
      </c>
      <c r="S317" s="27">
        <v>6</v>
      </c>
      <c r="T317" s="78">
        <v>1526.1666666666667</v>
      </c>
    </row>
    <row r="318" spans="1:20">
      <c r="A318" s="26" t="s">
        <v>694</v>
      </c>
      <c r="B318" s="105">
        <v>28214</v>
      </c>
      <c r="C318" s="106">
        <f>B318/总体情况!$L$7</f>
        <v>3.1567373697219277E-3</v>
      </c>
      <c r="D318" s="27">
        <v>14</v>
      </c>
      <c r="E318" s="27">
        <v>7</v>
      </c>
      <c r="F318" s="107">
        <f t="shared" si="8"/>
        <v>2015.2857142857142</v>
      </c>
      <c r="G318" s="38">
        <v>27468</v>
      </c>
      <c r="H318" s="27">
        <v>8</v>
      </c>
      <c r="I318" s="108">
        <f t="shared" si="9"/>
        <v>3433.5</v>
      </c>
      <c r="K318" s="26"/>
      <c r="L318" s="27" t="s">
        <v>647</v>
      </c>
      <c r="M318" s="38">
        <v>9630</v>
      </c>
      <c r="N318" s="57">
        <v>1.0774573215574595E-3</v>
      </c>
      <c r="O318" s="27">
        <v>13</v>
      </c>
      <c r="P318" s="27">
        <v>19</v>
      </c>
      <c r="Q318" s="77">
        <v>740.76923076923072</v>
      </c>
      <c r="R318" s="38">
        <v>9157</v>
      </c>
      <c r="S318" s="27">
        <v>6</v>
      </c>
      <c r="T318" s="78">
        <v>1526.1666666666667</v>
      </c>
    </row>
    <row r="319" spans="1:20">
      <c r="A319" s="26" t="s">
        <v>119</v>
      </c>
      <c r="B319" s="105">
        <v>26530</v>
      </c>
      <c r="C319" s="106">
        <f>B319/总体情况!$L$7</f>
        <v>2.9683221953187332E-3</v>
      </c>
      <c r="D319" s="27">
        <v>20</v>
      </c>
      <c r="E319" s="27">
        <v>21</v>
      </c>
      <c r="F319" s="107">
        <f t="shared" si="8"/>
        <v>1326.5</v>
      </c>
      <c r="G319" s="38">
        <v>25706</v>
      </c>
      <c r="H319" s="27">
        <v>10</v>
      </c>
      <c r="I319" s="108">
        <f t="shared" si="9"/>
        <v>2570.6</v>
      </c>
      <c r="K319" s="26"/>
      <c r="L319" s="27" t="s">
        <v>660</v>
      </c>
      <c r="M319" s="38">
        <v>9630</v>
      </c>
      <c r="N319" s="57">
        <v>1.0774573215574595E-3</v>
      </c>
      <c r="O319" s="27">
        <v>13</v>
      </c>
      <c r="P319" s="27">
        <v>19</v>
      </c>
      <c r="Q319" s="77">
        <v>740.76923076923072</v>
      </c>
      <c r="R319" s="38">
        <v>9157</v>
      </c>
      <c r="S319" s="27">
        <v>6</v>
      </c>
      <c r="T319" s="78">
        <v>1526.1666666666667</v>
      </c>
    </row>
    <row r="320" spans="1:20">
      <c r="A320" s="26" t="s">
        <v>472</v>
      </c>
      <c r="B320" s="105">
        <v>26400</v>
      </c>
      <c r="C320" s="106">
        <f>B320/总体情况!$L$7</f>
        <v>2.9537770809051848E-3</v>
      </c>
      <c r="D320" s="27">
        <v>32</v>
      </c>
      <c r="E320" s="27">
        <v>67</v>
      </c>
      <c r="F320" s="107">
        <f t="shared" si="8"/>
        <v>825</v>
      </c>
      <c r="G320" s="38">
        <v>24743</v>
      </c>
      <c r="H320" s="27">
        <v>11</v>
      </c>
      <c r="I320" s="108">
        <f t="shared" si="9"/>
        <v>2249.3636363636365</v>
      </c>
      <c r="K320" s="26"/>
      <c r="L320" s="27" t="s">
        <v>667</v>
      </c>
      <c r="M320" s="38">
        <v>9630</v>
      </c>
      <c r="N320" s="57">
        <v>1.0774573215574595E-3</v>
      </c>
      <c r="O320" s="27">
        <v>13</v>
      </c>
      <c r="P320" s="27">
        <v>19</v>
      </c>
      <c r="Q320" s="77">
        <v>740.76923076923072</v>
      </c>
      <c r="R320" s="38">
        <v>9157</v>
      </c>
      <c r="S320" s="27">
        <v>6</v>
      </c>
      <c r="T320" s="78">
        <v>1526.1666666666667</v>
      </c>
    </row>
    <row r="321" spans="1:20">
      <c r="A321" s="26" t="s">
        <v>513</v>
      </c>
      <c r="B321" s="105">
        <v>26240</v>
      </c>
      <c r="C321" s="106">
        <f>B321/总体情况!$L$7</f>
        <v>2.9358754016269718E-3</v>
      </c>
      <c r="D321" s="27">
        <v>30</v>
      </c>
      <c r="E321" s="27">
        <v>46</v>
      </c>
      <c r="F321" s="107">
        <f t="shared" si="8"/>
        <v>874.66666666666663</v>
      </c>
      <c r="G321" s="38">
        <v>25237</v>
      </c>
      <c r="H321" s="27">
        <v>9</v>
      </c>
      <c r="I321" s="108">
        <f t="shared" si="9"/>
        <v>2804.1111111111113</v>
      </c>
      <c r="K321" s="26"/>
      <c r="L321" s="27" t="s">
        <v>674</v>
      </c>
      <c r="M321" s="38">
        <v>9630</v>
      </c>
      <c r="N321" s="57">
        <v>1.0774573215574595E-3</v>
      </c>
      <c r="O321" s="27">
        <v>13</v>
      </c>
      <c r="P321" s="27">
        <v>19</v>
      </c>
      <c r="Q321" s="77">
        <v>740.76923076923072</v>
      </c>
      <c r="R321" s="38">
        <v>9157</v>
      </c>
      <c r="S321" s="27">
        <v>6</v>
      </c>
      <c r="T321" s="78">
        <v>1526.1666666666667</v>
      </c>
    </row>
    <row r="322" spans="1:20">
      <c r="A322" s="26" t="s">
        <v>454</v>
      </c>
      <c r="B322" s="105">
        <v>25668</v>
      </c>
      <c r="C322" s="106">
        <f>B322/总体情况!$L$7</f>
        <v>2.8718768982073594E-3</v>
      </c>
      <c r="D322" s="27">
        <v>25</v>
      </c>
      <c r="E322" s="27">
        <v>64</v>
      </c>
      <c r="F322" s="107">
        <f t="shared" si="8"/>
        <v>1026.72</v>
      </c>
      <c r="G322" s="38">
        <v>24743</v>
      </c>
      <c r="H322" s="27">
        <v>11</v>
      </c>
      <c r="I322" s="108">
        <f t="shared" si="9"/>
        <v>2249.3636363636365</v>
      </c>
      <c r="K322" s="26"/>
      <c r="L322" s="27" t="s">
        <v>501</v>
      </c>
      <c r="M322" s="38">
        <v>9484</v>
      </c>
      <c r="N322" s="57">
        <v>1.0611220392160899E-3</v>
      </c>
      <c r="O322" s="27">
        <v>15</v>
      </c>
      <c r="P322" s="27">
        <v>37</v>
      </c>
      <c r="Q322" s="77">
        <v>632.26666666666665</v>
      </c>
      <c r="R322" s="38">
        <v>8471</v>
      </c>
      <c r="S322" s="27">
        <v>4</v>
      </c>
      <c r="T322" s="78">
        <v>2117.75</v>
      </c>
    </row>
    <row r="323" spans="1:20">
      <c r="A323" s="26" t="s">
        <v>459</v>
      </c>
      <c r="B323" s="105">
        <v>25668</v>
      </c>
      <c r="C323" s="106">
        <f>B323/总体情况!$L$7</f>
        <v>2.8718768982073594E-3</v>
      </c>
      <c r="D323" s="27">
        <v>25</v>
      </c>
      <c r="E323" s="27">
        <v>63</v>
      </c>
      <c r="F323" s="107">
        <f t="shared" si="8"/>
        <v>1026.72</v>
      </c>
      <c r="G323" s="38">
        <v>24743</v>
      </c>
      <c r="H323" s="27">
        <v>11</v>
      </c>
      <c r="I323" s="108">
        <f t="shared" si="9"/>
        <v>2249.3636363636365</v>
      </c>
      <c r="K323" s="26"/>
      <c r="L323" s="27" t="s">
        <v>503</v>
      </c>
      <c r="M323" s="38">
        <v>9005</v>
      </c>
      <c r="N323" s="57">
        <v>1.007528886876939E-3</v>
      </c>
      <c r="O323" s="27">
        <v>14</v>
      </c>
      <c r="P323" s="27">
        <v>35</v>
      </c>
      <c r="Q323" s="77">
        <v>643.21428571428567</v>
      </c>
      <c r="R323" s="38">
        <v>8471</v>
      </c>
      <c r="S323" s="27">
        <v>4</v>
      </c>
      <c r="T323" s="78">
        <v>2117.75</v>
      </c>
    </row>
    <row r="324" spans="1:20">
      <c r="A324" s="26" t="s">
        <v>443</v>
      </c>
      <c r="B324" s="105">
        <v>25342</v>
      </c>
      <c r="C324" s="106">
        <f>B324/总体情况!$L$7</f>
        <v>2.835402226678E-3</v>
      </c>
      <c r="D324" s="27">
        <v>19</v>
      </c>
      <c r="E324" s="27">
        <v>23</v>
      </c>
      <c r="F324" s="107">
        <f t="shared" si="8"/>
        <v>1333.7894736842106</v>
      </c>
      <c r="G324" s="38">
        <v>24518</v>
      </c>
      <c r="H324" s="27">
        <v>9</v>
      </c>
      <c r="I324" s="108">
        <f t="shared" si="9"/>
        <v>2724.2222222222222</v>
      </c>
      <c r="K324" s="26"/>
      <c r="L324" s="27" t="s">
        <v>449</v>
      </c>
      <c r="M324" s="38">
        <v>8911</v>
      </c>
      <c r="N324" s="57">
        <v>9.9701165030098874E-4</v>
      </c>
      <c r="O324" s="27">
        <v>11</v>
      </c>
      <c r="P324" s="27">
        <v>24</v>
      </c>
      <c r="Q324" s="77">
        <v>810.09090909090912</v>
      </c>
      <c r="R324" s="38">
        <v>8042</v>
      </c>
      <c r="S324" s="27">
        <v>4</v>
      </c>
      <c r="T324" s="78">
        <v>2010.5</v>
      </c>
    </row>
    <row r="325" spans="1:20">
      <c r="A325" s="26" t="s">
        <v>530</v>
      </c>
      <c r="B325" s="105">
        <v>25342</v>
      </c>
      <c r="C325" s="106">
        <f>B325/总体情况!$L$7</f>
        <v>2.835402226678E-3</v>
      </c>
      <c r="D325" s="27">
        <v>19</v>
      </c>
      <c r="E325" s="27">
        <v>21</v>
      </c>
      <c r="F325" s="107">
        <f t="shared" ref="F325:F388" si="10">B325/D325</f>
        <v>1333.7894736842106</v>
      </c>
      <c r="G325" s="38">
        <v>24518</v>
      </c>
      <c r="H325" s="27">
        <v>9</v>
      </c>
      <c r="I325" s="108">
        <f t="shared" ref="I325:I388" si="11">G325/H325</f>
        <v>2724.2222222222222</v>
      </c>
      <c r="K325" s="26"/>
      <c r="L325" s="27" t="s">
        <v>197</v>
      </c>
      <c r="M325" s="38">
        <v>8887</v>
      </c>
      <c r="N325" s="57">
        <v>9.9432639840925678E-4</v>
      </c>
      <c r="O325" s="27">
        <v>14</v>
      </c>
      <c r="P325" s="27">
        <v>34</v>
      </c>
      <c r="Q325" s="77">
        <v>634.78571428571433</v>
      </c>
      <c r="R325" s="38">
        <v>8362</v>
      </c>
      <c r="S325" s="27">
        <v>5</v>
      </c>
      <c r="T325" s="78">
        <v>1672.4</v>
      </c>
    </row>
    <row r="326" spans="1:20">
      <c r="A326" s="26" t="s">
        <v>85</v>
      </c>
      <c r="B326" s="105">
        <v>25118</v>
      </c>
      <c r="C326" s="106">
        <f>B326/总体情况!$L$7</f>
        <v>2.8103398756885016E-3</v>
      </c>
      <c r="D326" s="27">
        <v>27</v>
      </c>
      <c r="E326" s="27">
        <v>45</v>
      </c>
      <c r="F326" s="107">
        <f t="shared" si="10"/>
        <v>930.2962962962963</v>
      </c>
      <c r="G326" s="38">
        <v>23403</v>
      </c>
      <c r="H326" s="27">
        <v>10</v>
      </c>
      <c r="I326" s="108">
        <f t="shared" si="11"/>
        <v>2340.3000000000002</v>
      </c>
      <c r="K326" s="26"/>
      <c r="L326" s="27" t="s">
        <v>122</v>
      </c>
      <c r="M326" s="38">
        <v>8886</v>
      </c>
      <c r="N326" s="57">
        <v>9.9421451291376787E-4</v>
      </c>
      <c r="O326" s="27">
        <v>10</v>
      </c>
      <c r="P326" s="27">
        <v>24</v>
      </c>
      <c r="Q326" s="77">
        <v>888.6</v>
      </c>
      <c r="R326" s="38">
        <v>8042</v>
      </c>
      <c r="S326" s="27">
        <v>4</v>
      </c>
      <c r="T326" s="78">
        <v>2010.5</v>
      </c>
    </row>
    <row r="327" spans="1:20">
      <c r="A327" s="26" t="s">
        <v>687</v>
      </c>
      <c r="B327" s="105">
        <v>23921</v>
      </c>
      <c r="C327" s="106">
        <f>B327/总体情况!$L$7</f>
        <v>2.6764129375883685E-3</v>
      </c>
      <c r="D327" s="27">
        <v>15</v>
      </c>
      <c r="E327" s="27">
        <v>10</v>
      </c>
      <c r="F327" s="107">
        <f t="shared" si="10"/>
        <v>1594.7333333333333</v>
      </c>
      <c r="G327" s="38">
        <v>23733</v>
      </c>
      <c r="H327" s="27">
        <v>9</v>
      </c>
      <c r="I327" s="108">
        <f t="shared" si="11"/>
        <v>2637</v>
      </c>
      <c r="K327" s="26"/>
      <c r="L327" s="27" t="s">
        <v>536</v>
      </c>
      <c r="M327" s="38">
        <v>8886</v>
      </c>
      <c r="N327" s="57">
        <v>9.9421451291376787E-4</v>
      </c>
      <c r="O327" s="27">
        <v>10</v>
      </c>
      <c r="P327" s="27">
        <v>24</v>
      </c>
      <c r="Q327" s="77">
        <v>888.6</v>
      </c>
      <c r="R327" s="38">
        <v>8042</v>
      </c>
      <c r="S327" s="27">
        <v>4</v>
      </c>
      <c r="T327" s="78">
        <v>2010.5</v>
      </c>
    </row>
    <row r="328" spans="1:20">
      <c r="A328" s="26" t="s">
        <v>688</v>
      </c>
      <c r="B328" s="105">
        <v>23921</v>
      </c>
      <c r="C328" s="106">
        <f>B328/总体情况!$L$7</f>
        <v>2.6764129375883685E-3</v>
      </c>
      <c r="D328" s="27">
        <v>15</v>
      </c>
      <c r="E328" s="27">
        <v>10</v>
      </c>
      <c r="F328" s="107">
        <f t="shared" si="10"/>
        <v>1594.7333333333333</v>
      </c>
      <c r="G328" s="38">
        <v>23733</v>
      </c>
      <c r="H328" s="27">
        <v>9</v>
      </c>
      <c r="I328" s="108">
        <f t="shared" si="11"/>
        <v>2637</v>
      </c>
      <c r="K328" s="26"/>
      <c r="L328" s="27" t="s">
        <v>99</v>
      </c>
      <c r="M328" s="38">
        <v>8579</v>
      </c>
      <c r="N328" s="57">
        <v>9.598656657986963E-4</v>
      </c>
      <c r="O328" s="27">
        <v>9</v>
      </c>
      <c r="P328" s="27">
        <v>20</v>
      </c>
      <c r="Q328" s="77">
        <v>953.22222222222217</v>
      </c>
      <c r="R328" s="38">
        <v>8042</v>
      </c>
      <c r="S328" s="27">
        <v>4</v>
      </c>
      <c r="T328" s="78">
        <v>2010.5</v>
      </c>
    </row>
    <row r="329" spans="1:20">
      <c r="A329" s="26" t="s">
        <v>486</v>
      </c>
      <c r="B329" s="105">
        <v>23387</v>
      </c>
      <c r="C329" s="106">
        <f>B329/总体情况!$L$7</f>
        <v>2.6166660829973318E-3</v>
      </c>
      <c r="D329" s="27">
        <v>24</v>
      </c>
      <c r="E329" s="27">
        <v>22</v>
      </c>
      <c r="F329" s="107">
        <f t="shared" si="10"/>
        <v>974.45833333333337</v>
      </c>
      <c r="G329" s="38">
        <v>21887</v>
      </c>
      <c r="H329" s="27">
        <v>8</v>
      </c>
      <c r="I329" s="108">
        <f t="shared" si="11"/>
        <v>2735.875</v>
      </c>
      <c r="K329" s="26"/>
      <c r="L329" s="27" t="s">
        <v>483</v>
      </c>
      <c r="M329" s="38">
        <v>8308</v>
      </c>
      <c r="N329" s="57">
        <v>9.2954469652122256E-4</v>
      </c>
      <c r="O329" s="27">
        <v>10</v>
      </c>
      <c r="P329" s="27">
        <v>16</v>
      </c>
      <c r="Q329" s="77">
        <v>830.8</v>
      </c>
      <c r="R329" s="38">
        <v>8042</v>
      </c>
      <c r="S329" s="27">
        <v>4</v>
      </c>
      <c r="T329" s="78">
        <v>2010.5</v>
      </c>
    </row>
    <row r="330" spans="1:20">
      <c r="A330" s="26" t="s">
        <v>451</v>
      </c>
      <c r="B330" s="105">
        <v>22899</v>
      </c>
      <c r="C330" s="106">
        <f>B330/总体情况!$L$7</f>
        <v>2.5620659611987817E-3</v>
      </c>
      <c r="D330" s="27">
        <v>15</v>
      </c>
      <c r="E330" s="27">
        <v>10</v>
      </c>
      <c r="F330" s="107">
        <f t="shared" si="10"/>
        <v>1526.6</v>
      </c>
      <c r="G330" s="38">
        <v>21171</v>
      </c>
      <c r="H330" s="27">
        <v>5</v>
      </c>
      <c r="I330" s="108">
        <f t="shared" si="11"/>
        <v>4234.2</v>
      </c>
      <c r="K330" s="26"/>
      <c r="L330" s="27" t="s">
        <v>424</v>
      </c>
      <c r="M330" s="38">
        <v>8287</v>
      </c>
      <c r="N330" s="57">
        <v>9.2719510111595709E-4</v>
      </c>
      <c r="O330" s="27">
        <v>8</v>
      </c>
      <c r="P330" s="27">
        <v>7</v>
      </c>
      <c r="Q330" s="77">
        <v>1035.875</v>
      </c>
      <c r="R330" s="38">
        <v>6892</v>
      </c>
      <c r="S330" s="27">
        <v>3</v>
      </c>
      <c r="T330" s="78">
        <v>2297.3333333333335</v>
      </c>
    </row>
    <row r="331" spans="1:20">
      <c r="A331" s="26" t="s">
        <v>429</v>
      </c>
      <c r="B331" s="105">
        <v>22480</v>
      </c>
      <c r="C331" s="106">
        <f>B331/总体情况!$L$7</f>
        <v>2.5151859385889605E-3</v>
      </c>
      <c r="D331" s="27">
        <v>24</v>
      </c>
      <c r="E331" s="27">
        <v>38</v>
      </c>
      <c r="F331" s="107">
        <f t="shared" si="10"/>
        <v>936.66666666666663</v>
      </c>
      <c r="G331" s="38">
        <v>21541</v>
      </c>
      <c r="H331" s="27">
        <v>9</v>
      </c>
      <c r="I331" s="108">
        <f t="shared" si="11"/>
        <v>2393.4444444444443</v>
      </c>
      <c r="K331" s="26"/>
      <c r="L331" s="27" t="s">
        <v>561</v>
      </c>
      <c r="M331" s="38">
        <v>8272</v>
      </c>
      <c r="N331" s="57">
        <v>9.2551681868362462E-4</v>
      </c>
      <c r="O331" s="27">
        <v>9</v>
      </c>
      <c r="P331" s="27">
        <v>21</v>
      </c>
      <c r="Q331" s="77">
        <v>919.11111111111109</v>
      </c>
      <c r="R331" s="38">
        <v>7422</v>
      </c>
      <c r="S331" s="27">
        <v>3</v>
      </c>
      <c r="T331" s="78">
        <v>2474</v>
      </c>
    </row>
    <row r="332" spans="1:20">
      <c r="A332" s="26" t="s">
        <v>199</v>
      </c>
      <c r="B332" s="105">
        <v>22361</v>
      </c>
      <c r="C332" s="106">
        <f>B332/总体情况!$L$7</f>
        <v>2.5018715646257894E-3</v>
      </c>
      <c r="D332" s="27">
        <v>24</v>
      </c>
      <c r="E332" s="27">
        <v>19</v>
      </c>
      <c r="F332" s="107">
        <f t="shared" si="10"/>
        <v>931.70833333333337</v>
      </c>
      <c r="G332" s="38">
        <v>21578</v>
      </c>
      <c r="H332" s="27">
        <v>7</v>
      </c>
      <c r="I332" s="108">
        <f t="shared" si="11"/>
        <v>3082.5714285714284</v>
      </c>
      <c r="K332" s="26"/>
      <c r="L332" s="27" t="s">
        <v>570</v>
      </c>
      <c r="M332" s="38">
        <v>8265</v>
      </c>
      <c r="N332" s="57">
        <v>9.2473362021520283E-4</v>
      </c>
      <c r="O332" s="27">
        <v>8</v>
      </c>
      <c r="P332" s="27">
        <v>21</v>
      </c>
      <c r="Q332" s="77">
        <v>1033.125</v>
      </c>
      <c r="R332" s="38">
        <v>7422</v>
      </c>
      <c r="S332" s="27">
        <v>3</v>
      </c>
      <c r="T332" s="78">
        <v>2474</v>
      </c>
    </row>
    <row r="333" spans="1:20">
      <c r="A333" s="26" t="s">
        <v>433</v>
      </c>
      <c r="B333" s="105">
        <v>22264</v>
      </c>
      <c r="C333" s="106">
        <f>B333/总体情况!$L$7</f>
        <v>2.4910186715633728E-3</v>
      </c>
      <c r="D333" s="27">
        <v>15</v>
      </c>
      <c r="E333" s="27">
        <v>18</v>
      </c>
      <c r="F333" s="107">
        <f t="shared" si="10"/>
        <v>1484.2666666666667</v>
      </c>
      <c r="G333" s="38">
        <v>21910</v>
      </c>
      <c r="H333" s="27">
        <v>7</v>
      </c>
      <c r="I333" s="108">
        <f t="shared" si="11"/>
        <v>3130</v>
      </c>
      <c r="K333" s="26"/>
      <c r="L333" s="27" t="s">
        <v>585</v>
      </c>
      <c r="M333" s="38">
        <v>8265</v>
      </c>
      <c r="N333" s="57">
        <v>9.2473362021520283E-4</v>
      </c>
      <c r="O333" s="27">
        <v>8</v>
      </c>
      <c r="P333" s="27">
        <v>21</v>
      </c>
      <c r="Q333" s="77">
        <v>1033.125</v>
      </c>
      <c r="R333" s="38">
        <v>7422</v>
      </c>
      <c r="S333" s="27">
        <v>3</v>
      </c>
      <c r="T333" s="78">
        <v>2474</v>
      </c>
    </row>
    <row r="334" spans="1:20">
      <c r="A334" s="26" t="s">
        <v>458</v>
      </c>
      <c r="B334" s="105">
        <v>22256</v>
      </c>
      <c r="C334" s="106">
        <f>B334/总体情况!$L$7</f>
        <v>2.490123587599462E-3</v>
      </c>
      <c r="D334" s="27">
        <v>14</v>
      </c>
      <c r="E334" s="27">
        <v>17</v>
      </c>
      <c r="F334" s="107">
        <f t="shared" si="10"/>
        <v>1589.7142857142858</v>
      </c>
      <c r="G334" s="38">
        <v>21910</v>
      </c>
      <c r="H334" s="27">
        <v>7</v>
      </c>
      <c r="I334" s="108">
        <f t="shared" si="11"/>
        <v>3130</v>
      </c>
      <c r="K334" s="26"/>
      <c r="L334" s="27" t="s">
        <v>594</v>
      </c>
      <c r="M334" s="38">
        <v>8265</v>
      </c>
      <c r="N334" s="57">
        <v>9.2473362021520283E-4</v>
      </c>
      <c r="O334" s="27">
        <v>8</v>
      </c>
      <c r="P334" s="27">
        <v>21</v>
      </c>
      <c r="Q334" s="77">
        <v>1033.125</v>
      </c>
      <c r="R334" s="38">
        <v>7422</v>
      </c>
      <c r="S334" s="27">
        <v>3</v>
      </c>
      <c r="T334" s="78">
        <v>2474</v>
      </c>
    </row>
    <row r="335" spans="1:20">
      <c r="A335" s="26" t="s">
        <v>485</v>
      </c>
      <c r="B335" s="105">
        <v>21396</v>
      </c>
      <c r="C335" s="106">
        <f>B335/总体情况!$L$7</f>
        <v>2.393902061479066E-3</v>
      </c>
      <c r="D335" s="27">
        <v>17</v>
      </c>
      <c r="E335" s="27">
        <v>22</v>
      </c>
      <c r="F335" s="107">
        <f t="shared" si="10"/>
        <v>1258.5882352941176</v>
      </c>
      <c r="G335" s="38">
        <v>20699</v>
      </c>
      <c r="H335" s="27">
        <v>7</v>
      </c>
      <c r="I335" s="108">
        <f t="shared" si="11"/>
        <v>2957</v>
      </c>
      <c r="K335" s="26"/>
      <c r="L335" s="27" t="s">
        <v>439</v>
      </c>
      <c r="M335" s="38">
        <v>8156</v>
      </c>
      <c r="N335" s="57">
        <v>9.1253810120692008E-4</v>
      </c>
      <c r="O335" s="27">
        <v>7</v>
      </c>
      <c r="P335" s="27">
        <v>16</v>
      </c>
      <c r="Q335" s="77">
        <v>1165.1428571428571</v>
      </c>
      <c r="R335" s="38">
        <v>8042</v>
      </c>
      <c r="S335" s="27">
        <v>4</v>
      </c>
      <c r="T335" s="78">
        <v>2010.5</v>
      </c>
    </row>
    <row r="336" spans="1:20">
      <c r="A336" s="26" t="s">
        <v>95</v>
      </c>
      <c r="B336" s="105">
        <v>21293</v>
      </c>
      <c r="C336" s="106">
        <f>B336/总体情况!$L$7</f>
        <v>2.3823778554437161E-3</v>
      </c>
      <c r="D336" s="27">
        <v>22</v>
      </c>
      <c r="E336" s="27">
        <v>45</v>
      </c>
      <c r="F336" s="107">
        <f t="shared" si="10"/>
        <v>967.86363636363637</v>
      </c>
      <c r="G336" s="38">
        <v>20150</v>
      </c>
      <c r="H336" s="27">
        <v>9</v>
      </c>
      <c r="I336" s="108">
        <f t="shared" si="11"/>
        <v>2238.8888888888887</v>
      </c>
      <c r="K336" s="26"/>
      <c r="L336" s="27" t="s">
        <v>470</v>
      </c>
      <c r="M336" s="38">
        <v>8155</v>
      </c>
      <c r="N336" s="57">
        <v>9.1242621571143117E-4</v>
      </c>
      <c r="O336" s="27">
        <v>6</v>
      </c>
      <c r="P336" s="27">
        <v>15</v>
      </c>
      <c r="Q336" s="77">
        <v>1359.1666666666667</v>
      </c>
      <c r="R336" s="38">
        <v>8042</v>
      </c>
      <c r="S336" s="27">
        <v>4</v>
      </c>
      <c r="T336" s="78">
        <v>2010.5</v>
      </c>
    </row>
    <row r="337" spans="1:20">
      <c r="A337" s="26" t="s">
        <v>474</v>
      </c>
      <c r="B337" s="105">
        <v>21096</v>
      </c>
      <c r="C337" s="106">
        <f>B337/总体情况!$L$7</f>
        <v>2.360336412832416E-3</v>
      </c>
      <c r="D337" s="27">
        <v>26</v>
      </c>
      <c r="E337" s="27">
        <v>38</v>
      </c>
      <c r="F337" s="107">
        <f t="shared" si="10"/>
        <v>811.38461538461536</v>
      </c>
      <c r="G337" s="38">
        <v>19679</v>
      </c>
      <c r="H337" s="27">
        <v>8</v>
      </c>
      <c r="I337" s="108">
        <f t="shared" si="11"/>
        <v>2459.875</v>
      </c>
      <c r="K337" s="26"/>
      <c r="L337" s="27" t="s">
        <v>695</v>
      </c>
      <c r="M337" s="38">
        <v>8094</v>
      </c>
      <c r="N337" s="57">
        <v>9.0560120048661236E-4</v>
      </c>
      <c r="O337" s="27">
        <v>9</v>
      </c>
      <c r="P337" s="27">
        <v>8</v>
      </c>
      <c r="Q337" s="77">
        <v>899.33333333333337</v>
      </c>
      <c r="R337" s="38">
        <v>7828</v>
      </c>
      <c r="S337" s="27">
        <v>3</v>
      </c>
      <c r="T337" s="78">
        <v>2609.3333333333335</v>
      </c>
    </row>
    <row r="338" spans="1:20">
      <c r="A338" s="26" t="s">
        <v>447</v>
      </c>
      <c r="B338" s="105">
        <v>21079</v>
      </c>
      <c r="C338" s="106">
        <f>B338/总体情况!$L$7</f>
        <v>2.3584343594091057E-3</v>
      </c>
      <c r="D338" s="27">
        <v>28</v>
      </c>
      <c r="E338" s="27">
        <v>33</v>
      </c>
      <c r="F338" s="107">
        <f t="shared" si="10"/>
        <v>752.82142857142856</v>
      </c>
      <c r="G338" s="38">
        <v>19480</v>
      </c>
      <c r="H338" s="27">
        <v>10</v>
      </c>
      <c r="I338" s="108">
        <f t="shared" si="11"/>
        <v>1948</v>
      </c>
      <c r="K338" s="26"/>
      <c r="L338" s="27" t="s">
        <v>495</v>
      </c>
      <c r="M338" s="38">
        <v>8082</v>
      </c>
      <c r="N338" s="57">
        <v>9.0425857454074637E-4</v>
      </c>
      <c r="O338" s="27">
        <v>11</v>
      </c>
      <c r="P338" s="27">
        <v>10</v>
      </c>
      <c r="Q338" s="77">
        <v>734.72727272727275</v>
      </c>
      <c r="R338" s="38">
        <v>7809</v>
      </c>
      <c r="S338" s="27">
        <v>4</v>
      </c>
      <c r="T338" s="78">
        <v>1952.25</v>
      </c>
    </row>
    <row r="339" spans="1:20">
      <c r="A339" s="26" t="s">
        <v>448</v>
      </c>
      <c r="B339" s="105">
        <v>21079</v>
      </c>
      <c r="C339" s="106">
        <f>B339/总体情况!$L$7</f>
        <v>2.3584343594091057E-3</v>
      </c>
      <c r="D339" s="27">
        <v>28</v>
      </c>
      <c r="E339" s="27">
        <v>33</v>
      </c>
      <c r="F339" s="107">
        <f t="shared" si="10"/>
        <v>752.82142857142856</v>
      </c>
      <c r="G339" s="38">
        <v>19480</v>
      </c>
      <c r="H339" s="27">
        <v>10</v>
      </c>
      <c r="I339" s="108">
        <f t="shared" si="11"/>
        <v>1948</v>
      </c>
      <c r="K339" s="26"/>
      <c r="L339" s="27" t="s">
        <v>555</v>
      </c>
      <c r="M339" s="38">
        <v>8078</v>
      </c>
      <c r="N339" s="57">
        <v>9.0381103255879108E-4</v>
      </c>
      <c r="O339" s="27">
        <v>10</v>
      </c>
      <c r="P339" s="27">
        <v>19</v>
      </c>
      <c r="Q339" s="77">
        <v>807.8</v>
      </c>
      <c r="R339" s="38">
        <v>7725</v>
      </c>
      <c r="S339" s="27">
        <v>5</v>
      </c>
      <c r="T339" s="78">
        <v>1545</v>
      </c>
    </row>
    <row r="340" spans="1:20">
      <c r="A340" s="26" t="s">
        <v>526</v>
      </c>
      <c r="B340" s="105">
        <v>21054</v>
      </c>
      <c r="C340" s="106">
        <f>B340/总体情况!$L$7</f>
        <v>2.3556372220218851E-3</v>
      </c>
      <c r="D340" s="27">
        <v>27</v>
      </c>
      <c r="E340" s="27">
        <v>31</v>
      </c>
      <c r="F340" s="107">
        <f t="shared" si="10"/>
        <v>779.77777777777783</v>
      </c>
      <c r="G340" s="38">
        <v>19480</v>
      </c>
      <c r="H340" s="27">
        <v>10</v>
      </c>
      <c r="I340" s="108">
        <f t="shared" si="11"/>
        <v>1948</v>
      </c>
      <c r="K340" s="26"/>
      <c r="L340" s="27" t="s">
        <v>489</v>
      </c>
      <c r="M340" s="38">
        <v>7795</v>
      </c>
      <c r="N340" s="57">
        <v>8.7214743733545136E-4</v>
      </c>
      <c r="O340" s="27">
        <v>10</v>
      </c>
      <c r="P340" s="27">
        <v>16</v>
      </c>
      <c r="Q340" s="77">
        <v>779.5</v>
      </c>
      <c r="R340" s="38">
        <v>7057</v>
      </c>
      <c r="S340" s="27">
        <v>4</v>
      </c>
      <c r="T340" s="78">
        <v>1764.25</v>
      </c>
    </row>
    <row r="341" spans="1:20">
      <c r="A341" s="26" t="s">
        <v>527</v>
      </c>
      <c r="B341" s="105">
        <v>21054</v>
      </c>
      <c r="C341" s="106">
        <f>B341/总体情况!$L$7</f>
        <v>2.3556372220218851E-3</v>
      </c>
      <c r="D341" s="27">
        <v>27</v>
      </c>
      <c r="E341" s="27">
        <v>31</v>
      </c>
      <c r="F341" s="107">
        <f t="shared" si="10"/>
        <v>779.77777777777783</v>
      </c>
      <c r="G341" s="38">
        <v>19480</v>
      </c>
      <c r="H341" s="27">
        <v>10</v>
      </c>
      <c r="I341" s="108">
        <f t="shared" si="11"/>
        <v>1948</v>
      </c>
      <c r="K341" s="26"/>
      <c r="L341" s="27" t="s">
        <v>546</v>
      </c>
      <c r="M341" s="38">
        <v>7768</v>
      </c>
      <c r="N341" s="57">
        <v>8.691265289572529E-4</v>
      </c>
      <c r="O341" s="27">
        <v>12</v>
      </c>
      <c r="P341" s="27">
        <v>9</v>
      </c>
      <c r="Q341" s="77">
        <v>647.33333333333337</v>
      </c>
      <c r="R341" s="38">
        <v>6892</v>
      </c>
      <c r="S341" s="27">
        <v>3</v>
      </c>
      <c r="T341" s="78">
        <v>2297.3333333333335</v>
      </c>
    </row>
    <row r="342" spans="1:20">
      <c r="A342" s="26" t="s">
        <v>534</v>
      </c>
      <c r="B342" s="105">
        <v>21054</v>
      </c>
      <c r="C342" s="106">
        <f>B342/总体情况!$L$7</f>
        <v>2.3556372220218851E-3</v>
      </c>
      <c r="D342" s="27">
        <v>27</v>
      </c>
      <c r="E342" s="27">
        <v>31</v>
      </c>
      <c r="F342" s="107">
        <f t="shared" si="10"/>
        <v>779.77777777777783</v>
      </c>
      <c r="G342" s="38">
        <v>19480</v>
      </c>
      <c r="H342" s="27">
        <v>10</v>
      </c>
      <c r="I342" s="108">
        <f t="shared" si="11"/>
        <v>1948</v>
      </c>
      <c r="K342" s="26"/>
      <c r="L342" s="27" t="s">
        <v>538</v>
      </c>
      <c r="M342" s="38">
        <v>7615</v>
      </c>
      <c r="N342" s="57">
        <v>8.5200804814746151E-4</v>
      </c>
      <c r="O342" s="27">
        <v>8</v>
      </c>
      <c r="P342" s="27">
        <v>8</v>
      </c>
      <c r="Q342" s="77">
        <v>951.875</v>
      </c>
      <c r="R342" s="38">
        <v>6892</v>
      </c>
      <c r="S342" s="27">
        <v>3</v>
      </c>
      <c r="T342" s="78">
        <v>2297.3333333333335</v>
      </c>
    </row>
    <row r="343" spans="1:20">
      <c r="A343" s="26" t="s">
        <v>535</v>
      </c>
      <c r="B343" s="105">
        <v>21054</v>
      </c>
      <c r="C343" s="106">
        <f>B343/总体情况!$L$7</f>
        <v>2.3556372220218851E-3</v>
      </c>
      <c r="D343" s="27">
        <v>27</v>
      </c>
      <c r="E343" s="27">
        <v>31</v>
      </c>
      <c r="F343" s="107">
        <f t="shared" si="10"/>
        <v>779.77777777777783</v>
      </c>
      <c r="G343" s="38">
        <v>19480</v>
      </c>
      <c r="H343" s="27">
        <v>10</v>
      </c>
      <c r="I343" s="108">
        <f t="shared" si="11"/>
        <v>1948</v>
      </c>
      <c r="K343" s="26"/>
      <c r="L343" s="27" t="s">
        <v>542</v>
      </c>
      <c r="M343" s="38">
        <v>7615</v>
      </c>
      <c r="N343" s="57">
        <v>8.5200804814746151E-4</v>
      </c>
      <c r="O343" s="27">
        <v>8</v>
      </c>
      <c r="P343" s="27">
        <v>8</v>
      </c>
      <c r="Q343" s="77">
        <v>951.875</v>
      </c>
      <c r="R343" s="38">
        <v>6892</v>
      </c>
      <c r="S343" s="27">
        <v>3</v>
      </c>
      <c r="T343" s="78">
        <v>2297.3333333333335</v>
      </c>
    </row>
    <row r="344" spans="1:20">
      <c r="A344" s="26" t="s">
        <v>427</v>
      </c>
      <c r="B344" s="105">
        <v>20618</v>
      </c>
      <c r="C344" s="106">
        <f>B344/总体情况!$L$7</f>
        <v>2.3068551459887541E-3</v>
      </c>
      <c r="D344" s="27">
        <v>23</v>
      </c>
      <c r="E344" s="27">
        <v>39</v>
      </c>
      <c r="F344" s="107">
        <f t="shared" si="10"/>
        <v>896.43478260869563</v>
      </c>
      <c r="G344" s="38">
        <v>19679</v>
      </c>
      <c r="H344" s="27">
        <v>8</v>
      </c>
      <c r="I344" s="108">
        <f t="shared" si="11"/>
        <v>2459.875</v>
      </c>
      <c r="K344" s="26"/>
      <c r="L344" s="27" t="s">
        <v>785</v>
      </c>
      <c r="M344" s="38">
        <v>7554</v>
      </c>
      <c r="N344" s="57">
        <v>8.451830329226427E-4</v>
      </c>
      <c r="O344" s="27">
        <v>7</v>
      </c>
      <c r="P344" s="27">
        <v>5</v>
      </c>
      <c r="Q344" s="77">
        <v>1079.1428571428571</v>
      </c>
      <c r="R344" s="38">
        <v>6892</v>
      </c>
      <c r="S344" s="27">
        <v>3</v>
      </c>
      <c r="T344" s="78">
        <v>2297.3333333333335</v>
      </c>
    </row>
    <row r="345" spans="1:20">
      <c r="A345" s="26" t="s">
        <v>488</v>
      </c>
      <c r="B345" s="105">
        <v>20461</v>
      </c>
      <c r="C345" s="106">
        <f>B345/总体情况!$L$7</f>
        <v>2.2892891231970072E-3</v>
      </c>
      <c r="D345" s="27">
        <v>19</v>
      </c>
      <c r="E345" s="27">
        <v>16</v>
      </c>
      <c r="F345" s="107">
        <f t="shared" si="10"/>
        <v>1076.8947368421052</v>
      </c>
      <c r="G345" s="38">
        <v>19633</v>
      </c>
      <c r="H345" s="27">
        <v>6</v>
      </c>
      <c r="I345" s="108">
        <f t="shared" si="11"/>
        <v>3272.1666666666665</v>
      </c>
      <c r="K345" s="26"/>
      <c r="L345" s="27" t="s">
        <v>786</v>
      </c>
      <c r="M345" s="38">
        <v>7554</v>
      </c>
      <c r="N345" s="57">
        <v>8.451830329226427E-4</v>
      </c>
      <c r="O345" s="27">
        <v>7</v>
      </c>
      <c r="P345" s="27">
        <v>5</v>
      </c>
      <c r="Q345" s="77">
        <v>1079.1428571428571</v>
      </c>
      <c r="R345" s="38">
        <v>6892</v>
      </c>
      <c r="S345" s="27">
        <v>3</v>
      </c>
      <c r="T345" s="78">
        <v>2297.3333333333335</v>
      </c>
    </row>
    <row r="346" spans="1:20">
      <c r="A346" s="26" t="s">
        <v>487</v>
      </c>
      <c r="B346" s="105">
        <v>20301</v>
      </c>
      <c r="C346" s="106">
        <f>B346/总体情况!$L$7</f>
        <v>2.2713874439187938E-3</v>
      </c>
      <c r="D346" s="27">
        <v>14</v>
      </c>
      <c r="E346" s="27">
        <v>16</v>
      </c>
      <c r="F346" s="107">
        <f t="shared" si="10"/>
        <v>1450.0714285714287</v>
      </c>
      <c r="G346" s="38">
        <v>19633</v>
      </c>
      <c r="H346" s="27">
        <v>6</v>
      </c>
      <c r="I346" s="108">
        <f t="shared" si="11"/>
        <v>3272.1666666666665</v>
      </c>
      <c r="K346" s="26"/>
      <c r="L346" s="27" t="s">
        <v>455</v>
      </c>
      <c r="M346" s="38">
        <v>7328</v>
      </c>
      <c r="N346" s="57">
        <v>8.198969109421665E-4</v>
      </c>
      <c r="O346" s="27">
        <v>5</v>
      </c>
      <c r="P346" s="27">
        <v>5</v>
      </c>
      <c r="Q346" s="77">
        <v>1465.6</v>
      </c>
      <c r="R346" s="38">
        <v>6334</v>
      </c>
      <c r="S346" s="27">
        <v>2</v>
      </c>
      <c r="T346" s="78">
        <v>3167</v>
      </c>
    </row>
    <row r="347" spans="1:20">
      <c r="A347" s="26" t="s">
        <v>460</v>
      </c>
      <c r="B347" s="105">
        <v>20238</v>
      </c>
      <c r="C347" s="106">
        <f>B347/总体情况!$L$7</f>
        <v>2.2643386577029974E-3</v>
      </c>
      <c r="D347" s="27">
        <v>19</v>
      </c>
      <c r="E347" s="27">
        <v>34</v>
      </c>
      <c r="F347" s="107">
        <f t="shared" si="10"/>
        <v>1065.1578947368421</v>
      </c>
      <c r="G347" s="38">
        <v>19679</v>
      </c>
      <c r="H347" s="27">
        <v>8</v>
      </c>
      <c r="I347" s="108">
        <f t="shared" si="11"/>
        <v>2459.875</v>
      </c>
      <c r="K347" s="26"/>
      <c r="L347" s="27" t="s">
        <v>505</v>
      </c>
      <c r="M347" s="38">
        <v>7328</v>
      </c>
      <c r="N347" s="57">
        <v>8.198969109421665E-4</v>
      </c>
      <c r="O347" s="27">
        <v>9</v>
      </c>
      <c r="P347" s="27">
        <v>6</v>
      </c>
      <c r="Q347" s="77">
        <v>814.22222222222217</v>
      </c>
      <c r="R347" s="38">
        <v>6334</v>
      </c>
      <c r="S347" s="27">
        <v>2</v>
      </c>
      <c r="T347" s="78">
        <v>3167</v>
      </c>
    </row>
    <row r="348" spans="1:20">
      <c r="A348" s="26" t="s">
        <v>461</v>
      </c>
      <c r="B348" s="105">
        <v>20238</v>
      </c>
      <c r="C348" s="106">
        <f>B348/总体情况!$L$7</f>
        <v>2.2643386577029974E-3</v>
      </c>
      <c r="D348" s="27">
        <v>19</v>
      </c>
      <c r="E348" s="27">
        <v>33</v>
      </c>
      <c r="F348" s="107">
        <f t="shared" si="10"/>
        <v>1065.1578947368421</v>
      </c>
      <c r="G348" s="38">
        <v>19679</v>
      </c>
      <c r="H348" s="27">
        <v>8</v>
      </c>
      <c r="I348" s="108">
        <f t="shared" si="11"/>
        <v>2459.875</v>
      </c>
      <c r="K348" s="26"/>
      <c r="L348" s="27" t="s">
        <v>787</v>
      </c>
      <c r="M348" s="38">
        <v>6757</v>
      </c>
      <c r="N348" s="57">
        <v>7.5601029301804298E-4</v>
      </c>
      <c r="O348" s="27">
        <v>7</v>
      </c>
      <c r="P348" s="27">
        <v>6</v>
      </c>
      <c r="Q348" s="77">
        <v>965.28571428571433</v>
      </c>
      <c r="R348" s="38">
        <v>6334</v>
      </c>
      <c r="S348" s="27">
        <v>2</v>
      </c>
      <c r="T348" s="78">
        <v>3167</v>
      </c>
    </row>
    <row r="349" spans="1:20">
      <c r="A349" s="26" t="s">
        <v>473</v>
      </c>
      <c r="B349" s="105">
        <v>20238</v>
      </c>
      <c r="C349" s="106">
        <f>B349/总体情况!$L$7</f>
        <v>2.2643386577029974E-3</v>
      </c>
      <c r="D349" s="27">
        <v>19</v>
      </c>
      <c r="E349" s="27">
        <v>40</v>
      </c>
      <c r="F349" s="107">
        <f t="shared" si="10"/>
        <v>1065.1578947368421</v>
      </c>
      <c r="G349" s="38">
        <v>19679</v>
      </c>
      <c r="H349" s="27">
        <v>8</v>
      </c>
      <c r="I349" s="108">
        <f t="shared" si="11"/>
        <v>2459.875</v>
      </c>
      <c r="K349" s="26"/>
      <c r="L349" s="27" t="s">
        <v>537</v>
      </c>
      <c r="M349" s="38">
        <v>6735</v>
      </c>
      <c r="N349" s="57">
        <v>7.5354881211728872E-4</v>
      </c>
      <c r="O349" s="27">
        <v>3</v>
      </c>
      <c r="P349" s="27">
        <v>8</v>
      </c>
      <c r="Q349" s="77">
        <v>2245</v>
      </c>
      <c r="R349" s="38">
        <v>6334</v>
      </c>
      <c r="S349" s="27">
        <v>2</v>
      </c>
      <c r="T349" s="78">
        <v>3167</v>
      </c>
    </row>
    <row r="350" spans="1:20">
      <c r="A350" s="26" t="s">
        <v>521</v>
      </c>
      <c r="B350" s="105">
        <v>19372</v>
      </c>
      <c r="C350" s="106">
        <f>B350/总体情况!$L$7</f>
        <v>2.1674458186096684E-3</v>
      </c>
      <c r="D350" s="27">
        <v>17</v>
      </c>
      <c r="E350" s="27">
        <v>15</v>
      </c>
      <c r="F350" s="107">
        <f t="shared" si="10"/>
        <v>1139.5294117647059</v>
      </c>
      <c r="G350" s="38">
        <v>18774</v>
      </c>
      <c r="H350" s="27">
        <v>8</v>
      </c>
      <c r="I350" s="108">
        <f t="shared" si="11"/>
        <v>2346.75</v>
      </c>
      <c r="K350" s="26"/>
      <c r="L350" s="27" t="s">
        <v>539</v>
      </c>
      <c r="M350" s="38">
        <v>6493</v>
      </c>
      <c r="N350" s="57">
        <v>7.2647252220899114E-4</v>
      </c>
      <c r="O350" s="27">
        <v>4</v>
      </c>
      <c r="P350" s="27">
        <v>6</v>
      </c>
      <c r="Q350" s="77">
        <v>1623.25</v>
      </c>
      <c r="R350" s="38">
        <v>6334</v>
      </c>
      <c r="S350" s="27">
        <v>2</v>
      </c>
      <c r="T350" s="78">
        <v>3167</v>
      </c>
    </row>
    <row r="351" spans="1:20">
      <c r="A351" s="26" t="s">
        <v>522</v>
      </c>
      <c r="B351" s="105">
        <v>19372</v>
      </c>
      <c r="C351" s="106">
        <f>B351/总体情况!$L$7</f>
        <v>2.1674458186096684E-3</v>
      </c>
      <c r="D351" s="27">
        <v>17</v>
      </c>
      <c r="E351" s="27">
        <v>15</v>
      </c>
      <c r="F351" s="107">
        <f t="shared" si="10"/>
        <v>1139.5294117647059</v>
      </c>
      <c r="G351" s="38">
        <v>18774</v>
      </c>
      <c r="H351" s="27">
        <v>8</v>
      </c>
      <c r="I351" s="108">
        <f t="shared" si="11"/>
        <v>2346.75</v>
      </c>
      <c r="K351" s="26"/>
      <c r="L351" s="27" t="s">
        <v>543</v>
      </c>
      <c r="M351" s="38">
        <v>6493</v>
      </c>
      <c r="N351" s="57">
        <v>7.2647252220899114E-4</v>
      </c>
      <c r="O351" s="27">
        <v>4</v>
      </c>
      <c r="P351" s="27">
        <v>6</v>
      </c>
      <c r="Q351" s="77">
        <v>1623.25</v>
      </c>
      <c r="R351" s="38">
        <v>6334</v>
      </c>
      <c r="S351" s="27">
        <v>2</v>
      </c>
      <c r="T351" s="78">
        <v>3167</v>
      </c>
    </row>
    <row r="352" spans="1:20">
      <c r="A352" s="26" t="s">
        <v>87</v>
      </c>
      <c r="B352" s="105">
        <v>18971</v>
      </c>
      <c r="C352" s="106">
        <f>B352/总体情况!$L$7</f>
        <v>2.1225797349186462E-3</v>
      </c>
      <c r="D352" s="27">
        <v>23</v>
      </c>
      <c r="E352" s="27">
        <v>44</v>
      </c>
      <c r="F352" s="107">
        <f t="shared" si="10"/>
        <v>824.82608695652175</v>
      </c>
      <c r="G352" s="38">
        <v>17786</v>
      </c>
      <c r="H352" s="27">
        <v>8</v>
      </c>
      <c r="I352" s="108">
        <f t="shared" si="11"/>
        <v>2223.25</v>
      </c>
      <c r="K352" s="26"/>
      <c r="L352" s="27" t="s">
        <v>547</v>
      </c>
      <c r="M352" s="38">
        <v>6493</v>
      </c>
      <c r="N352" s="57">
        <v>7.2647252220899114E-4</v>
      </c>
      <c r="O352" s="27">
        <v>4</v>
      </c>
      <c r="P352" s="27">
        <v>7</v>
      </c>
      <c r="Q352" s="77">
        <v>1623.25</v>
      </c>
      <c r="R352" s="38">
        <v>6334</v>
      </c>
      <c r="S352" s="27">
        <v>2</v>
      </c>
      <c r="T352" s="78">
        <v>3167</v>
      </c>
    </row>
    <row r="353" spans="1:20">
      <c r="A353" s="26" t="s">
        <v>89</v>
      </c>
      <c r="B353" s="105">
        <v>17524</v>
      </c>
      <c r="C353" s="106">
        <f>B353/总体情况!$L$7</f>
        <v>1.9606814229463053E-3</v>
      </c>
      <c r="D353" s="27">
        <v>16</v>
      </c>
      <c r="E353" s="27">
        <v>21</v>
      </c>
      <c r="F353" s="107">
        <f t="shared" si="10"/>
        <v>1095.25</v>
      </c>
      <c r="G353" s="38">
        <v>16834</v>
      </c>
      <c r="H353" s="27">
        <v>7</v>
      </c>
      <c r="I353" s="108">
        <f t="shared" si="11"/>
        <v>2404.8571428571427</v>
      </c>
      <c r="K353" s="26"/>
      <c r="L353" s="27" t="s">
        <v>548</v>
      </c>
      <c r="M353" s="38">
        <v>6487</v>
      </c>
      <c r="N353" s="57">
        <v>7.2580120923605815E-4</v>
      </c>
      <c r="O353" s="27">
        <v>6</v>
      </c>
      <c r="P353" s="27">
        <v>7</v>
      </c>
      <c r="Q353" s="77">
        <v>1081.1666666666667</v>
      </c>
      <c r="R353" s="38">
        <v>6334</v>
      </c>
      <c r="S353" s="27">
        <v>2</v>
      </c>
      <c r="T353" s="78">
        <v>3167</v>
      </c>
    </row>
    <row r="354" spans="1:20">
      <c r="A354" s="26" t="s">
        <v>498</v>
      </c>
      <c r="B354" s="105">
        <v>17492</v>
      </c>
      <c r="C354" s="106">
        <f>B354/总体情况!$L$7</f>
        <v>1.9571010870906625E-3</v>
      </c>
      <c r="D354" s="27">
        <v>27</v>
      </c>
      <c r="E354" s="27">
        <v>41</v>
      </c>
      <c r="F354" s="107">
        <f t="shared" si="10"/>
        <v>647.85185185185185</v>
      </c>
      <c r="G354" s="38">
        <v>16155</v>
      </c>
      <c r="H354" s="27">
        <v>7</v>
      </c>
      <c r="I354" s="108">
        <f t="shared" si="11"/>
        <v>2307.8571428571427</v>
      </c>
      <c r="K354" s="26"/>
      <c r="L354" s="27" t="s">
        <v>436</v>
      </c>
      <c r="M354" s="38">
        <v>6334</v>
      </c>
      <c r="N354" s="57">
        <v>7.0868272842626676E-4</v>
      </c>
      <c r="O354" s="27">
        <v>2</v>
      </c>
      <c r="P354" s="27">
        <v>5</v>
      </c>
      <c r="Q354" s="77">
        <v>3167</v>
      </c>
      <c r="R354" s="38">
        <v>6334</v>
      </c>
      <c r="S354" s="27">
        <v>2</v>
      </c>
      <c r="T354" s="78">
        <v>3167</v>
      </c>
    </row>
    <row r="355" spans="1:20">
      <c r="A355" s="26" t="s">
        <v>506</v>
      </c>
      <c r="B355" s="105">
        <v>16940</v>
      </c>
      <c r="C355" s="106">
        <f>B355/总体情况!$L$7</f>
        <v>1.8953402935808271E-3</v>
      </c>
      <c r="D355" s="27">
        <v>13</v>
      </c>
      <c r="E355" s="27">
        <v>14</v>
      </c>
      <c r="F355" s="107">
        <f t="shared" si="10"/>
        <v>1303.0769230769231</v>
      </c>
      <c r="G355" s="38">
        <v>16155</v>
      </c>
      <c r="H355" s="27">
        <v>7</v>
      </c>
      <c r="I355" s="108">
        <f t="shared" si="11"/>
        <v>2307.8571428571427</v>
      </c>
      <c r="K355" s="26"/>
      <c r="L355" s="27" t="s">
        <v>446</v>
      </c>
      <c r="M355" s="38">
        <v>6334</v>
      </c>
      <c r="N355" s="57">
        <v>7.0868272842626676E-4</v>
      </c>
      <c r="O355" s="27">
        <v>2</v>
      </c>
      <c r="P355" s="27">
        <v>7</v>
      </c>
      <c r="Q355" s="77">
        <v>3167</v>
      </c>
      <c r="R355" s="38">
        <v>6334</v>
      </c>
      <c r="S355" s="27">
        <v>2</v>
      </c>
      <c r="T355" s="78">
        <v>3167</v>
      </c>
    </row>
    <row r="356" spans="1:20">
      <c r="A356" s="26" t="s">
        <v>507</v>
      </c>
      <c r="B356" s="105">
        <v>16940</v>
      </c>
      <c r="C356" s="106">
        <f>B356/总体情况!$L$7</f>
        <v>1.8953402935808271E-3</v>
      </c>
      <c r="D356" s="27">
        <v>13</v>
      </c>
      <c r="E356" s="27">
        <v>14</v>
      </c>
      <c r="F356" s="107">
        <f t="shared" si="10"/>
        <v>1303.0769230769231</v>
      </c>
      <c r="G356" s="38">
        <v>16155</v>
      </c>
      <c r="H356" s="27">
        <v>7</v>
      </c>
      <c r="I356" s="108">
        <f t="shared" si="11"/>
        <v>2307.8571428571427</v>
      </c>
      <c r="K356" s="26"/>
      <c r="L356" s="27" t="s">
        <v>467</v>
      </c>
      <c r="M356" s="38">
        <v>6334</v>
      </c>
      <c r="N356" s="57">
        <v>7.0868272842626676E-4</v>
      </c>
      <c r="O356" s="27">
        <v>2</v>
      </c>
      <c r="P356" s="27">
        <v>4</v>
      </c>
      <c r="Q356" s="77">
        <v>3167</v>
      </c>
      <c r="R356" s="38">
        <v>6334</v>
      </c>
      <c r="S356" s="27">
        <v>2</v>
      </c>
      <c r="T356" s="78">
        <v>3167</v>
      </c>
    </row>
    <row r="357" spans="1:20">
      <c r="A357" s="26" t="s">
        <v>497</v>
      </c>
      <c r="B357" s="105">
        <v>16766</v>
      </c>
      <c r="C357" s="106">
        <f>B357/总体情况!$L$7</f>
        <v>1.8758722173657701E-3</v>
      </c>
      <c r="D357" s="27">
        <v>22</v>
      </c>
      <c r="E357" s="27">
        <v>43</v>
      </c>
      <c r="F357" s="107">
        <f t="shared" si="10"/>
        <v>762.09090909090912</v>
      </c>
      <c r="G357" s="38">
        <v>16155</v>
      </c>
      <c r="H357" s="27">
        <v>7</v>
      </c>
      <c r="I357" s="108">
        <f t="shared" si="11"/>
        <v>2307.8571428571427</v>
      </c>
      <c r="K357" s="26"/>
      <c r="L357" s="27" t="s">
        <v>520</v>
      </c>
      <c r="M357" s="38">
        <v>6334</v>
      </c>
      <c r="N357" s="57">
        <v>7.0868272842626676E-4</v>
      </c>
      <c r="O357" s="27">
        <v>2</v>
      </c>
      <c r="P357" s="27">
        <v>6</v>
      </c>
      <c r="Q357" s="77">
        <v>3167</v>
      </c>
      <c r="R357" s="38">
        <v>6334</v>
      </c>
      <c r="S357" s="27">
        <v>2</v>
      </c>
      <c r="T357" s="78">
        <v>3167</v>
      </c>
    </row>
    <row r="358" spans="1:20">
      <c r="A358" s="26" t="s">
        <v>515</v>
      </c>
      <c r="B358" s="105">
        <v>16730</v>
      </c>
      <c r="C358" s="106">
        <f>B358/总体情况!$L$7</f>
        <v>1.8718443395281722E-3</v>
      </c>
      <c r="D358" s="27">
        <v>18</v>
      </c>
      <c r="E358" s="27">
        <v>35</v>
      </c>
      <c r="F358" s="107">
        <f t="shared" si="10"/>
        <v>929.44444444444446</v>
      </c>
      <c r="G358" s="38">
        <v>16219</v>
      </c>
      <c r="H358" s="27">
        <v>6</v>
      </c>
      <c r="I358" s="108">
        <f t="shared" si="11"/>
        <v>2703.1666666666665</v>
      </c>
      <c r="K358" s="26"/>
      <c r="L358" s="27" t="s">
        <v>525</v>
      </c>
      <c r="M358" s="38">
        <v>6334</v>
      </c>
      <c r="N358" s="57">
        <v>7.0868272842626676E-4</v>
      </c>
      <c r="O358" s="27">
        <v>2</v>
      </c>
      <c r="P358" s="27">
        <v>7</v>
      </c>
      <c r="Q358" s="77">
        <v>3167</v>
      </c>
      <c r="R358" s="38">
        <v>6334</v>
      </c>
      <c r="S358" s="27">
        <v>2</v>
      </c>
      <c r="T358" s="78">
        <v>3167</v>
      </c>
    </row>
    <row r="359" spans="1:20">
      <c r="A359" s="26" t="s">
        <v>514</v>
      </c>
      <c r="B359" s="105">
        <v>16724</v>
      </c>
      <c r="C359" s="106">
        <f>B359/总体情况!$L$7</f>
        <v>1.8711730265552392E-3</v>
      </c>
      <c r="D359" s="27">
        <v>16</v>
      </c>
      <c r="E359" s="27">
        <v>35</v>
      </c>
      <c r="F359" s="107">
        <f t="shared" si="10"/>
        <v>1045.25</v>
      </c>
      <c r="G359" s="38">
        <v>16219</v>
      </c>
      <c r="H359" s="27">
        <v>6</v>
      </c>
      <c r="I359" s="108">
        <f t="shared" si="11"/>
        <v>2703.1666666666665</v>
      </c>
      <c r="K359" s="26"/>
      <c r="L359" s="27" t="s">
        <v>533</v>
      </c>
      <c r="M359" s="38">
        <v>6334</v>
      </c>
      <c r="N359" s="57">
        <v>7.0868272842626676E-4</v>
      </c>
      <c r="O359" s="27">
        <v>2</v>
      </c>
      <c r="P359" s="27">
        <v>7</v>
      </c>
      <c r="Q359" s="77">
        <v>3167</v>
      </c>
      <c r="R359" s="38">
        <v>6334</v>
      </c>
      <c r="S359" s="27">
        <v>2</v>
      </c>
      <c r="T359" s="78">
        <v>3167</v>
      </c>
    </row>
    <row r="360" spans="1:20">
      <c r="A360" s="26" t="s">
        <v>94</v>
      </c>
      <c r="B360" s="105">
        <v>16327</v>
      </c>
      <c r="C360" s="106">
        <f>B360/总体情况!$L$7</f>
        <v>1.8267544848461726E-3</v>
      </c>
      <c r="D360" s="27">
        <v>27</v>
      </c>
      <c r="E360" s="27">
        <v>64</v>
      </c>
      <c r="F360" s="107">
        <f t="shared" si="10"/>
        <v>604.7037037037037</v>
      </c>
      <c r="G360" s="38">
        <v>15214</v>
      </c>
      <c r="H360" s="27">
        <v>10</v>
      </c>
      <c r="I360" s="108">
        <f t="shared" si="11"/>
        <v>1521.4</v>
      </c>
      <c r="K360" s="26"/>
      <c r="L360" s="27" t="s">
        <v>540</v>
      </c>
      <c r="M360" s="38">
        <v>6334</v>
      </c>
      <c r="N360" s="57">
        <v>7.0868272842626676E-4</v>
      </c>
      <c r="O360" s="27">
        <v>2</v>
      </c>
      <c r="P360" s="27">
        <v>6</v>
      </c>
      <c r="Q360" s="77">
        <v>3167</v>
      </c>
      <c r="R360" s="38">
        <v>6334</v>
      </c>
      <c r="S360" s="27">
        <v>2</v>
      </c>
      <c r="T360" s="78">
        <v>3167</v>
      </c>
    </row>
    <row r="361" spans="1:20">
      <c r="A361" s="26" t="s">
        <v>93</v>
      </c>
      <c r="B361" s="105">
        <v>16320</v>
      </c>
      <c r="C361" s="106">
        <f>B361/总体情况!$L$7</f>
        <v>1.8259712863777507E-3</v>
      </c>
      <c r="D361" s="27">
        <v>26</v>
      </c>
      <c r="E361" s="27">
        <v>61</v>
      </c>
      <c r="F361" s="107">
        <f t="shared" si="10"/>
        <v>627.69230769230774</v>
      </c>
      <c r="G361" s="38">
        <v>15214</v>
      </c>
      <c r="H361" s="27">
        <v>10</v>
      </c>
      <c r="I361" s="108">
        <f t="shared" si="11"/>
        <v>1521.4</v>
      </c>
      <c r="K361" s="26"/>
      <c r="L361" s="27" t="s">
        <v>541</v>
      </c>
      <c r="M361" s="38">
        <v>6334</v>
      </c>
      <c r="N361" s="57">
        <v>7.0868272842626676E-4</v>
      </c>
      <c r="O361" s="27">
        <v>2</v>
      </c>
      <c r="P361" s="27">
        <v>6</v>
      </c>
      <c r="Q361" s="77">
        <v>3167</v>
      </c>
      <c r="R361" s="38">
        <v>6334</v>
      </c>
      <c r="S361" s="27">
        <v>2</v>
      </c>
      <c r="T361" s="78">
        <v>3167</v>
      </c>
    </row>
    <row r="362" spans="1:20">
      <c r="A362" s="26" t="s">
        <v>97</v>
      </c>
      <c r="B362" s="105">
        <v>15549</v>
      </c>
      <c r="C362" s="106">
        <f>B362/总体情况!$L$7</f>
        <v>1.7397075693558607E-3</v>
      </c>
      <c r="D362" s="27">
        <v>18</v>
      </c>
      <c r="E362" s="27">
        <v>44</v>
      </c>
      <c r="F362" s="107">
        <f t="shared" si="10"/>
        <v>863.83333333333337</v>
      </c>
      <c r="G362" s="38">
        <v>14533</v>
      </c>
      <c r="H362" s="27">
        <v>7</v>
      </c>
      <c r="I362" s="108">
        <f t="shared" si="11"/>
        <v>2076.1428571428573</v>
      </c>
      <c r="K362" s="26"/>
      <c r="L362" s="27" t="s">
        <v>544</v>
      </c>
      <c r="M362" s="38">
        <v>6334</v>
      </c>
      <c r="N362" s="57">
        <v>7.0868272842626676E-4</v>
      </c>
      <c r="O362" s="27">
        <v>2</v>
      </c>
      <c r="P362" s="27">
        <v>6</v>
      </c>
      <c r="Q362" s="77">
        <v>3167</v>
      </c>
      <c r="R362" s="38">
        <v>6334</v>
      </c>
      <c r="S362" s="27">
        <v>2</v>
      </c>
      <c r="T362" s="78">
        <v>3167</v>
      </c>
    </row>
    <row r="363" spans="1:20">
      <c r="A363" s="26" t="s">
        <v>79</v>
      </c>
      <c r="B363" s="105">
        <v>15150</v>
      </c>
      <c r="C363" s="106">
        <f>B363/总体情况!$L$7</f>
        <v>1.6950652566558163E-3</v>
      </c>
      <c r="D363" s="27">
        <v>15</v>
      </c>
      <c r="E363" s="27">
        <v>28</v>
      </c>
      <c r="F363" s="107">
        <f t="shared" si="10"/>
        <v>1010</v>
      </c>
      <c r="G363" s="38">
        <v>14004</v>
      </c>
      <c r="H363" s="27">
        <v>6</v>
      </c>
      <c r="I363" s="108">
        <f t="shared" si="11"/>
        <v>2334</v>
      </c>
      <c r="K363" s="26"/>
      <c r="L363" s="27" t="s">
        <v>545</v>
      </c>
      <c r="M363" s="38">
        <v>6334</v>
      </c>
      <c r="N363" s="57">
        <v>7.0868272842626676E-4</v>
      </c>
      <c r="O363" s="27">
        <v>2</v>
      </c>
      <c r="P363" s="27">
        <v>6</v>
      </c>
      <c r="Q363" s="77">
        <v>3167</v>
      </c>
      <c r="R363" s="38">
        <v>6334</v>
      </c>
      <c r="S363" s="27">
        <v>2</v>
      </c>
      <c r="T363" s="78">
        <v>3167</v>
      </c>
    </row>
    <row r="364" spans="1:20">
      <c r="A364" s="26" t="s">
        <v>554</v>
      </c>
      <c r="B364" s="105">
        <v>14989</v>
      </c>
      <c r="C364" s="106">
        <f>B364/总体情况!$L$7</f>
        <v>1.6770516918821143E-3</v>
      </c>
      <c r="D364" s="27">
        <v>18</v>
      </c>
      <c r="E364" s="27">
        <v>47</v>
      </c>
      <c r="F364" s="107">
        <f t="shared" si="10"/>
        <v>832.72222222222217</v>
      </c>
      <c r="G364" s="38">
        <v>13384</v>
      </c>
      <c r="H364" s="27">
        <v>7</v>
      </c>
      <c r="I364" s="108">
        <f t="shared" si="11"/>
        <v>1912</v>
      </c>
      <c r="K364" s="26"/>
      <c r="L364" s="27" t="s">
        <v>549</v>
      </c>
      <c r="M364" s="38">
        <v>6334</v>
      </c>
      <c r="N364" s="57">
        <v>7.0868272842626676E-4</v>
      </c>
      <c r="O364" s="27">
        <v>2</v>
      </c>
      <c r="P364" s="27">
        <v>7</v>
      </c>
      <c r="Q364" s="77">
        <v>3167</v>
      </c>
      <c r="R364" s="38">
        <v>6334</v>
      </c>
      <c r="S364" s="27">
        <v>2</v>
      </c>
      <c r="T364" s="78">
        <v>3167</v>
      </c>
    </row>
    <row r="365" spans="1:20">
      <c r="A365" s="26" t="s">
        <v>553</v>
      </c>
      <c r="B365" s="105">
        <v>14982</v>
      </c>
      <c r="C365" s="106">
        <f>B365/总体情况!$L$7</f>
        <v>1.6762684934136926E-3</v>
      </c>
      <c r="D365" s="27">
        <v>17</v>
      </c>
      <c r="E365" s="27">
        <v>43</v>
      </c>
      <c r="F365" s="107">
        <f t="shared" si="10"/>
        <v>881.29411764705878</v>
      </c>
      <c r="G365" s="38">
        <v>13384</v>
      </c>
      <c r="H365" s="27">
        <v>7</v>
      </c>
      <c r="I365" s="108">
        <f t="shared" si="11"/>
        <v>1912</v>
      </c>
      <c r="K365" s="26"/>
      <c r="L365" s="27" t="s">
        <v>550</v>
      </c>
      <c r="M365" s="38">
        <v>6334</v>
      </c>
      <c r="N365" s="57">
        <v>7.0868272842626676E-4</v>
      </c>
      <c r="O365" s="27">
        <v>2</v>
      </c>
      <c r="P365" s="27">
        <v>9</v>
      </c>
      <c r="Q365" s="77">
        <v>3167</v>
      </c>
      <c r="R365" s="38">
        <v>6334</v>
      </c>
      <c r="S365" s="27">
        <v>2</v>
      </c>
      <c r="T365" s="78">
        <v>3167</v>
      </c>
    </row>
    <row r="366" spans="1:20">
      <c r="A366" s="26" t="s">
        <v>476</v>
      </c>
      <c r="B366" s="105">
        <v>14306</v>
      </c>
      <c r="C366" s="106">
        <f>B366/总体情况!$L$7</f>
        <v>1.6006338984632415E-3</v>
      </c>
      <c r="D366" s="27">
        <v>23</v>
      </c>
      <c r="E366" s="27">
        <v>49</v>
      </c>
      <c r="F366" s="107">
        <f t="shared" si="10"/>
        <v>622</v>
      </c>
      <c r="G366" s="38">
        <v>13557</v>
      </c>
      <c r="H366" s="27">
        <v>8</v>
      </c>
      <c r="I366" s="108">
        <f t="shared" si="11"/>
        <v>1694.625</v>
      </c>
      <c r="K366" s="26"/>
      <c r="L366" s="27" t="s">
        <v>558</v>
      </c>
      <c r="M366" s="38">
        <v>6334</v>
      </c>
      <c r="N366" s="57">
        <v>7.0868272842626676E-4</v>
      </c>
      <c r="O366" s="27">
        <v>2</v>
      </c>
      <c r="P366" s="27">
        <v>7</v>
      </c>
      <c r="Q366" s="77">
        <v>3167</v>
      </c>
      <c r="R366" s="38">
        <v>6334</v>
      </c>
      <c r="S366" s="27">
        <v>2</v>
      </c>
      <c r="T366" s="78">
        <v>3167</v>
      </c>
    </row>
    <row r="367" spans="1:20">
      <c r="A367" s="26" t="s">
        <v>431</v>
      </c>
      <c r="B367" s="105">
        <v>14162</v>
      </c>
      <c r="C367" s="106">
        <f>B367/总体情况!$L$7</f>
        <v>1.5845223871128497E-3</v>
      </c>
      <c r="D367" s="27">
        <v>21</v>
      </c>
      <c r="E367" s="27">
        <v>49</v>
      </c>
      <c r="F367" s="107">
        <f t="shared" si="10"/>
        <v>674.38095238095241</v>
      </c>
      <c r="G367" s="38">
        <v>13557</v>
      </c>
      <c r="H367" s="27">
        <v>8</v>
      </c>
      <c r="I367" s="108">
        <f t="shared" si="11"/>
        <v>1694.625</v>
      </c>
      <c r="K367" s="26"/>
      <c r="L367" s="27" t="s">
        <v>567</v>
      </c>
      <c r="M367" s="38">
        <v>6334</v>
      </c>
      <c r="N367" s="57">
        <v>7.0868272842626676E-4</v>
      </c>
      <c r="O367" s="27">
        <v>2</v>
      </c>
      <c r="P367" s="27">
        <v>7</v>
      </c>
      <c r="Q367" s="77">
        <v>3167</v>
      </c>
      <c r="R367" s="38">
        <v>6334</v>
      </c>
      <c r="S367" s="27">
        <v>2</v>
      </c>
      <c r="T367" s="78">
        <v>3167</v>
      </c>
    </row>
    <row r="368" spans="1:20">
      <c r="A368" s="26" t="s">
        <v>430</v>
      </c>
      <c r="B368" s="105">
        <v>14161</v>
      </c>
      <c r="C368" s="106">
        <f>B368/总体情况!$L$7</f>
        <v>1.5844105016173608E-3</v>
      </c>
      <c r="D368" s="27">
        <v>20</v>
      </c>
      <c r="E368" s="27">
        <v>49</v>
      </c>
      <c r="F368" s="107">
        <f t="shared" si="10"/>
        <v>708.05</v>
      </c>
      <c r="G368" s="38">
        <v>13557</v>
      </c>
      <c r="H368" s="27">
        <v>8</v>
      </c>
      <c r="I368" s="108">
        <f t="shared" si="11"/>
        <v>1694.625</v>
      </c>
      <c r="K368" s="26"/>
      <c r="L368" s="27" t="s">
        <v>571</v>
      </c>
      <c r="M368" s="38">
        <v>6334</v>
      </c>
      <c r="N368" s="57">
        <v>7.0868272842626676E-4</v>
      </c>
      <c r="O368" s="27">
        <v>2</v>
      </c>
      <c r="P368" s="27">
        <v>7</v>
      </c>
      <c r="Q368" s="77">
        <v>3167</v>
      </c>
      <c r="R368" s="38">
        <v>6334</v>
      </c>
      <c r="S368" s="27">
        <v>2</v>
      </c>
      <c r="T368" s="78">
        <v>3167</v>
      </c>
    </row>
    <row r="369" spans="1:20">
      <c r="A369" s="26" t="s">
        <v>462</v>
      </c>
      <c r="B369" s="105">
        <v>14153</v>
      </c>
      <c r="C369" s="106">
        <f>B369/总体情况!$L$7</f>
        <v>1.5835154176534502E-3</v>
      </c>
      <c r="D369" s="27">
        <v>19</v>
      </c>
      <c r="E369" s="27">
        <v>45</v>
      </c>
      <c r="F369" s="107">
        <f t="shared" si="10"/>
        <v>744.89473684210532</v>
      </c>
      <c r="G369" s="38">
        <v>13557</v>
      </c>
      <c r="H369" s="27">
        <v>8</v>
      </c>
      <c r="I369" s="108">
        <f t="shared" si="11"/>
        <v>1694.625</v>
      </c>
      <c r="K369" s="26"/>
      <c r="L369" s="27" t="s">
        <v>574</v>
      </c>
      <c r="M369" s="38">
        <v>6334</v>
      </c>
      <c r="N369" s="57">
        <v>7.0868272842626676E-4</v>
      </c>
      <c r="O369" s="27">
        <v>2</v>
      </c>
      <c r="P369" s="27">
        <v>7</v>
      </c>
      <c r="Q369" s="77">
        <v>3167</v>
      </c>
      <c r="R369" s="38">
        <v>6334</v>
      </c>
      <c r="S369" s="27">
        <v>2</v>
      </c>
      <c r="T369" s="78">
        <v>3167</v>
      </c>
    </row>
    <row r="370" spans="1:20">
      <c r="A370" s="26" t="s">
        <v>463</v>
      </c>
      <c r="B370" s="105">
        <v>14153</v>
      </c>
      <c r="C370" s="106">
        <f>B370/总体情况!$L$7</f>
        <v>1.5835154176534502E-3</v>
      </c>
      <c r="D370" s="27">
        <v>19</v>
      </c>
      <c r="E370" s="27">
        <v>45</v>
      </c>
      <c r="F370" s="107">
        <f t="shared" si="10"/>
        <v>744.89473684210532</v>
      </c>
      <c r="G370" s="38">
        <v>13557</v>
      </c>
      <c r="H370" s="27">
        <v>8</v>
      </c>
      <c r="I370" s="108">
        <f t="shared" si="11"/>
        <v>1694.625</v>
      </c>
      <c r="K370" s="26"/>
      <c r="L370" s="27" t="s">
        <v>582</v>
      </c>
      <c r="M370" s="38">
        <v>6334</v>
      </c>
      <c r="N370" s="57">
        <v>7.0868272842626676E-4</v>
      </c>
      <c r="O370" s="27">
        <v>2</v>
      </c>
      <c r="P370" s="27">
        <v>7</v>
      </c>
      <c r="Q370" s="77">
        <v>3167</v>
      </c>
      <c r="R370" s="38">
        <v>6334</v>
      </c>
      <c r="S370" s="27">
        <v>2</v>
      </c>
      <c r="T370" s="78">
        <v>3167</v>
      </c>
    </row>
    <row r="371" spans="1:20">
      <c r="A371" s="26" t="s">
        <v>475</v>
      </c>
      <c r="B371" s="105">
        <v>14153</v>
      </c>
      <c r="C371" s="106">
        <f>B371/总体情况!$L$7</f>
        <v>1.5835154176534502E-3</v>
      </c>
      <c r="D371" s="27">
        <v>19</v>
      </c>
      <c r="E371" s="27">
        <v>49</v>
      </c>
      <c r="F371" s="107">
        <f t="shared" si="10"/>
        <v>744.89473684210532</v>
      </c>
      <c r="G371" s="38">
        <v>13557</v>
      </c>
      <c r="H371" s="27">
        <v>8</v>
      </c>
      <c r="I371" s="108">
        <f t="shared" si="11"/>
        <v>1694.625</v>
      </c>
      <c r="K371" s="26"/>
      <c r="L371" s="27" t="s">
        <v>591</v>
      </c>
      <c r="M371" s="38">
        <v>6334</v>
      </c>
      <c r="N371" s="57">
        <v>7.0868272842626676E-4</v>
      </c>
      <c r="O371" s="27">
        <v>2</v>
      </c>
      <c r="P371" s="27">
        <v>7</v>
      </c>
      <c r="Q371" s="77">
        <v>3167</v>
      </c>
      <c r="R371" s="38">
        <v>6334</v>
      </c>
      <c r="S371" s="27">
        <v>2</v>
      </c>
      <c r="T371" s="78">
        <v>3167</v>
      </c>
    </row>
    <row r="372" spans="1:20">
      <c r="A372" s="26" t="s">
        <v>562</v>
      </c>
      <c r="B372" s="105">
        <v>13933</v>
      </c>
      <c r="C372" s="106">
        <f>B372/总体情况!$L$7</f>
        <v>1.5589006086459069E-3</v>
      </c>
      <c r="D372" s="27">
        <v>16</v>
      </c>
      <c r="E372" s="27">
        <v>36</v>
      </c>
      <c r="F372" s="107">
        <f t="shared" si="10"/>
        <v>870.8125</v>
      </c>
      <c r="G372" s="38">
        <v>12335</v>
      </c>
      <c r="H372" s="27">
        <v>6</v>
      </c>
      <c r="I372" s="108">
        <f t="shared" si="11"/>
        <v>2055.8333333333335</v>
      </c>
      <c r="K372" s="26"/>
      <c r="L372" s="27" t="s">
        <v>595</v>
      </c>
      <c r="M372" s="38">
        <v>6334</v>
      </c>
      <c r="N372" s="57">
        <v>7.0868272842626676E-4</v>
      </c>
      <c r="O372" s="27">
        <v>2</v>
      </c>
      <c r="P372" s="27">
        <v>7</v>
      </c>
      <c r="Q372" s="77">
        <v>3167</v>
      </c>
      <c r="R372" s="38">
        <v>6334</v>
      </c>
      <c r="S372" s="27">
        <v>2</v>
      </c>
      <c r="T372" s="78">
        <v>3167</v>
      </c>
    </row>
    <row r="373" spans="1:20">
      <c r="A373" s="26" t="s">
        <v>563</v>
      </c>
      <c r="B373" s="105">
        <v>13933</v>
      </c>
      <c r="C373" s="106">
        <f>B373/总体情况!$L$7</f>
        <v>1.5589006086459069E-3</v>
      </c>
      <c r="D373" s="27">
        <v>16</v>
      </c>
      <c r="E373" s="27">
        <v>40</v>
      </c>
      <c r="F373" s="107">
        <f t="shared" si="10"/>
        <v>870.8125</v>
      </c>
      <c r="G373" s="38">
        <v>12335</v>
      </c>
      <c r="H373" s="27">
        <v>6</v>
      </c>
      <c r="I373" s="108">
        <f t="shared" si="11"/>
        <v>2055.8333333333335</v>
      </c>
      <c r="K373" s="26"/>
      <c r="L373" s="27" t="s">
        <v>601</v>
      </c>
      <c r="M373" s="38">
        <v>6334</v>
      </c>
      <c r="N373" s="57">
        <v>7.0868272842626676E-4</v>
      </c>
      <c r="O373" s="27">
        <v>2</v>
      </c>
      <c r="P373" s="27">
        <v>8</v>
      </c>
      <c r="Q373" s="77">
        <v>3167</v>
      </c>
      <c r="R373" s="38">
        <v>6334</v>
      </c>
      <c r="S373" s="27">
        <v>2</v>
      </c>
      <c r="T373" s="78">
        <v>3167</v>
      </c>
    </row>
    <row r="374" spans="1:20">
      <c r="A374" s="26" t="s">
        <v>577</v>
      </c>
      <c r="B374" s="105">
        <v>13933</v>
      </c>
      <c r="C374" s="106">
        <f>B374/总体情况!$L$7</f>
        <v>1.5589006086459069E-3</v>
      </c>
      <c r="D374" s="27">
        <v>16</v>
      </c>
      <c r="E374" s="27">
        <v>35</v>
      </c>
      <c r="F374" s="107">
        <f t="shared" si="10"/>
        <v>870.8125</v>
      </c>
      <c r="G374" s="38">
        <v>12335</v>
      </c>
      <c r="H374" s="27">
        <v>6</v>
      </c>
      <c r="I374" s="108">
        <f t="shared" si="11"/>
        <v>2055.8333333333335</v>
      </c>
      <c r="K374" s="26"/>
      <c r="L374" s="27" t="s">
        <v>608</v>
      </c>
      <c r="M374" s="38">
        <v>6334</v>
      </c>
      <c r="N374" s="57">
        <v>7.0868272842626676E-4</v>
      </c>
      <c r="O374" s="27">
        <v>2</v>
      </c>
      <c r="P374" s="27">
        <v>6</v>
      </c>
      <c r="Q374" s="77">
        <v>3167</v>
      </c>
      <c r="R374" s="38">
        <v>6334</v>
      </c>
      <c r="S374" s="27">
        <v>2</v>
      </c>
      <c r="T374" s="78">
        <v>3167</v>
      </c>
    </row>
    <row r="375" spans="1:20">
      <c r="A375" s="26" t="s">
        <v>578</v>
      </c>
      <c r="B375" s="105">
        <v>13933</v>
      </c>
      <c r="C375" s="106">
        <f>B375/总体情况!$L$7</f>
        <v>1.5589006086459069E-3</v>
      </c>
      <c r="D375" s="27">
        <v>16</v>
      </c>
      <c r="E375" s="27">
        <v>39</v>
      </c>
      <c r="F375" s="107">
        <f t="shared" si="10"/>
        <v>870.8125</v>
      </c>
      <c r="G375" s="38">
        <v>12335</v>
      </c>
      <c r="H375" s="27">
        <v>6</v>
      </c>
      <c r="I375" s="108">
        <f t="shared" si="11"/>
        <v>2055.8333333333335</v>
      </c>
      <c r="K375" s="26"/>
      <c r="L375" s="27" t="s">
        <v>615</v>
      </c>
      <c r="M375" s="38">
        <v>6334</v>
      </c>
      <c r="N375" s="57">
        <v>7.0868272842626676E-4</v>
      </c>
      <c r="O375" s="27">
        <v>2</v>
      </c>
      <c r="P375" s="27">
        <v>6</v>
      </c>
      <c r="Q375" s="77">
        <v>3167</v>
      </c>
      <c r="R375" s="38">
        <v>6334</v>
      </c>
      <c r="S375" s="27">
        <v>2</v>
      </c>
      <c r="T375" s="78">
        <v>3167</v>
      </c>
    </row>
    <row r="376" spans="1:20">
      <c r="A376" s="26" t="s">
        <v>586</v>
      </c>
      <c r="B376" s="105">
        <v>13933</v>
      </c>
      <c r="C376" s="106">
        <f>B376/总体情况!$L$7</f>
        <v>1.5589006086459069E-3</v>
      </c>
      <c r="D376" s="27">
        <v>16</v>
      </c>
      <c r="E376" s="27">
        <v>35</v>
      </c>
      <c r="F376" s="107">
        <f t="shared" si="10"/>
        <v>870.8125</v>
      </c>
      <c r="G376" s="38">
        <v>12335</v>
      </c>
      <c r="H376" s="27">
        <v>6</v>
      </c>
      <c r="I376" s="108">
        <f t="shared" si="11"/>
        <v>2055.8333333333335</v>
      </c>
      <c r="K376" s="26"/>
      <c r="L376" s="27" t="s">
        <v>622</v>
      </c>
      <c r="M376" s="38">
        <v>6334</v>
      </c>
      <c r="N376" s="57">
        <v>7.0868272842626676E-4</v>
      </c>
      <c r="O376" s="27">
        <v>2</v>
      </c>
      <c r="P376" s="27">
        <v>6</v>
      </c>
      <c r="Q376" s="77">
        <v>3167</v>
      </c>
      <c r="R376" s="38">
        <v>6334</v>
      </c>
      <c r="S376" s="27">
        <v>2</v>
      </c>
      <c r="T376" s="78">
        <v>3167</v>
      </c>
    </row>
    <row r="377" spans="1:20">
      <c r="A377" s="26" t="s">
        <v>587</v>
      </c>
      <c r="B377" s="105">
        <v>13933</v>
      </c>
      <c r="C377" s="106">
        <f>B377/总体情况!$L$7</f>
        <v>1.5589006086459069E-3</v>
      </c>
      <c r="D377" s="27">
        <v>16</v>
      </c>
      <c r="E377" s="27">
        <v>39</v>
      </c>
      <c r="F377" s="107">
        <f t="shared" si="10"/>
        <v>870.8125</v>
      </c>
      <c r="G377" s="38">
        <v>12335</v>
      </c>
      <c r="H377" s="27">
        <v>6</v>
      </c>
      <c r="I377" s="108">
        <f t="shared" si="11"/>
        <v>2055.8333333333335</v>
      </c>
      <c r="K377" s="26"/>
      <c r="L377" s="27" t="s">
        <v>629</v>
      </c>
      <c r="M377" s="38">
        <v>6334</v>
      </c>
      <c r="N377" s="57">
        <v>7.0868272842626676E-4</v>
      </c>
      <c r="O377" s="27">
        <v>2</v>
      </c>
      <c r="P377" s="27">
        <v>8</v>
      </c>
      <c r="Q377" s="77">
        <v>3167</v>
      </c>
      <c r="R377" s="38">
        <v>6334</v>
      </c>
      <c r="S377" s="27">
        <v>2</v>
      </c>
      <c r="T377" s="78">
        <v>3167</v>
      </c>
    </row>
    <row r="378" spans="1:20">
      <c r="A378" s="26" t="s">
        <v>108</v>
      </c>
      <c r="B378" s="105">
        <v>13872</v>
      </c>
      <c r="C378" s="106">
        <f>B378/总体情况!$L$7</f>
        <v>1.5520755934210881E-3</v>
      </c>
      <c r="D378" s="27">
        <v>13</v>
      </c>
      <c r="E378" s="27">
        <v>18</v>
      </c>
      <c r="F378" s="107">
        <f t="shared" si="10"/>
        <v>1067.0769230769231</v>
      </c>
      <c r="G378" s="38">
        <v>13600</v>
      </c>
      <c r="H378" s="27">
        <v>5</v>
      </c>
      <c r="I378" s="108">
        <f t="shared" si="11"/>
        <v>2720</v>
      </c>
      <c r="K378" s="26"/>
      <c r="L378" s="27" t="s">
        <v>636</v>
      </c>
      <c r="M378" s="38">
        <v>6334</v>
      </c>
      <c r="N378" s="57">
        <v>7.0868272842626676E-4</v>
      </c>
      <c r="O378" s="27">
        <v>2</v>
      </c>
      <c r="P378" s="27">
        <v>6</v>
      </c>
      <c r="Q378" s="77">
        <v>3167</v>
      </c>
      <c r="R378" s="38">
        <v>6334</v>
      </c>
      <c r="S378" s="27">
        <v>2</v>
      </c>
      <c r="T378" s="78">
        <v>3167</v>
      </c>
    </row>
    <row r="379" spans="1:20">
      <c r="A379" s="26" t="s">
        <v>508</v>
      </c>
      <c r="B379" s="105">
        <v>13866</v>
      </c>
      <c r="C379" s="106">
        <f>B379/总体情况!$L$7</f>
        <v>1.5514042804481551E-3</v>
      </c>
      <c r="D379" s="27">
        <v>11</v>
      </c>
      <c r="E379" s="27">
        <v>17</v>
      </c>
      <c r="F379" s="107">
        <f t="shared" si="10"/>
        <v>1260.5454545454545</v>
      </c>
      <c r="G379" s="38">
        <v>13600</v>
      </c>
      <c r="H379" s="27">
        <v>5</v>
      </c>
      <c r="I379" s="108">
        <f t="shared" si="11"/>
        <v>2720</v>
      </c>
      <c r="K379" s="26"/>
      <c r="L379" s="27" t="s">
        <v>643</v>
      </c>
      <c r="M379" s="38">
        <v>6334</v>
      </c>
      <c r="N379" s="57">
        <v>7.0868272842626676E-4</v>
      </c>
      <c r="O379" s="27">
        <v>2</v>
      </c>
      <c r="P379" s="27">
        <v>6</v>
      </c>
      <c r="Q379" s="77">
        <v>3167</v>
      </c>
      <c r="R379" s="38">
        <v>6334</v>
      </c>
      <c r="S379" s="27">
        <v>2</v>
      </c>
      <c r="T379" s="78">
        <v>3167</v>
      </c>
    </row>
    <row r="380" spans="1:20">
      <c r="A380" s="26" t="s">
        <v>523</v>
      </c>
      <c r="B380" s="105">
        <v>13719</v>
      </c>
      <c r="C380" s="106">
        <f>B380/总体情况!$L$7</f>
        <v>1.5349571126112968E-3</v>
      </c>
      <c r="D380" s="27">
        <v>9</v>
      </c>
      <c r="E380" s="27">
        <v>17</v>
      </c>
      <c r="F380" s="107">
        <f t="shared" si="10"/>
        <v>1524.3333333333333</v>
      </c>
      <c r="G380" s="38">
        <v>13600</v>
      </c>
      <c r="H380" s="27">
        <v>5</v>
      </c>
      <c r="I380" s="108">
        <f t="shared" si="11"/>
        <v>2720</v>
      </c>
      <c r="K380" s="26"/>
      <c r="L380" s="27" t="s">
        <v>650</v>
      </c>
      <c r="M380" s="38">
        <v>6334</v>
      </c>
      <c r="N380" s="57">
        <v>7.0868272842626676E-4</v>
      </c>
      <c r="O380" s="27">
        <v>2</v>
      </c>
      <c r="P380" s="27">
        <v>6</v>
      </c>
      <c r="Q380" s="77">
        <v>3167</v>
      </c>
      <c r="R380" s="38">
        <v>6334</v>
      </c>
      <c r="S380" s="27">
        <v>2</v>
      </c>
      <c r="T380" s="78">
        <v>3167</v>
      </c>
    </row>
    <row r="381" spans="1:20">
      <c r="A381" s="26" t="s">
        <v>559</v>
      </c>
      <c r="B381" s="105">
        <v>13709</v>
      </c>
      <c r="C381" s="106">
        <f>B381/总体情况!$L$7</f>
        <v>1.5338382576564084E-3</v>
      </c>
      <c r="D381" s="27">
        <v>16</v>
      </c>
      <c r="E381" s="27">
        <v>23</v>
      </c>
      <c r="F381" s="107">
        <f t="shared" si="10"/>
        <v>856.8125</v>
      </c>
      <c r="G381" s="38">
        <v>12462</v>
      </c>
      <c r="H381" s="27">
        <v>5</v>
      </c>
      <c r="I381" s="108">
        <f t="shared" si="11"/>
        <v>2492.4</v>
      </c>
      <c r="K381" s="26"/>
      <c r="L381" s="27" t="s">
        <v>656</v>
      </c>
      <c r="M381" s="38">
        <v>6334</v>
      </c>
      <c r="N381" s="57">
        <v>7.0868272842626676E-4</v>
      </c>
      <c r="O381" s="27">
        <v>2</v>
      </c>
      <c r="P381" s="27">
        <v>9</v>
      </c>
      <c r="Q381" s="77">
        <v>3167</v>
      </c>
      <c r="R381" s="38">
        <v>6334</v>
      </c>
      <c r="S381" s="27">
        <v>2</v>
      </c>
      <c r="T381" s="78">
        <v>3167</v>
      </c>
    </row>
    <row r="382" spans="1:20">
      <c r="A382" s="26" t="s">
        <v>560</v>
      </c>
      <c r="B382" s="105">
        <v>13709</v>
      </c>
      <c r="C382" s="106">
        <f>B382/总体情况!$L$7</f>
        <v>1.5338382576564084E-3</v>
      </c>
      <c r="D382" s="27">
        <v>16</v>
      </c>
      <c r="E382" s="27">
        <v>23</v>
      </c>
      <c r="F382" s="107">
        <f t="shared" si="10"/>
        <v>856.8125</v>
      </c>
      <c r="G382" s="38">
        <v>12462</v>
      </c>
      <c r="H382" s="27">
        <v>5</v>
      </c>
      <c r="I382" s="108">
        <f t="shared" si="11"/>
        <v>2492.4</v>
      </c>
      <c r="K382" s="26"/>
      <c r="L382" s="27" t="s">
        <v>663</v>
      </c>
      <c r="M382" s="38">
        <v>6334</v>
      </c>
      <c r="N382" s="57">
        <v>7.0868272842626676E-4</v>
      </c>
      <c r="O382" s="27">
        <v>2</v>
      </c>
      <c r="P382" s="27">
        <v>7</v>
      </c>
      <c r="Q382" s="77">
        <v>3167</v>
      </c>
      <c r="R382" s="38">
        <v>6334</v>
      </c>
      <c r="S382" s="27">
        <v>2</v>
      </c>
      <c r="T382" s="78">
        <v>3167</v>
      </c>
    </row>
    <row r="383" spans="1:20">
      <c r="A383" s="26" t="s">
        <v>568</v>
      </c>
      <c r="B383" s="105">
        <v>13709</v>
      </c>
      <c r="C383" s="106">
        <f>B383/总体情况!$L$7</f>
        <v>1.5338382576564084E-3</v>
      </c>
      <c r="D383" s="27">
        <v>16</v>
      </c>
      <c r="E383" s="27">
        <v>22</v>
      </c>
      <c r="F383" s="107">
        <f t="shared" si="10"/>
        <v>856.8125</v>
      </c>
      <c r="G383" s="38">
        <v>12462</v>
      </c>
      <c r="H383" s="27">
        <v>5</v>
      </c>
      <c r="I383" s="108">
        <f t="shared" si="11"/>
        <v>2492.4</v>
      </c>
      <c r="K383" s="26"/>
      <c r="L383" s="27" t="s">
        <v>670</v>
      </c>
      <c r="M383" s="38">
        <v>6334</v>
      </c>
      <c r="N383" s="57">
        <v>7.0868272842626676E-4</v>
      </c>
      <c r="O383" s="27">
        <v>2</v>
      </c>
      <c r="P383" s="27">
        <v>7</v>
      </c>
      <c r="Q383" s="77">
        <v>3167</v>
      </c>
      <c r="R383" s="38">
        <v>6334</v>
      </c>
      <c r="S383" s="27">
        <v>2</v>
      </c>
      <c r="T383" s="78">
        <v>3167</v>
      </c>
    </row>
    <row r="384" spans="1:20">
      <c r="A384" s="26" t="s">
        <v>569</v>
      </c>
      <c r="B384" s="105">
        <v>13709</v>
      </c>
      <c r="C384" s="106">
        <f>B384/总体情况!$L$7</f>
        <v>1.5338382576564084E-3</v>
      </c>
      <c r="D384" s="27">
        <v>16</v>
      </c>
      <c r="E384" s="27">
        <v>22</v>
      </c>
      <c r="F384" s="107">
        <f t="shared" si="10"/>
        <v>856.8125</v>
      </c>
      <c r="G384" s="38">
        <v>12462</v>
      </c>
      <c r="H384" s="27">
        <v>5</v>
      </c>
      <c r="I384" s="108">
        <f t="shared" si="11"/>
        <v>2492.4</v>
      </c>
      <c r="K384" s="26"/>
      <c r="L384" s="27" t="s">
        <v>677</v>
      </c>
      <c r="M384" s="38">
        <v>6334</v>
      </c>
      <c r="N384" s="57">
        <v>7.0868272842626676E-4</v>
      </c>
      <c r="O384" s="27">
        <v>2</v>
      </c>
      <c r="P384" s="27">
        <v>7</v>
      </c>
      <c r="Q384" s="77">
        <v>3167</v>
      </c>
      <c r="R384" s="38">
        <v>6334</v>
      </c>
      <c r="S384" s="27">
        <v>2</v>
      </c>
      <c r="T384" s="78">
        <v>3167</v>
      </c>
    </row>
    <row r="385" spans="1:20">
      <c r="A385" s="26" t="s">
        <v>583</v>
      </c>
      <c r="B385" s="105">
        <v>13709</v>
      </c>
      <c r="C385" s="106">
        <f>B385/总体情况!$L$7</f>
        <v>1.5338382576564084E-3</v>
      </c>
      <c r="D385" s="27">
        <v>16</v>
      </c>
      <c r="E385" s="27">
        <v>20</v>
      </c>
      <c r="F385" s="107">
        <f t="shared" si="10"/>
        <v>856.8125</v>
      </c>
      <c r="G385" s="38">
        <v>12462</v>
      </c>
      <c r="H385" s="27">
        <v>5</v>
      </c>
      <c r="I385" s="108">
        <f t="shared" si="11"/>
        <v>2492.4</v>
      </c>
      <c r="K385" s="26"/>
      <c r="L385" s="27" t="s">
        <v>696</v>
      </c>
      <c r="M385" s="38">
        <v>6334</v>
      </c>
      <c r="N385" s="57">
        <v>7.0868272842626676E-4</v>
      </c>
      <c r="O385" s="27">
        <v>2</v>
      </c>
      <c r="P385" s="27">
        <v>9</v>
      </c>
      <c r="Q385" s="77">
        <v>3167</v>
      </c>
      <c r="R385" s="38">
        <v>6334</v>
      </c>
      <c r="S385" s="27">
        <v>2</v>
      </c>
      <c r="T385" s="78">
        <v>3167</v>
      </c>
    </row>
    <row r="386" spans="1:20">
      <c r="A386" s="26" t="s">
        <v>584</v>
      </c>
      <c r="B386" s="105">
        <v>13709</v>
      </c>
      <c r="C386" s="106">
        <f>B386/总体情况!$L$7</f>
        <v>1.5338382576564084E-3</v>
      </c>
      <c r="D386" s="27">
        <v>16</v>
      </c>
      <c r="E386" s="27">
        <v>20</v>
      </c>
      <c r="F386" s="107">
        <f t="shared" si="10"/>
        <v>856.8125</v>
      </c>
      <c r="G386" s="38">
        <v>12462</v>
      </c>
      <c r="H386" s="27">
        <v>5</v>
      </c>
      <c r="I386" s="108">
        <f t="shared" si="11"/>
        <v>2492.4</v>
      </c>
      <c r="K386" s="26"/>
      <c r="L386" s="27" t="s">
        <v>699</v>
      </c>
      <c r="M386" s="38">
        <v>6334</v>
      </c>
      <c r="N386" s="57">
        <v>7.0868272842626676E-4</v>
      </c>
      <c r="O386" s="27">
        <v>2</v>
      </c>
      <c r="P386" s="27">
        <v>7</v>
      </c>
      <c r="Q386" s="77">
        <v>3167</v>
      </c>
      <c r="R386" s="38">
        <v>6334</v>
      </c>
      <c r="S386" s="27">
        <v>2</v>
      </c>
      <c r="T386" s="78">
        <v>3167</v>
      </c>
    </row>
    <row r="387" spans="1:20">
      <c r="A387" s="26" t="s">
        <v>592</v>
      </c>
      <c r="B387" s="105">
        <v>13709</v>
      </c>
      <c r="C387" s="106">
        <f>B387/总体情况!$L$7</f>
        <v>1.5338382576564084E-3</v>
      </c>
      <c r="D387" s="27">
        <v>16</v>
      </c>
      <c r="E387" s="27">
        <v>20</v>
      </c>
      <c r="F387" s="107">
        <f t="shared" si="10"/>
        <v>856.8125</v>
      </c>
      <c r="G387" s="38">
        <v>12462</v>
      </c>
      <c r="H387" s="27">
        <v>5</v>
      </c>
      <c r="I387" s="108">
        <f t="shared" si="11"/>
        <v>2492.4</v>
      </c>
      <c r="K387" s="26"/>
      <c r="L387" s="27" t="s">
        <v>702</v>
      </c>
      <c r="M387" s="38">
        <v>6334</v>
      </c>
      <c r="N387" s="57">
        <v>7.0868272842626676E-4</v>
      </c>
      <c r="O387" s="27">
        <v>2</v>
      </c>
      <c r="P387" s="27">
        <v>7</v>
      </c>
      <c r="Q387" s="77">
        <v>3167</v>
      </c>
      <c r="R387" s="38">
        <v>6334</v>
      </c>
      <c r="S387" s="27">
        <v>2</v>
      </c>
      <c r="T387" s="78">
        <v>3167</v>
      </c>
    </row>
    <row r="388" spans="1:20">
      <c r="A388" s="26" t="s">
        <v>593</v>
      </c>
      <c r="B388" s="105">
        <v>13709</v>
      </c>
      <c r="C388" s="106">
        <f>B388/总体情况!$L$7</f>
        <v>1.5338382576564084E-3</v>
      </c>
      <c r="D388" s="27">
        <v>16</v>
      </c>
      <c r="E388" s="27">
        <v>20</v>
      </c>
      <c r="F388" s="107">
        <f t="shared" si="10"/>
        <v>856.8125</v>
      </c>
      <c r="G388" s="38">
        <v>12462</v>
      </c>
      <c r="H388" s="27">
        <v>5</v>
      </c>
      <c r="I388" s="108">
        <f t="shared" si="11"/>
        <v>2492.4</v>
      </c>
      <c r="K388" s="26"/>
      <c r="L388" s="27" t="s">
        <v>705</v>
      </c>
      <c r="M388" s="38">
        <v>6334</v>
      </c>
      <c r="N388" s="57">
        <v>7.0868272842626676E-4</v>
      </c>
      <c r="O388" s="27">
        <v>2</v>
      </c>
      <c r="P388" s="27">
        <v>7</v>
      </c>
      <c r="Q388" s="77">
        <v>3167</v>
      </c>
      <c r="R388" s="38">
        <v>6334</v>
      </c>
      <c r="S388" s="27">
        <v>2</v>
      </c>
      <c r="T388" s="78">
        <v>3167</v>
      </c>
    </row>
    <row r="389" spans="1:20">
      <c r="A389" s="26" t="s">
        <v>104</v>
      </c>
      <c r="B389" s="105">
        <v>13374</v>
      </c>
      <c r="C389" s="106">
        <f>B389/总体情况!$L$7</f>
        <v>1.4963566166676494E-3</v>
      </c>
      <c r="D389" s="27">
        <v>23</v>
      </c>
      <c r="E389" s="27">
        <v>42</v>
      </c>
      <c r="F389" s="107">
        <f t="shared" ref="F389:F452" si="12">B389/D389</f>
        <v>581.47826086956525</v>
      </c>
      <c r="G389" s="38">
        <v>11090</v>
      </c>
      <c r="H389" s="27">
        <v>5</v>
      </c>
      <c r="I389" s="108">
        <f t="shared" ref="I389:I452" si="13">G389/H389</f>
        <v>2218</v>
      </c>
      <c r="K389" s="26"/>
      <c r="L389" s="27" t="s">
        <v>709</v>
      </c>
      <c r="M389" s="38">
        <v>6334</v>
      </c>
      <c r="N389" s="57">
        <v>7.0868272842626676E-4</v>
      </c>
      <c r="O389" s="27">
        <v>2</v>
      </c>
      <c r="P389" s="27">
        <v>8</v>
      </c>
      <c r="Q389" s="77">
        <v>3167</v>
      </c>
      <c r="R389" s="38">
        <v>6334</v>
      </c>
      <c r="S389" s="27">
        <v>2</v>
      </c>
      <c r="T389" s="78">
        <v>3167</v>
      </c>
    </row>
    <row r="390" spans="1:20">
      <c r="A390" s="26" t="s">
        <v>509</v>
      </c>
      <c r="B390" s="105">
        <v>12771</v>
      </c>
      <c r="C390" s="106">
        <f>B390/总体情况!$L$7</f>
        <v>1.4288896628878833E-3</v>
      </c>
      <c r="D390" s="27">
        <v>10</v>
      </c>
      <c r="E390" s="27">
        <v>8</v>
      </c>
      <c r="F390" s="107">
        <f t="shared" si="12"/>
        <v>1277.0999999999999</v>
      </c>
      <c r="G390" s="38">
        <v>11777</v>
      </c>
      <c r="H390" s="27">
        <v>3</v>
      </c>
      <c r="I390" s="108">
        <f t="shared" si="13"/>
        <v>3925.6666666666665</v>
      </c>
      <c r="K390" s="26"/>
      <c r="L390" s="27" t="s">
        <v>714</v>
      </c>
      <c r="M390" s="38">
        <v>6334</v>
      </c>
      <c r="N390" s="57">
        <v>7.0868272842626676E-4</v>
      </c>
      <c r="O390" s="27">
        <v>2</v>
      </c>
      <c r="P390" s="27">
        <v>8</v>
      </c>
      <c r="Q390" s="77">
        <v>3167</v>
      </c>
      <c r="R390" s="38">
        <v>6334</v>
      </c>
      <c r="S390" s="27">
        <v>2</v>
      </c>
      <c r="T390" s="78">
        <v>3167</v>
      </c>
    </row>
    <row r="391" spans="1:20">
      <c r="A391" s="26" t="s">
        <v>480</v>
      </c>
      <c r="B391" s="105">
        <v>12507</v>
      </c>
      <c r="C391" s="106">
        <f>B391/总体情况!$L$7</f>
        <v>1.3993518920788314E-3</v>
      </c>
      <c r="D391" s="27">
        <v>9</v>
      </c>
      <c r="E391" s="27">
        <v>6</v>
      </c>
      <c r="F391" s="107">
        <f t="shared" si="12"/>
        <v>1389.6666666666667</v>
      </c>
      <c r="G391" s="38">
        <v>11777</v>
      </c>
      <c r="H391" s="27">
        <v>3</v>
      </c>
      <c r="I391" s="108">
        <f t="shared" si="13"/>
        <v>3925.6666666666665</v>
      </c>
      <c r="K391" s="26"/>
      <c r="L391" s="27" t="s">
        <v>719</v>
      </c>
      <c r="M391" s="38">
        <v>6334</v>
      </c>
      <c r="N391" s="57">
        <v>7.0868272842626676E-4</v>
      </c>
      <c r="O391" s="27">
        <v>2</v>
      </c>
      <c r="P391" s="27">
        <v>9</v>
      </c>
      <c r="Q391" s="77">
        <v>3167</v>
      </c>
      <c r="R391" s="38">
        <v>6334</v>
      </c>
      <c r="S391" s="27">
        <v>2</v>
      </c>
      <c r="T391" s="78">
        <v>3167</v>
      </c>
    </row>
    <row r="392" spans="1:20">
      <c r="A392" s="26" t="s">
        <v>106</v>
      </c>
      <c r="B392" s="105">
        <v>12001</v>
      </c>
      <c r="C392" s="106">
        <f>B392/总体情况!$L$7</f>
        <v>1.3427378313614819E-3</v>
      </c>
      <c r="D392" s="27">
        <v>20</v>
      </c>
      <c r="E392" s="27">
        <v>39</v>
      </c>
      <c r="F392" s="107">
        <f t="shared" si="12"/>
        <v>600.04999999999995</v>
      </c>
      <c r="G392" s="38">
        <v>11090</v>
      </c>
      <c r="H392" s="27">
        <v>5</v>
      </c>
      <c r="I392" s="108">
        <f t="shared" si="13"/>
        <v>2218</v>
      </c>
      <c r="K392" s="26"/>
      <c r="L392" s="27" t="s">
        <v>724</v>
      </c>
      <c r="M392" s="38">
        <v>6334</v>
      </c>
      <c r="N392" s="57">
        <v>7.0868272842626676E-4</v>
      </c>
      <c r="O392" s="27">
        <v>2</v>
      </c>
      <c r="P392" s="27">
        <v>7</v>
      </c>
      <c r="Q392" s="77">
        <v>3167</v>
      </c>
      <c r="R392" s="38">
        <v>6334</v>
      </c>
      <c r="S392" s="27">
        <v>2</v>
      </c>
      <c r="T392" s="78">
        <v>3167</v>
      </c>
    </row>
    <row r="393" spans="1:20">
      <c r="A393" s="26" t="s">
        <v>434</v>
      </c>
      <c r="B393" s="105">
        <v>11937</v>
      </c>
      <c r="C393" s="106">
        <f>B393/总体情况!$L$7</f>
        <v>1.3355771596501966E-3</v>
      </c>
      <c r="D393" s="27">
        <v>14</v>
      </c>
      <c r="E393" s="27">
        <v>35</v>
      </c>
      <c r="F393" s="107">
        <f t="shared" si="12"/>
        <v>852.64285714285711</v>
      </c>
      <c r="G393" s="38">
        <v>11090</v>
      </c>
      <c r="H393" s="27">
        <v>5</v>
      </c>
      <c r="I393" s="108">
        <f t="shared" si="13"/>
        <v>2218</v>
      </c>
      <c r="K393" s="26"/>
      <c r="L393" s="27" t="s">
        <v>729</v>
      </c>
      <c r="M393" s="38">
        <v>6334</v>
      </c>
      <c r="N393" s="57">
        <v>7.0868272842626676E-4</v>
      </c>
      <c r="O393" s="27">
        <v>2</v>
      </c>
      <c r="P393" s="27">
        <v>7</v>
      </c>
      <c r="Q393" s="77">
        <v>3167</v>
      </c>
      <c r="R393" s="38">
        <v>6334</v>
      </c>
      <c r="S393" s="27">
        <v>2</v>
      </c>
      <c r="T393" s="78">
        <v>3167</v>
      </c>
    </row>
    <row r="394" spans="1:20">
      <c r="A394" s="26" t="s">
        <v>432</v>
      </c>
      <c r="B394" s="105">
        <v>11936</v>
      </c>
      <c r="C394" s="106">
        <f>B394/总体情况!$L$7</f>
        <v>1.3354652741547079E-3</v>
      </c>
      <c r="D394" s="27">
        <v>13</v>
      </c>
      <c r="E394" s="27">
        <v>34</v>
      </c>
      <c r="F394" s="107">
        <f t="shared" si="12"/>
        <v>918.15384615384619</v>
      </c>
      <c r="G394" s="38">
        <v>11090</v>
      </c>
      <c r="H394" s="27">
        <v>5</v>
      </c>
      <c r="I394" s="108">
        <f t="shared" si="13"/>
        <v>2218</v>
      </c>
      <c r="K394" s="26"/>
      <c r="L394" s="27" t="s">
        <v>734</v>
      </c>
      <c r="M394" s="38">
        <v>6334</v>
      </c>
      <c r="N394" s="57">
        <v>7.0868272842626676E-4</v>
      </c>
      <c r="O394" s="27">
        <v>2</v>
      </c>
      <c r="P394" s="27">
        <v>7</v>
      </c>
      <c r="Q394" s="77">
        <v>3167</v>
      </c>
      <c r="R394" s="38">
        <v>6334</v>
      </c>
      <c r="S394" s="27">
        <v>2</v>
      </c>
      <c r="T394" s="78">
        <v>3167</v>
      </c>
    </row>
    <row r="395" spans="1:20">
      <c r="A395" s="26" t="s">
        <v>517</v>
      </c>
      <c r="B395" s="105">
        <v>11819</v>
      </c>
      <c r="C395" s="106">
        <f>B395/总体情况!$L$7</f>
        <v>1.3223746711825144E-3</v>
      </c>
      <c r="D395" s="27">
        <v>11</v>
      </c>
      <c r="E395" s="27">
        <v>14</v>
      </c>
      <c r="F395" s="107">
        <f t="shared" si="12"/>
        <v>1074.4545454545455</v>
      </c>
      <c r="G395" s="38">
        <v>11513</v>
      </c>
      <c r="H395" s="27">
        <v>5</v>
      </c>
      <c r="I395" s="108">
        <f t="shared" si="13"/>
        <v>2302.6</v>
      </c>
      <c r="K395" s="26"/>
      <c r="L395" s="27" t="s">
        <v>738</v>
      </c>
      <c r="M395" s="38">
        <v>6334</v>
      </c>
      <c r="N395" s="57">
        <v>7.0868272842626676E-4</v>
      </c>
      <c r="O395" s="27">
        <v>2</v>
      </c>
      <c r="P395" s="27">
        <v>9</v>
      </c>
      <c r="Q395" s="77">
        <v>3167</v>
      </c>
      <c r="R395" s="38">
        <v>6334</v>
      </c>
      <c r="S395" s="27">
        <v>2</v>
      </c>
      <c r="T395" s="78">
        <v>3167</v>
      </c>
    </row>
    <row r="396" spans="1:20">
      <c r="A396" s="26" t="s">
        <v>464</v>
      </c>
      <c r="B396" s="105">
        <v>11567</v>
      </c>
      <c r="C396" s="106">
        <f>B396/总体情况!$L$7</f>
        <v>1.2941795263193285E-3</v>
      </c>
      <c r="D396" s="27">
        <v>12</v>
      </c>
      <c r="E396" s="27">
        <v>31</v>
      </c>
      <c r="F396" s="107">
        <f t="shared" si="12"/>
        <v>963.91666666666663</v>
      </c>
      <c r="G396" s="38">
        <v>11090</v>
      </c>
      <c r="H396" s="27">
        <v>5</v>
      </c>
      <c r="I396" s="108">
        <f t="shared" si="13"/>
        <v>2218</v>
      </c>
      <c r="K396" s="26"/>
      <c r="L396" s="27" t="s">
        <v>741</v>
      </c>
      <c r="M396" s="38">
        <v>6334</v>
      </c>
      <c r="N396" s="57">
        <v>7.0868272842626676E-4</v>
      </c>
      <c r="O396" s="27">
        <v>2</v>
      </c>
      <c r="P396" s="27">
        <v>7</v>
      </c>
      <c r="Q396" s="77">
        <v>3167</v>
      </c>
      <c r="R396" s="38">
        <v>6334</v>
      </c>
      <c r="S396" s="27">
        <v>2</v>
      </c>
      <c r="T396" s="78">
        <v>3167</v>
      </c>
    </row>
    <row r="397" spans="1:20">
      <c r="A397" s="26" t="s">
        <v>465</v>
      </c>
      <c r="B397" s="105">
        <v>11567</v>
      </c>
      <c r="C397" s="106">
        <f>B397/总体情况!$L$7</f>
        <v>1.2941795263193285E-3</v>
      </c>
      <c r="D397" s="27">
        <v>12</v>
      </c>
      <c r="E397" s="27">
        <v>31</v>
      </c>
      <c r="F397" s="107">
        <f t="shared" si="12"/>
        <v>963.91666666666663</v>
      </c>
      <c r="G397" s="38">
        <v>11090</v>
      </c>
      <c r="H397" s="27">
        <v>5</v>
      </c>
      <c r="I397" s="108">
        <f t="shared" si="13"/>
        <v>2218</v>
      </c>
      <c r="K397" s="26"/>
      <c r="L397" s="27" t="s">
        <v>744</v>
      </c>
      <c r="M397" s="38">
        <v>6334</v>
      </c>
      <c r="N397" s="57">
        <v>7.0868272842626676E-4</v>
      </c>
      <c r="O397" s="27">
        <v>2</v>
      </c>
      <c r="P397" s="27">
        <v>7</v>
      </c>
      <c r="Q397" s="77">
        <v>3167</v>
      </c>
      <c r="R397" s="38">
        <v>6334</v>
      </c>
      <c r="S397" s="27">
        <v>2</v>
      </c>
      <c r="T397" s="78">
        <v>3167</v>
      </c>
    </row>
    <row r="398" spans="1:20">
      <c r="A398" s="26" t="s">
        <v>477</v>
      </c>
      <c r="B398" s="105">
        <v>11567</v>
      </c>
      <c r="C398" s="106">
        <f>B398/总体情况!$L$7</f>
        <v>1.2941795263193285E-3</v>
      </c>
      <c r="D398" s="27">
        <v>12</v>
      </c>
      <c r="E398" s="27">
        <v>31</v>
      </c>
      <c r="F398" s="107">
        <f t="shared" si="12"/>
        <v>963.91666666666663</v>
      </c>
      <c r="G398" s="38">
        <v>11090</v>
      </c>
      <c r="H398" s="27">
        <v>5</v>
      </c>
      <c r="I398" s="108">
        <f t="shared" si="13"/>
        <v>2218</v>
      </c>
      <c r="K398" s="26"/>
      <c r="L398" s="27" t="s">
        <v>747</v>
      </c>
      <c r="M398" s="38">
        <v>6334</v>
      </c>
      <c r="N398" s="57">
        <v>7.0868272842626676E-4</v>
      </c>
      <c r="O398" s="27">
        <v>2</v>
      </c>
      <c r="P398" s="27">
        <v>7</v>
      </c>
      <c r="Q398" s="77">
        <v>3167</v>
      </c>
      <c r="R398" s="38">
        <v>6334</v>
      </c>
      <c r="S398" s="27">
        <v>2</v>
      </c>
      <c r="T398" s="78">
        <v>3167</v>
      </c>
    </row>
    <row r="399" spans="1:20">
      <c r="A399" s="26" t="s">
        <v>478</v>
      </c>
      <c r="B399" s="105">
        <v>11567</v>
      </c>
      <c r="C399" s="106">
        <f>B399/总体情况!$L$7</f>
        <v>1.2941795263193285E-3</v>
      </c>
      <c r="D399" s="27">
        <v>12</v>
      </c>
      <c r="E399" s="27">
        <v>31</v>
      </c>
      <c r="F399" s="107">
        <f t="shared" si="12"/>
        <v>963.91666666666663</v>
      </c>
      <c r="G399" s="38">
        <v>11090</v>
      </c>
      <c r="H399" s="27">
        <v>5</v>
      </c>
      <c r="I399" s="108">
        <f t="shared" si="13"/>
        <v>2218</v>
      </c>
      <c r="K399" s="26"/>
      <c r="L399" s="27" t="s">
        <v>751</v>
      </c>
      <c r="M399" s="38">
        <v>6334</v>
      </c>
      <c r="N399" s="57">
        <v>7.0868272842626676E-4</v>
      </c>
      <c r="O399" s="27">
        <v>2</v>
      </c>
      <c r="P399" s="27">
        <v>9</v>
      </c>
      <c r="Q399" s="77">
        <v>3167</v>
      </c>
      <c r="R399" s="38">
        <v>6334</v>
      </c>
      <c r="S399" s="27">
        <v>2</v>
      </c>
      <c r="T399" s="78">
        <v>3167</v>
      </c>
    </row>
    <row r="400" spans="1:20">
      <c r="A400" s="26" t="s">
        <v>440</v>
      </c>
      <c r="B400" s="105">
        <v>11147</v>
      </c>
      <c r="C400" s="106">
        <f>B400/总体情况!$L$7</f>
        <v>1.2471876182140189E-3</v>
      </c>
      <c r="D400" s="27">
        <v>17</v>
      </c>
      <c r="E400" s="27">
        <v>36</v>
      </c>
      <c r="F400" s="107">
        <f t="shared" si="12"/>
        <v>655.70588235294122</v>
      </c>
      <c r="G400" s="38">
        <v>10597</v>
      </c>
      <c r="H400" s="27">
        <v>6</v>
      </c>
      <c r="I400" s="108">
        <f t="shared" si="13"/>
        <v>1766.1666666666667</v>
      </c>
      <c r="K400" s="26"/>
      <c r="L400" s="27" t="s">
        <v>490</v>
      </c>
      <c r="M400" s="38">
        <v>5208</v>
      </c>
      <c r="N400" s="57">
        <v>5.8269966050584099E-4</v>
      </c>
      <c r="O400" s="27">
        <v>7</v>
      </c>
      <c r="P400" s="27">
        <v>15</v>
      </c>
      <c r="Q400" s="77">
        <v>744</v>
      </c>
      <c r="R400" s="38">
        <v>4889</v>
      </c>
      <c r="S400" s="27">
        <v>3</v>
      </c>
      <c r="T400" s="78">
        <v>1629.6666666666667</v>
      </c>
    </row>
    <row r="401" spans="1:20">
      <c r="A401" s="26" t="s">
        <v>518</v>
      </c>
      <c r="B401" s="105">
        <v>10952</v>
      </c>
      <c r="C401" s="106">
        <f>B401/总体情况!$L$7</f>
        <v>1.2253699465936965E-3</v>
      </c>
      <c r="D401" s="27">
        <v>19</v>
      </c>
      <c r="E401" s="27">
        <v>31</v>
      </c>
      <c r="F401" s="107">
        <f t="shared" si="12"/>
        <v>576.42105263157896</v>
      </c>
      <c r="G401" s="38">
        <v>10041</v>
      </c>
      <c r="H401" s="27">
        <v>4</v>
      </c>
      <c r="I401" s="108">
        <f t="shared" si="13"/>
        <v>2510.25</v>
      </c>
      <c r="K401" s="26"/>
      <c r="L401" s="27" t="s">
        <v>564</v>
      </c>
      <c r="M401" s="38">
        <v>5137</v>
      </c>
      <c r="N401" s="57">
        <v>5.7475579032613389E-4</v>
      </c>
      <c r="O401" s="27">
        <v>6</v>
      </c>
      <c r="P401" s="27">
        <v>16</v>
      </c>
      <c r="Q401" s="77">
        <v>856.16666666666663</v>
      </c>
      <c r="R401" s="38">
        <v>4889</v>
      </c>
      <c r="S401" s="27">
        <v>3</v>
      </c>
      <c r="T401" s="78">
        <v>1629.6666666666667</v>
      </c>
    </row>
    <row r="402" spans="1:20">
      <c r="A402" s="26" t="s">
        <v>516</v>
      </c>
      <c r="B402" s="105">
        <v>10939</v>
      </c>
      <c r="C402" s="106">
        <f>B402/总体情况!$L$7</f>
        <v>1.2239154351523416E-3</v>
      </c>
      <c r="D402" s="27">
        <v>17</v>
      </c>
      <c r="E402" s="27">
        <v>31</v>
      </c>
      <c r="F402" s="107">
        <f t="shared" si="12"/>
        <v>643.47058823529414</v>
      </c>
      <c r="G402" s="38">
        <v>10041</v>
      </c>
      <c r="H402" s="27">
        <v>4</v>
      </c>
      <c r="I402" s="108">
        <f t="shared" si="13"/>
        <v>2510.25</v>
      </c>
      <c r="K402" s="26"/>
      <c r="L402" s="27" t="s">
        <v>579</v>
      </c>
      <c r="M402" s="38">
        <v>5137</v>
      </c>
      <c r="N402" s="57">
        <v>5.7475579032613389E-4</v>
      </c>
      <c r="O402" s="27">
        <v>6</v>
      </c>
      <c r="P402" s="27">
        <v>14</v>
      </c>
      <c r="Q402" s="77">
        <v>856.16666666666663</v>
      </c>
      <c r="R402" s="38">
        <v>4889</v>
      </c>
      <c r="S402" s="27">
        <v>3</v>
      </c>
      <c r="T402" s="78">
        <v>1629.6666666666667</v>
      </c>
    </row>
    <row r="403" spans="1:20">
      <c r="A403" s="26" t="s">
        <v>512</v>
      </c>
      <c r="B403" s="105">
        <v>10145</v>
      </c>
      <c r="C403" s="106">
        <f>B403/总体情况!$L$7</f>
        <v>1.1350783517342085E-3</v>
      </c>
      <c r="D403" s="27">
        <v>7</v>
      </c>
      <c r="E403" s="27">
        <v>11</v>
      </c>
      <c r="F403" s="107">
        <f t="shared" si="12"/>
        <v>1449.2857142857142</v>
      </c>
      <c r="G403" s="38">
        <v>9237</v>
      </c>
      <c r="H403" s="27">
        <v>3</v>
      </c>
      <c r="I403" s="108">
        <f t="shared" si="13"/>
        <v>3079</v>
      </c>
      <c r="K403" s="26"/>
      <c r="L403" s="27" t="s">
        <v>588</v>
      </c>
      <c r="M403" s="38">
        <v>5137</v>
      </c>
      <c r="N403" s="57">
        <v>5.7475579032613389E-4</v>
      </c>
      <c r="O403" s="27">
        <v>6</v>
      </c>
      <c r="P403" s="27">
        <v>14</v>
      </c>
      <c r="Q403" s="77">
        <v>856.16666666666663</v>
      </c>
      <c r="R403" s="38">
        <v>4889</v>
      </c>
      <c r="S403" s="27">
        <v>3</v>
      </c>
      <c r="T403" s="78">
        <v>1629.6666666666667</v>
      </c>
    </row>
    <row r="404" spans="1:20">
      <c r="A404" s="26" t="s">
        <v>502</v>
      </c>
      <c r="B404" s="105">
        <v>9925</v>
      </c>
      <c r="C404" s="106">
        <f>B404/总体情况!$L$7</f>
        <v>1.1104635427266652E-3</v>
      </c>
      <c r="D404" s="27">
        <v>15</v>
      </c>
      <c r="E404" s="27">
        <v>22</v>
      </c>
      <c r="F404" s="107">
        <f t="shared" si="12"/>
        <v>661.66666666666663</v>
      </c>
      <c r="G404" s="38">
        <v>8894</v>
      </c>
      <c r="H404" s="27">
        <v>4</v>
      </c>
      <c r="I404" s="108">
        <f t="shared" si="13"/>
        <v>2223.5</v>
      </c>
      <c r="K404" s="26"/>
      <c r="L404" s="27" t="s">
        <v>684</v>
      </c>
      <c r="M404" s="38">
        <v>5137</v>
      </c>
      <c r="N404" s="57">
        <v>5.7475579032613389E-4</v>
      </c>
      <c r="O404" s="27">
        <v>6</v>
      </c>
      <c r="P404" s="27">
        <v>18</v>
      </c>
      <c r="Q404" s="77">
        <v>856.16666666666663</v>
      </c>
      <c r="R404" s="38">
        <v>4889</v>
      </c>
      <c r="S404" s="27">
        <v>3</v>
      </c>
      <c r="T404" s="78">
        <v>1629.6666666666667</v>
      </c>
    </row>
    <row r="405" spans="1:20">
      <c r="A405" s="26" t="s">
        <v>654</v>
      </c>
      <c r="B405" s="105">
        <v>9637</v>
      </c>
      <c r="C405" s="106">
        <f>B405/总体情况!$L$7</f>
        <v>1.0782405200258814E-3</v>
      </c>
      <c r="D405" s="27">
        <v>14</v>
      </c>
      <c r="E405" s="27">
        <v>22</v>
      </c>
      <c r="F405" s="107">
        <f t="shared" si="12"/>
        <v>688.35714285714289</v>
      </c>
      <c r="G405" s="38">
        <v>9157</v>
      </c>
      <c r="H405" s="27">
        <v>6</v>
      </c>
      <c r="I405" s="108">
        <f t="shared" si="13"/>
        <v>1526.1666666666667</v>
      </c>
      <c r="K405" s="26"/>
      <c r="L405" s="27" t="s">
        <v>690</v>
      </c>
      <c r="M405" s="38">
        <v>5137</v>
      </c>
      <c r="N405" s="57">
        <v>5.7475579032613389E-4</v>
      </c>
      <c r="O405" s="27">
        <v>6</v>
      </c>
      <c r="P405" s="27">
        <v>13</v>
      </c>
      <c r="Q405" s="77">
        <v>856.16666666666663</v>
      </c>
      <c r="R405" s="38">
        <v>4889</v>
      </c>
      <c r="S405" s="27">
        <v>3</v>
      </c>
      <c r="T405" s="78">
        <v>1629.6666666666667</v>
      </c>
    </row>
    <row r="406" spans="1:20">
      <c r="A406" s="26" t="s">
        <v>191</v>
      </c>
      <c r="B406" s="105">
        <v>9630</v>
      </c>
      <c r="C406" s="106">
        <f>B406/总体情况!$L$7</f>
        <v>1.0774573215574595E-3</v>
      </c>
      <c r="D406" s="27">
        <v>13</v>
      </c>
      <c r="E406" s="27">
        <v>26</v>
      </c>
      <c r="F406" s="107">
        <f t="shared" si="12"/>
        <v>740.76923076923072</v>
      </c>
      <c r="G406" s="38">
        <v>9157</v>
      </c>
      <c r="H406" s="27">
        <v>6</v>
      </c>
      <c r="I406" s="108">
        <f t="shared" si="13"/>
        <v>1526.1666666666667</v>
      </c>
      <c r="K406" s="26"/>
      <c r="L406" s="27" t="s">
        <v>484</v>
      </c>
      <c r="M406" s="38">
        <v>4353</v>
      </c>
      <c r="N406" s="57">
        <v>4.8703756186288901E-4</v>
      </c>
      <c r="O406" s="27">
        <v>13</v>
      </c>
      <c r="P406" s="27">
        <v>17</v>
      </c>
      <c r="Q406" s="77">
        <v>334.84615384615387</v>
      </c>
      <c r="R406" s="38">
        <v>3336</v>
      </c>
      <c r="S406" s="27">
        <v>3</v>
      </c>
      <c r="T406" s="78">
        <v>1112</v>
      </c>
    </row>
    <row r="407" spans="1:20">
      <c r="A407" s="26" t="s">
        <v>194</v>
      </c>
      <c r="B407" s="105">
        <v>9630</v>
      </c>
      <c r="C407" s="106">
        <f>B407/总体情况!$L$7</f>
        <v>1.0774573215574595E-3</v>
      </c>
      <c r="D407" s="27">
        <v>13</v>
      </c>
      <c r="E407" s="27">
        <v>26</v>
      </c>
      <c r="F407" s="107">
        <f t="shared" si="12"/>
        <v>740.76923076923072</v>
      </c>
      <c r="G407" s="38">
        <v>9157</v>
      </c>
      <c r="H407" s="27">
        <v>6</v>
      </c>
      <c r="I407" s="108">
        <f t="shared" si="13"/>
        <v>1526.1666666666667</v>
      </c>
      <c r="K407" s="26"/>
      <c r="L407" s="27" t="s">
        <v>681</v>
      </c>
      <c r="M407" s="38">
        <v>2804</v>
      </c>
      <c r="N407" s="57">
        <v>3.1372692935068708E-4</v>
      </c>
      <c r="O407" s="27">
        <v>12</v>
      </c>
      <c r="P407" s="27">
        <v>4</v>
      </c>
      <c r="Q407" s="77">
        <v>233.66666666666666</v>
      </c>
      <c r="R407" s="38">
        <v>1740</v>
      </c>
      <c r="S407" s="27">
        <v>2</v>
      </c>
      <c r="T407" s="78">
        <v>870</v>
      </c>
    </row>
    <row r="408" spans="1:20">
      <c r="A408" s="26" t="s">
        <v>598</v>
      </c>
      <c r="B408" s="105">
        <v>9630</v>
      </c>
      <c r="C408" s="106">
        <f>B408/总体情况!$L$7</f>
        <v>1.0774573215574595E-3</v>
      </c>
      <c r="D408" s="27">
        <v>13</v>
      </c>
      <c r="E408" s="27">
        <v>21</v>
      </c>
      <c r="F408" s="107">
        <f t="shared" si="12"/>
        <v>740.76923076923072</v>
      </c>
      <c r="G408" s="38">
        <v>9157</v>
      </c>
      <c r="H408" s="27">
        <v>6</v>
      </c>
      <c r="I408" s="108">
        <f t="shared" si="13"/>
        <v>1526.1666666666667</v>
      </c>
      <c r="K408" s="26"/>
      <c r="L408" s="27" t="s">
        <v>689</v>
      </c>
      <c r="M408" s="38">
        <v>2390</v>
      </c>
      <c r="N408" s="57">
        <v>2.6740633421831029E-4</v>
      </c>
      <c r="O408" s="27">
        <v>5</v>
      </c>
      <c r="P408" s="27">
        <v>10</v>
      </c>
      <c r="Q408" s="77">
        <v>478</v>
      </c>
      <c r="R408" s="38">
        <v>2270</v>
      </c>
      <c r="S408" s="27">
        <v>2</v>
      </c>
      <c r="T408" s="78">
        <v>1135</v>
      </c>
    </row>
    <row r="409" spans="1:20">
      <c r="A409" s="26" t="s">
        <v>605</v>
      </c>
      <c r="B409" s="105">
        <v>9630</v>
      </c>
      <c r="C409" s="106">
        <f>B409/总体情况!$L$7</f>
        <v>1.0774573215574595E-3</v>
      </c>
      <c r="D409" s="27">
        <v>13</v>
      </c>
      <c r="E409" s="27">
        <v>19</v>
      </c>
      <c r="F409" s="107">
        <f t="shared" si="12"/>
        <v>740.76923076923072</v>
      </c>
      <c r="G409" s="38">
        <v>9157</v>
      </c>
      <c r="H409" s="27">
        <v>6</v>
      </c>
      <c r="I409" s="108">
        <f t="shared" si="13"/>
        <v>1526.1666666666667</v>
      </c>
      <c r="K409" s="26"/>
      <c r="L409" s="27" t="s">
        <v>492</v>
      </c>
      <c r="M409" s="38">
        <v>1912</v>
      </c>
      <c r="N409" s="57">
        <v>2.1392506737464824E-4</v>
      </c>
      <c r="O409" s="27">
        <v>7</v>
      </c>
      <c r="P409" s="27">
        <v>4</v>
      </c>
      <c r="Q409" s="77">
        <v>273.14285714285717</v>
      </c>
      <c r="R409" s="38">
        <v>1182</v>
      </c>
      <c r="S409" s="27">
        <v>1</v>
      </c>
      <c r="T409" s="78">
        <v>1182</v>
      </c>
    </row>
    <row r="410" spans="1:20">
      <c r="A410" s="26" t="s">
        <v>612</v>
      </c>
      <c r="B410" s="105">
        <v>9630</v>
      </c>
      <c r="C410" s="106">
        <f>B410/总体情况!$L$7</f>
        <v>1.0774573215574595E-3</v>
      </c>
      <c r="D410" s="27">
        <v>13</v>
      </c>
      <c r="E410" s="27">
        <v>19</v>
      </c>
      <c r="F410" s="107">
        <f t="shared" si="12"/>
        <v>740.76923076923072</v>
      </c>
      <c r="G410" s="38">
        <v>9157</v>
      </c>
      <c r="H410" s="27">
        <v>6</v>
      </c>
      <c r="I410" s="108">
        <f t="shared" si="13"/>
        <v>1526.1666666666667</v>
      </c>
      <c r="K410" s="26"/>
      <c r="L410" s="27" t="s">
        <v>692</v>
      </c>
      <c r="M410" s="38">
        <v>1912</v>
      </c>
      <c r="N410" s="57">
        <v>2.1392506737464824E-4</v>
      </c>
      <c r="O410" s="27">
        <v>7</v>
      </c>
      <c r="P410" s="27">
        <v>3</v>
      </c>
      <c r="Q410" s="77">
        <v>273.14285714285717</v>
      </c>
      <c r="R410" s="38">
        <v>1182</v>
      </c>
      <c r="S410" s="27">
        <v>1</v>
      </c>
      <c r="T410" s="78">
        <v>1182</v>
      </c>
    </row>
    <row r="411" spans="1:20">
      <c r="A411" s="26" t="s">
        <v>619</v>
      </c>
      <c r="B411" s="105">
        <v>9630</v>
      </c>
      <c r="C411" s="106">
        <f>B411/总体情况!$L$7</f>
        <v>1.0774573215574595E-3</v>
      </c>
      <c r="D411" s="27">
        <v>13</v>
      </c>
      <c r="E411" s="27">
        <v>19</v>
      </c>
      <c r="F411" s="107">
        <f t="shared" si="12"/>
        <v>740.76923076923072</v>
      </c>
      <c r="G411" s="38">
        <v>9157</v>
      </c>
      <c r="H411" s="27">
        <v>6</v>
      </c>
      <c r="I411" s="108">
        <f t="shared" si="13"/>
        <v>1526.1666666666667</v>
      </c>
      <c r="K411" s="29"/>
      <c r="L411" s="30" t="s">
        <v>686</v>
      </c>
      <c r="M411" s="41">
        <v>1871</v>
      </c>
      <c r="N411" s="59">
        <v>2.093377620596061E-4</v>
      </c>
      <c r="O411" s="30">
        <v>3</v>
      </c>
      <c r="P411" s="30">
        <v>3</v>
      </c>
      <c r="Q411" s="79">
        <v>623.66666666666663</v>
      </c>
      <c r="R411" s="41">
        <v>1740</v>
      </c>
      <c r="S411" s="30">
        <v>2</v>
      </c>
      <c r="T411" s="80">
        <v>870</v>
      </c>
    </row>
    <row r="412" spans="1:20">
      <c r="A412" s="26" t="s">
        <v>626</v>
      </c>
      <c r="B412" s="105">
        <v>9630</v>
      </c>
      <c r="C412" s="106">
        <f>B412/总体情况!$L$7</f>
        <v>1.0774573215574595E-3</v>
      </c>
      <c r="D412" s="27">
        <v>13</v>
      </c>
      <c r="E412" s="27">
        <v>21</v>
      </c>
      <c r="F412" s="107">
        <f t="shared" si="12"/>
        <v>740.76923076923072</v>
      </c>
      <c r="G412" s="38">
        <v>9157</v>
      </c>
      <c r="H412" s="27">
        <v>6</v>
      </c>
      <c r="I412" s="108">
        <f t="shared" si="13"/>
        <v>1526.1666666666667</v>
      </c>
    </row>
    <row r="413" spans="1:20">
      <c r="A413" s="26" t="s">
        <v>633</v>
      </c>
      <c r="B413" s="105">
        <v>9630</v>
      </c>
      <c r="C413" s="106">
        <f>B413/总体情况!$L$7</f>
        <v>1.0774573215574595E-3</v>
      </c>
      <c r="D413" s="27">
        <v>13</v>
      </c>
      <c r="E413" s="27">
        <v>19</v>
      </c>
      <c r="F413" s="107">
        <f t="shared" si="12"/>
        <v>740.76923076923072</v>
      </c>
      <c r="G413" s="38">
        <v>9157</v>
      </c>
      <c r="H413" s="27">
        <v>6</v>
      </c>
      <c r="I413" s="108">
        <f t="shared" si="13"/>
        <v>1526.1666666666667</v>
      </c>
    </row>
    <row r="414" spans="1:20">
      <c r="A414" s="26" t="s">
        <v>640</v>
      </c>
      <c r="B414" s="105">
        <v>9630</v>
      </c>
      <c r="C414" s="106">
        <f>B414/总体情况!$L$7</f>
        <v>1.0774573215574595E-3</v>
      </c>
      <c r="D414" s="27">
        <v>13</v>
      </c>
      <c r="E414" s="27">
        <v>19</v>
      </c>
      <c r="F414" s="107">
        <f t="shared" si="12"/>
        <v>740.76923076923072</v>
      </c>
      <c r="G414" s="38">
        <v>9157</v>
      </c>
      <c r="H414" s="27">
        <v>6</v>
      </c>
      <c r="I414" s="108">
        <f t="shared" si="13"/>
        <v>1526.1666666666667</v>
      </c>
    </row>
    <row r="415" spans="1:20">
      <c r="A415" s="26" t="s">
        <v>647</v>
      </c>
      <c r="B415" s="105">
        <v>9630</v>
      </c>
      <c r="C415" s="106">
        <f>B415/总体情况!$L$7</f>
        <v>1.0774573215574595E-3</v>
      </c>
      <c r="D415" s="27">
        <v>13</v>
      </c>
      <c r="E415" s="27">
        <v>19</v>
      </c>
      <c r="F415" s="107">
        <f t="shared" si="12"/>
        <v>740.76923076923072</v>
      </c>
      <c r="G415" s="38">
        <v>9157</v>
      </c>
      <c r="H415" s="27">
        <v>6</v>
      </c>
      <c r="I415" s="108">
        <f t="shared" si="13"/>
        <v>1526.1666666666667</v>
      </c>
    </row>
    <row r="416" spans="1:20">
      <c r="A416" s="26" t="s">
        <v>660</v>
      </c>
      <c r="B416" s="105">
        <v>9630</v>
      </c>
      <c r="C416" s="106">
        <f>B416/总体情况!$L$7</f>
        <v>1.0774573215574595E-3</v>
      </c>
      <c r="D416" s="27">
        <v>13</v>
      </c>
      <c r="E416" s="27">
        <v>19</v>
      </c>
      <c r="F416" s="107">
        <f t="shared" si="12"/>
        <v>740.76923076923072</v>
      </c>
      <c r="G416" s="38">
        <v>9157</v>
      </c>
      <c r="H416" s="27">
        <v>6</v>
      </c>
      <c r="I416" s="108">
        <f t="shared" si="13"/>
        <v>1526.1666666666667</v>
      </c>
    </row>
    <row r="417" spans="1:9">
      <c r="A417" s="26" t="s">
        <v>667</v>
      </c>
      <c r="B417" s="105">
        <v>9630</v>
      </c>
      <c r="C417" s="106">
        <f>B417/总体情况!$L$7</f>
        <v>1.0774573215574595E-3</v>
      </c>
      <c r="D417" s="27">
        <v>13</v>
      </c>
      <c r="E417" s="27">
        <v>19</v>
      </c>
      <c r="F417" s="107">
        <f t="shared" si="12"/>
        <v>740.76923076923072</v>
      </c>
      <c r="G417" s="38">
        <v>9157</v>
      </c>
      <c r="H417" s="27">
        <v>6</v>
      </c>
      <c r="I417" s="108">
        <f t="shared" si="13"/>
        <v>1526.1666666666667</v>
      </c>
    </row>
    <row r="418" spans="1:9">
      <c r="A418" s="26" t="s">
        <v>674</v>
      </c>
      <c r="B418" s="105">
        <v>9630</v>
      </c>
      <c r="C418" s="106">
        <f>B418/总体情况!$L$7</f>
        <v>1.0774573215574595E-3</v>
      </c>
      <c r="D418" s="27">
        <v>13</v>
      </c>
      <c r="E418" s="27">
        <v>19</v>
      </c>
      <c r="F418" s="107">
        <f t="shared" si="12"/>
        <v>740.76923076923072</v>
      </c>
      <c r="G418" s="38">
        <v>9157</v>
      </c>
      <c r="H418" s="27">
        <v>6</v>
      </c>
      <c r="I418" s="108">
        <f t="shared" si="13"/>
        <v>1526.1666666666667</v>
      </c>
    </row>
    <row r="419" spans="1:9">
      <c r="A419" s="26" t="s">
        <v>501</v>
      </c>
      <c r="B419" s="105">
        <v>9484</v>
      </c>
      <c r="C419" s="106">
        <f>B419/总体情况!$L$7</f>
        <v>1.0611220392160899E-3</v>
      </c>
      <c r="D419" s="27">
        <v>15</v>
      </c>
      <c r="E419" s="27">
        <v>37</v>
      </c>
      <c r="F419" s="107">
        <f t="shared" si="12"/>
        <v>632.26666666666665</v>
      </c>
      <c r="G419" s="38">
        <v>8471</v>
      </c>
      <c r="H419" s="27">
        <v>4</v>
      </c>
      <c r="I419" s="108">
        <f t="shared" si="13"/>
        <v>2117.75</v>
      </c>
    </row>
    <row r="420" spans="1:9">
      <c r="A420" s="26" t="s">
        <v>503</v>
      </c>
      <c r="B420" s="105">
        <v>9005</v>
      </c>
      <c r="C420" s="106">
        <f>B420/总体情况!$L$7</f>
        <v>1.007528886876939E-3</v>
      </c>
      <c r="D420" s="27">
        <v>14</v>
      </c>
      <c r="E420" s="27">
        <v>35</v>
      </c>
      <c r="F420" s="107">
        <f t="shared" si="12"/>
        <v>643.21428571428567</v>
      </c>
      <c r="G420" s="38">
        <v>8471</v>
      </c>
      <c r="H420" s="27">
        <v>4</v>
      </c>
      <c r="I420" s="108">
        <f t="shared" si="13"/>
        <v>2117.75</v>
      </c>
    </row>
    <row r="421" spans="1:9">
      <c r="A421" s="26" t="s">
        <v>449</v>
      </c>
      <c r="B421" s="105">
        <v>8911</v>
      </c>
      <c r="C421" s="106">
        <f>B421/总体情况!$L$7</f>
        <v>9.9701165030098874E-4</v>
      </c>
      <c r="D421" s="27">
        <v>11</v>
      </c>
      <c r="E421" s="27">
        <v>24</v>
      </c>
      <c r="F421" s="107">
        <f t="shared" si="12"/>
        <v>810.09090909090912</v>
      </c>
      <c r="G421" s="38">
        <v>8042</v>
      </c>
      <c r="H421" s="27">
        <v>4</v>
      </c>
      <c r="I421" s="108">
        <f t="shared" si="13"/>
        <v>2010.5</v>
      </c>
    </row>
    <row r="422" spans="1:9">
      <c r="A422" s="26" t="s">
        <v>197</v>
      </c>
      <c r="B422" s="105">
        <v>8887</v>
      </c>
      <c r="C422" s="106">
        <f>B422/总体情况!$L$7</f>
        <v>9.9432639840925678E-4</v>
      </c>
      <c r="D422" s="27">
        <v>14</v>
      </c>
      <c r="E422" s="27">
        <v>34</v>
      </c>
      <c r="F422" s="107">
        <f t="shared" si="12"/>
        <v>634.78571428571433</v>
      </c>
      <c r="G422" s="38">
        <v>8362</v>
      </c>
      <c r="H422" s="27">
        <v>5</v>
      </c>
      <c r="I422" s="108">
        <f t="shared" si="13"/>
        <v>1672.4</v>
      </c>
    </row>
    <row r="423" spans="1:9">
      <c r="A423" s="26" t="s">
        <v>122</v>
      </c>
      <c r="B423" s="105">
        <v>8886</v>
      </c>
      <c r="C423" s="106">
        <f>B423/总体情况!$L$7</f>
        <v>9.9421451291376787E-4</v>
      </c>
      <c r="D423" s="27">
        <v>10</v>
      </c>
      <c r="E423" s="27">
        <v>24</v>
      </c>
      <c r="F423" s="107">
        <f t="shared" si="12"/>
        <v>888.6</v>
      </c>
      <c r="G423" s="38">
        <v>8042</v>
      </c>
      <c r="H423" s="27">
        <v>4</v>
      </c>
      <c r="I423" s="108">
        <f t="shared" si="13"/>
        <v>2010.5</v>
      </c>
    </row>
    <row r="424" spans="1:9">
      <c r="A424" s="26" t="s">
        <v>536</v>
      </c>
      <c r="B424" s="105">
        <v>8886</v>
      </c>
      <c r="C424" s="106">
        <f>B424/总体情况!$L$7</f>
        <v>9.9421451291376787E-4</v>
      </c>
      <c r="D424" s="27">
        <v>10</v>
      </c>
      <c r="E424" s="27">
        <v>24</v>
      </c>
      <c r="F424" s="107">
        <f t="shared" si="12"/>
        <v>888.6</v>
      </c>
      <c r="G424" s="38">
        <v>8042</v>
      </c>
      <c r="H424" s="27">
        <v>4</v>
      </c>
      <c r="I424" s="108">
        <f t="shared" si="13"/>
        <v>2010.5</v>
      </c>
    </row>
    <row r="425" spans="1:9">
      <c r="A425" s="26" t="s">
        <v>99</v>
      </c>
      <c r="B425" s="105">
        <v>8579</v>
      </c>
      <c r="C425" s="106">
        <f>B425/总体情况!$L$7</f>
        <v>9.598656657986963E-4</v>
      </c>
      <c r="D425" s="27">
        <v>9</v>
      </c>
      <c r="E425" s="27">
        <v>20</v>
      </c>
      <c r="F425" s="107">
        <f t="shared" si="12"/>
        <v>953.22222222222217</v>
      </c>
      <c r="G425" s="38">
        <v>8042</v>
      </c>
      <c r="H425" s="27">
        <v>4</v>
      </c>
      <c r="I425" s="108">
        <f t="shared" si="13"/>
        <v>2010.5</v>
      </c>
    </row>
    <row r="426" spans="1:9">
      <c r="A426" s="26" t="s">
        <v>483</v>
      </c>
      <c r="B426" s="105">
        <v>8308</v>
      </c>
      <c r="C426" s="106">
        <f>B426/总体情况!$L$7</f>
        <v>9.2954469652122256E-4</v>
      </c>
      <c r="D426" s="27">
        <v>10</v>
      </c>
      <c r="E426" s="27">
        <v>16</v>
      </c>
      <c r="F426" s="107">
        <f t="shared" si="12"/>
        <v>830.8</v>
      </c>
      <c r="G426" s="38">
        <v>8042</v>
      </c>
      <c r="H426" s="27">
        <v>4</v>
      </c>
      <c r="I426" s="108">
        <f t="shared" si="13"/>
        <v>2010.5</v>
      </c>
    </row>
    <row r="427" spans="1:9">
      <c r="A427" s="26" t="s">
        <v>424</v>
      </c>
      <c r="B427" s="105">
        <v>8287</v>
      </c>
      <c r="C427" s="106">
        <f>B427/总体情况!$L$7</f>
        <v>9.2719510111595709E-4</v>
      </c>
      <c r="D427" s="27">
        <v>8</v>
      </c>
      <c r="E427" s="27">
        <v>7</v>
      </c>
      <c r="F427" s="107">
        <f t="shared" si="12"/>
        <v>1035.875</v>
      </c>
      <c r="G427" s="38">
        <v>6892</v>
      </c>
      <c r="H427" s="27">
        <v>3</v>
      </c>
      <c r="I427" s="108">
        <f t="shared" si="13"/>
        <v>2297.3333333333335</v>
      </c>
    </row>
    <row r="428" spans="1:9">
      <c r="A428" s="26" t="s">
        <v>561</v>
      </c>
      <c r="B428" s="105">
        <v>8272</v>
      </c>
      <c r="C428" s="106">
        <f>B428/总体情况!$L$7</f>
        <v>9.2551681868362462E-4</v>
      </c>
      <c r="D428" s="27">
        <v>9</v>
      </c>
      <c r="E428" s="27">
        <v>21</v>
      </c>
      <c r="F428" s="107">
        <f t="shared" si="12"/>
        <v>919.11111111111109</v>
      </c>
      <c r="G428" s="38">
        <v>7422</v>
      </c>
      <c r="H428" s="27">
        <v>3</v>
      </c>
      <c r="I428" s="108">
        <f t="shared" si="13"/>
        <v>2474</v>
      </c>
    </row>
    <row r="429" spans="1:9">
      <c r="A429" s="26" t="s">
        <v>570</v>
      </c>
      <c r="B429" s="105">
        <v>8265</v>
      </c>
      <c r="C429" s="106">
        <f>B429/总体情况!$L$7</f>
        <v>9.2473362021520283E-4</v>
      </c>
      <c r="D429" s="27">
        <v>8</v>
      </c>
      <c r="E429" s="27">
        <v>21</v>
      </c>
      <c r="F429" s="107">
        <f t="shared" si="12"/>
        <v>1033.125</v>
      </c>
      <c r="G429" s="38">
        <v>7422</v>
      </c>
      <c r="H429" s="27">
        <v>3</v>
      </c>
      <c r="I429" s="108">
        <f t="shared" si="13"/>
        <v>2474</v>
      </c>
    </row>
    <row r="430" spans="1:9">
      <c r="A430" s="26" t="s">
        <v>585</v>
      </c>
      <c r="B430" s="105">
        <v>8265</v>
      </c>
      <c r="C430" s="106">
        <f>B430/总体情况!$L$7</f>
        <v>9.2473362021520283E-4</v>
      </c>
      <c r="D430" s="27">
        <v>8</v>
      </c>
      <c r="E430" s="27">
        <v>21</v>
      </c>
      <c r="F430" s="107">
        <f t="shared" si="12"/>
        <v>1033.125</v>
      </c>
      <c r="G430" s="38">
        <v>7422</v>
      </c>
      <c r="H430" s="27">
        <v>3</v>
      </c>
      <c r="I430" s="108">
        <f t="shared" si="13"/>
        <v>2474</v>
      </c>
    </row>
    <row r="431" spans="1:9">
      <c r="A431" s="26" t="s">
        <v>594</v>
      </c>
      <c r="B431" s="105">
        <v>8265</v>
      </c>
      <c r="C431" s="106">
        <f>B431/总体情况!$L$7</f>
        <v>9.2473362021520283E-4</v>
      </c>
      <c r="D431" s="27">
        <v>8</v>
      </c>
      <c r="E431" s="27">
        <v>21</v>
      </c>
      <c r="F431" s="107">
        <f t="shared" si="12"/>
        <v>1033.125</v>
      </c>
      <c r="G431" s="38">
        <v>7422</v>
      </c>
      <c r="H431" s="27">
        <v>3</v>
      </c>
      <c r="I431" s="108">
        <f t="shared" si="13"/>
        <v>2474</v>
      </c>
    </row>
    <row r="432" spans="1:9">
      <c r="A432" s="26" t="s">
        <v>439</v>
      </c>
      <c r="B432" s="105">
        <v>8156</v>
      </c>
      <c r="C432" s="106">
        <f>B432/总体情况!$L$7</f>
        <v>9.1253810120692008E-4</v>
      </c>
      <c r="D432" s="27">
        <v>7</v>
      </c>
      <c r="E432" s="27">
        <v>16</v>
      </c>
      <c r="F432" s="107">
        <f t="shared" si="12"/>
        <v>1165.1428571428571</v>
      </c>
      <c r="G432" s="38">
        <v>8042</v>
      </c>
      <c r="H432" s="27">
        <v>4</v>
      </c>
      <c r="I432" s="108">
        <f t="shared" si="13"/>
        <v>2010.5</v>
      </c>
    </row>
    <row r="433" spans="1:9">
      <c r="A433" s="26" t="s">
        <v>470</v>
      </c>
      <c r="B433" s="105">
        <v>8155</v>
      </c>
      <c r="C433" s="106">
        <f>B433/总体情况!$L$7</f>
        <v>9.1242621571143117E-4</v>
      </c>
      <c r="D433" s="27">
        <v>6</v>
      </c>
      <c r="E433" s="27">
        <v>15</v>
      </c>
      <c r="F433" s="107">
        <f t="shared" si="12"/>
        <v>1359.1666666666667</v>
      </c>
      <c r="G433" s="38">
        <v>8042</v>
      </c>
      <c r="H433" s="27">
        <v>4</v>
      </c>
      <c r="I433" s="108">
        <f t="shared" si="13"/>
        <v>2010.5</v>
      </c>
    </row>
    <row r="434" spans="1:9">
      <c r="A434" s="26" t="s">
        <v>695</v>
      </c>
      <c r="B434" s="105">
        <v>8094</v>
      </c>
      <c r="C434" s="106">
        <f>B434/总体情况!$L$7</f>
        <v>9.0560120048661236E-4</v>
      </c>
      <c r="D434" s="27">
        <v>9</v>
      </c>
      <c r="E434" s="27">
        <v>8</v>
      </c>
      <c r="F434" s="107">
        <f t="shared" si="12"/>
        <v>899.33333333333337</v>
      </c>
      <c r="G434" s="38">
        <v>7828</v>
      </c>
      <c r="H434" s="27">
        <v>3</v>
      </c>
      <c r="I434" s="108">
        <f t="shared" si="13"/>
        <v>2609.3333333333335</v>
      </c>
    </row>
    <row r="435" spans="1:9">
      <c r="A435" s="26" t="s">
        <v>495</v>
      </c>
      <c r="B435" s="105">
        <v>8082</v>
      </c>
      <c r="C435" s="106">
        <f>B435/总体情况!$L$7</f>
        <v>9.0425857454074637E-4</v>
      </c>
      <c r="D435" s="27">
        <v>11</v>
      </c>
      <c r="E435" s="27">
        <v>10</v>
      </c>
      <c r="F435" s="107">
        <f t="shared" si="12"/>
        <v>734.72727272727275</v>
      </c>
      <c r="G435" s="38">
        <v>7809</v>
      </c>
      <c r="H435" s="27">
        <v>4</v>
      </c>
      <c r="I435" s="108">
        <f t="shared" si="13"/>
        <v>1952.25</v>
      </c>
    </row>
    <row r="436" spans="1:9">
      <c r="A436" s="26" t="s">
        <v>555</v>
      </c>
      <c r="B436" s="105">
        <v>8078</v>
      </c>
      <c r="C436" s="106">
        <f>B436/总体情况!$L$7</f>
        <v>9.0381103255879108E-4</v>
      </c>
      <c r="D436" s="27">
        <v>10</v>
      </c>
      <c r="E436" s="27">
        <v>19</v>
      </c>
      <c r="F436" s="107">
        <f t="shared" si="12"/>
        <v>807.8</v>
      </c>
      <c r="G436" s="38">
        <v>7725</v>
      </c>
      <c r="H436" s="27">
        <v>5</v>
      </c>
      <c r="I436" s="108">
        <f t="shared" si="13"/>
        <v>1545</v>
      </c>
    </row>
    <row r="437" spans="1:9">
      <c r="A437" s="26" t="s">
        <v>489</v>
      </c>
      <c r="B437" s="105">
        <v>7795</v>
      </c>
      <c r="C437" s="106">
        <f>B437/总体情况!$L$7</f>
        <v>8.7214743733545136E-4</v>
      </c>
      <c r="D437" s="27">
        <v>10</v>
      </c>
      <c r="E437" s="27">
        <v>16</v>
      </c>
      <c r="F437" s="107">
        <f t="shared" si="12"/>
        <v>779.5</v>
      </c>
      <c r="G437" s="38">
        <v>7057</v>
      </c>
      <c r="H437" s="27">
        <v>4</v>
      </c>
      <c r="I437" s="108">
        <f t="shared" si="13"/>
        <v>1764.25</v>
      </c>
    </row>
    <row r="438" spans="1:9">
      <c r="A438" s="26" t="s">
        <v>546</v>
      </c>
      <c r="B438" s="105">
        <v>7768</v>
      </c>
      <c r="C438" s="106">
        <f>B438/总体情况!$L$7</f>
        <v>8.691265289572529E-4</v>
      </c>
      <c r="D438" s="27">
        <v>12</v>
      </c>
      <c r="E438" s="27">
        <v>9</v>
      </c>
      <c r="F438" s="107">
        <f t="shared" si="12"/>
        <v>647.33333333333337</v>
      </c>
      <c r="G438" s="38">
        <v>6892</v>
      </c>
      <c r="H438" s="27">
        <v>3</v>
      </c>
      <c r="I438" s="108">
        <f t="shared" si="13"/>
        <v>2297.3333333333335</v>
      </c>
    </row>
    <row r="439" spans="1:9">
      <c r="A439" s="26" t="s">
        <v>538</v>
      </c>
      <c r="B439" s="105">
        <v>7615</v>
      </c>
      <c r="C439" s="106">
        <f>B439/总体情况!$L$7</f>
        <v>8.5200804814746151E-4</v>
      </c>
      <c r="D439" s="27">
        <v>8</v>
      </c>
      <c r="E439" s="27">
        <v>8</v>
      </c>
      <c r="F439" s="107">
        <f t="shared" si="12"/>
        <v>951.875</v>
      </c>
      <c r="G439" s="38">
        <v>6892</v>
      </c>
      <c r="H439" s="27">
        <v>3</v>
      </c>
      <c r="I439" s="108">
        <f t="shared" si="13"/>
        <v>2297.3333333333335</v>
      </c>
    </row>
    <row r="440" spans="1:9">
      <c r="A440" s="26" t="s">
        <v>542</v>
      </c>
      <c r="B440" s="105">
        <v>7615</v>
      </c>
      <c r="C440" s="106">
        <f>B440/总体情况!$L$7</f>
        <v>8.5200804814746151E-4</v>
      </c>
      <c r="D440" s="27">
        <v>8</v>
      </c>
      <c r="E440" s="27">
        <v>8</v>
      </c>
      <c r="F440" s="107">
        <f t="shared" si="12"/>
        <v>951.875</v>
      </c>
      <c r="G440" s="38">
        <v>6892</v>
      </c>
      <c r="H440" s="27">
        <v>3</v>
      </c>
      <c r="I440" s="108">
        <f t="shared" si="13"/>
        <v>2297.3333333333335</v>
      </c>
    </row>
    <row r="441" spans="1:9">
      <c r="A441" s="26" t="s">
        <v>785</v>
      </c>
      <c r="B441" s="105">
        <v>7554</v>
      </c>
      <c r="C441" s="106">
        <f>B441/总体情况!$L$7</f>
        <v>8.451830329226427E-4</v>
      </c>
      <c r="D441" s="27">
        <v>7</v>
      </c>
      <c r="E441" s="27">
        <v>5</v>
      </c>
      <c r="F441" s="107">
        <f t="shared" si="12"/>
        <v>1079.1428571428571</v>
      </c>
      <c r="G441" s="38">
        <v>6892</v>
      </c>
      <c r="H441" s="27">
        <v>3</v>
      </c>
      <c r="I441" s="108">
        <f t="shared" si="13"/>
        <v>2297.3333333333335</v>
      </c>
    </row>
    <row r="442" spans="1:9">
      <c r="A442" s="26" t="s">
        <v>786</v>
      </c>
      <c r="B442" s="105">
        <v>7554</v>
      </c>
      <c r="C442" s="106">
        <f>B442/总体情况!$L$7</f>
        <v>8.451830329226427E-4</v>
      </c>
      <c r="D442" s="27">
        <v>7</v>
      </c>
      <c r="E442" s="27">
        <v>5</v>
      </c>
      <c r="F442" s="107">
        <f t="shared" si="12"/>
        <v>1079.1428571428571</v>
      </c>
      <c r="G442" s="38">
        <v>6892</v>
      </c>
      <c r="H442" s="27">
        <v>3</v>
      </c>
      <c r="I442" s="108">
        <f t="shared" si="13"/>
        <v>2297.3333333333335</v>
      </c>
    </row>
    <row r="443" spans="1:9">
      <c r="A443" s="26" t="s">
        <v>455</v>
      </c>
      <c r="B443" s="105">
        <v>7328</v>
      </c>
      <c r="C443" s="106">
        <f>B443/总体情况!$L$7</f>
        <v>8.198969109421665E-4</v>
      </c>
      <c r="D443" s="27">
        <v>5</v>
      </c>
      <c r="E443" s="27">
        <v>5</v>
      </c>
      <c r="F443" s="107">
        <f t="shared" si="12"/>
        <v>1465.6</v>
      </c>
      <c r="G443" s="38">
        <v>6334</v>
      </c>
      <c r="H443" s="27">
        <v>2</v>
      </c>
      <c r="I443" s="108">
        <f t="shared" si="13"/>
        <v>3167</v>
      </c>
    </row>
    <row r="444" spans="1:9">
      <c r="A444" s="26" t="s">
        <v>505</v>
      </c>
      <c r="B444" s="105">
        <v>7328</v>
      </c>
      <c r="C444" s="106">
        <f>B444/总体情况!$L$7</f>
        <v>8.198969109421665E-4</v>
      </c>
      <c r="D444" s="27">
        <v>9</v>
      </c>
      <c r="E444" s="27">
        <v>6</v>
      </c>
      <c r="F444" s="107">
        <f t="shared" si="12"/>
        <v>814.22222222222217</v>
      </c>
      <c r="G444" s="38">
        <v>6334</v>
      </c>
      <c r="H444" s="27">
        <v>2</v>
      </c>
      <c r="I444" s="108">
        <f t="shared" si="13"/>
        <v>3167</v>
      </c>
    </row>
    <row r="445" spans="1:9">
      <c r="A445" s="26" t="s">
        <v>787</v>
      </c>
      <c r="B445" s="105">
        <v>6757</v>
      </c>
      <c r="C445" s="106">
        <f>B445/总体情况!$L$7</f>
        <v>7.5601029301804298E-4</v>
      </c>
      <c r="D445" s="27">
        <v>7</v>
      </c>
      <c r="E445" s="27">
        <v>6</v>
      </c>
      <c r="F445" s="107">
        <f t="shared" si="12"/>
        <v>965.28571428571433</v>
      </c>
      <c r="G445" s="38">
        <v>6334</v>
      </c>
      <c r="H445" s="27">
        <v>2</v>
      </c>
      <c r="I445" s="108">
        <f t="shared" si="13"/>
        <v>3167</v>
      </c>
    </row>
    <row r="446" spans="1:9">
      <c r="A446" s="26" t="s">
        <v>537</v>
      </c>
      <c r="B446" s="105">
        <v>6735</v>
      </c>
      <c r="C446" s="106">
        <f>B446/总体情况!$L$7</f>
        <v>7.5354881211728872E-4</v>
      </c>
      <c r="D446" s="27">
        <v>3</v>
      </c>
      <c r="E446" s="27">
        <v>8</v>
      </c>
      <c r="F446" s="107">
        <f t="shared" si="12"/>
        <v>2245</v>
      </c>
      <c r="G446" s="38">
        <v>6334</v>
      </c>
      <c r="H446" s="27">
        <v>2</v>
      </c>
      <c r="I446" s="108">
        <f t="shared" si="13"/>
        <v>3167</v>
      </c>
    </row>
    <row r="447" spans="1:9">
      <c r="A447" s="26" t="s">
        <v>539</v>
      </c>
      <c r="B447" s="105">
        <v>6493</v>
      </c>
      <c r="C447" s="106">
        <f>B447/总体情况!$L$7</f>
        <v>7.2647252220899114E-4</v>
      </c>
      <c r="D447" s="27">
        <v>4</v>
      </c>
      <c r="E447" s="27">
        <v>6</v>
      </c>
      <c r="F447" s="107">
        <f t="shared" si="12"/>
        <v>1623.25</v>
      </c>
      <c r="G447" s="38">
        <v>6334</v>
      </c>
      <c r="H447" s="27">
        <v>2</v>
      </c>
      <c r="I447" s="108">
        <f t="shared" si="13"/>
        <v>3167</v>
      </c>
    </row>
    <row r="448" spans="1:9">
      <c r="A448" s="26" t="s">
        <v>543</v>
      </c>
      <c r="B448" s="105">
        <v>6493</v>
      </c>
      <c r="C448" s="106">
        <f>B448/总体情况!$L$7</f>
        <v>7.2647252220899114E-4</v>
      </c>
      <c r="D448" s="27">
        <v>4</v>
      </c>
      <c r="E448" s="27">
        <v>6</v>
      </c>
      <c r="F448" s="107">
        <f t="shared" si="12"/>
        <v>1623.25</v>
      </c>
      <c r="G448" s="38">
        <v>6334</v>
      </c>
      <c r="H448" s="27">
        <v>2</v>
      </c>
      <c r="I448" s="108">
        <f t="shared" si="13"/>
        <v>3167</v>
      </c>
    </row>
    <row r="449" spans="1:9">
      <c r="A449" s="26" t="s">
        <v>547</v>
      </c>
      <c r="B449" s="105">
        <v>6493</v>
      </c>
      <c r="C449" s="106">
        <f>B449/总体情况!$L$7</f>
        <v>7.2647252220899114E-4</v>
      </c>
      <c r="D449" s="27">
        <v>4</v>
      </c>
      <c r="E449" s="27">
        <v>7</v>
      </c>
      <c r="F449" s="107">
        <f t="shared" si="12"/>
        <v>1623.25</v>
      </c>
      <c r="G449" s="38">
        <v>6334</v>
      </c>
      <c r="H449" s="27">
        <v>2</v>
      </c>
      <c r="I449" s="108">
        <f t="shared" si="13"/>
        <v>3167</v>
      </c>
    </row>
    <row r="450" spans="1:9">
      <c r="A450" s="26" t="s">
        <v>548</v>
      </c>
      <c r="B450" s="105">
        <v>6487</v>
      </c>
      <c r="C450" s="106">
        <f>B450/总体情况!$L$7</f>
        <v>7.2580120923605815E-4</v>
      </c>
      <c r="D450" s="27">
        <v>6</v>
      </c>
      <c r="E450" s="27">
        <v>7</v>
      </c>
      <c r="F450" s="107">
        <f t="shared" si="12"/>
        <v>1081.1666666666667</v>
      </c>
      <c r="G450" s="38">
        <v>6334</v>
      </c>
      <c r="H450" s="27">
        <v>2</v>
      </c>
      <c r="I450" s="108">
        <f t="shared" si="13"/>
        <v>3167</v>
      </c>
    </row>
    <row r="451" spans="1:9">
      <c r="A451" s="26" t="s">
        <v>436</v>
      </c>
      <c r="B451" s="105">
        <v>6334</v>
      </c>
      <c r="C451" s="106">
        <f>B451/总体情况!$L$7</f>
        <v>7.0868272842626676E-4</v>
      </c>
      <c r="D451" s="27">
        <v>2</v>
      </c>
      <c r="E451" s="27">
        <v>5</v>
      </c>
      <c r="F451" s="107">
        <f t="shared" si="12"/>
        <v>3167</v>
      </c>
      <c r="G451" s="38">
        <v>6334</v>
      </c>
      <c r="H451" s="27">
        <v>2</v>
      </c>
      <c r="I451" s="108">
        <f t="shared" si="13"/>
        <v>3167</v>
      </c>
    </row>
    <row r="452" spans="1:9">
      <c r="A452" s="26" t="s">
        <v>446</v>
      </c>
      <c r="B452" s="105">
        <v>6334</v>
      </c>
      <c r="C452" s="106">
        <f>B452/总体情况!$L$7</f>
        <v>7.0868272842626676E-4</v>
      </c>
      <c r="D452" s="27">
        <v>2</v>
      </c>
      <c r="E452" s="27">
        <v>7</v>
      </c>
      <c r="F452" s="107">
        <f t="shared" si="12"/>
        <v>3167</v>
      </c>
      <c r="G452" s="38">
        <v>6334</v>
      </c>
      <c r="H452" s="27">
        <v>2</v>
      </c>
      <c r="I452" s="108">
        <f t="shared" si="13"/>
        <v>3167</v>
      </c>
    </row>
    <row r="453" spans="1:9">
      <c r="A453" s="26" t="s">
        <v>467</v>
      </c>
      <c r="B453" s="105">
        <v>6334</v>
      </c>
      <c r="C453" s="106">
        <f>B453/总体情况!$L$7</f>
        <v>7.0868272842626676E-4</v>
      </c>
      <c r="D453" s="27">
        <v>2</v>
      </c>
      <c r="E453" s="27">
        <v>4</v>
      </c>
      <c r="F453" s="107">
        <f t="shared" ref="F453:F516" si="14">B453/D453</f>
        <v>3167</v>
      </c>
      <c r="G453" s="38">
        <v>6334</v>
      </c>
      <c r="H453" s="27">
        <v>2</v>
      </c>
      <c r="I453" s="108">
        <f t="shared" ref="I453:I516" si="15">G453/H453</f>
        <v>3167</v>
      </c>
    </row>
    <row r="454" spans="1:9">
      <c r="A454" s="26" t="s">
        <v>520</v>
      </c>
      <c r="B454" s="105">
        <v>6334</v>
      </c>
      <c r="C454" s="106">
        <f>B454/总体情况!$L$7</f>
        <v>7.0868272842626676E-4</v>
      </c>
      <c r="D454" s="27">
        <v>2</v>
      </c>
      <c r="E454" s="27">
        <v>6</v>
      </c>
      <c r="F454" s="107">
        <f t="shared" si="14"/>
        <v>3167</v>
      </c>
      <c r="G454" s="38">
        <v>6334</v>
      </c>
      <c r="H454" s="27">
        <v>2</v>
      </c>
      <c r="I454" s="108">
        <f t="shared" si="15"/>
        <v>3167</v>
      </c>
    </row>
    <row r="455" spans="1:9">
      <c r="A455" s="26" t="s">
        <v>525</v>
      </c>
      <c r="B455" s="105">
        <v>6334</v>
      </c>
      <c r="C455" s="106">
        <f>B455/总体情况!$L$7</f>
        <v>7.0868272842626676E-4</v>
      </c>
      <c r="D455" s="27">
        <v>2</v>
      </c>
      <c r="E455" s="27">
        <v>7</v>
      </c>
      <c r="F455" s="107">
        <f t="shared" si="14"/>
        <v>3167</v>
      </c>
      <c r="G455" s="38">
        <v>6334</v>
      </c>
      <c r="H455" s="27">
        <v>2</v>
      </c>
      <c r="I455" s="108">
        <f t="shared" si="15"/>
        <v>3167</v>
      </c>
    </row>
    <row r="456" spans="1:9">
      <c r="A456" s="26" t="s">
        <v>533</v>
      </c>
      <c r="B456" s="105">
        <v>6334</v>
      </c>
      <c r="C456" s="106">
        <f>B456/总体情况!$L$7</f>
        <v>7.0868272842626676E-4</v>
      </c>
      <c r="D456" s="27">
        <v>2</v>
      </c>
      <c r="E456" s="27">
        <v>7</v>
      </c>
      <c r="F456" s="107">
        <f t="shared" si="14"/>
        <v>3167</v>
      </c>
      <c r="G456" s="38">
        <v>6334</v>
      </c>
      <c r="H456" s="27">
        <v>2</v>
      </c>
      <c r="I456" s="108">
        <f t="shared" si="15"/>
        <v>3167</v>
      </c>
    </row>
    <row r="457" spans="1:9">
      <c r="A457" s="26" t="s">
        <v>540</v>
      </c>
      <c r="B457" s="105">
        <v>6334</v>
      </c>
      <c r="C457" s="106">
        <f>B457/总体情况!$L$7</f>
        <v>7.0868272842626676E-4</v>
      </c>
      <c r="D457" s="27">
        <v>2</v>
      </c>
      <c r="E457" s="27">
        <v>6</v>
      </c>
      <c r="F457" s="107">
        <f t="shared" si="14"/>
        <v>3167</v>
      </c>
      <c r="G457" s="38">
        <v>6334</v>
      </c>
      <c r="H457" s="27">
        <v>2</v>
      </c>
      <c r="I457" s="108">
        <f t="shared" si="15"/>
        <v>3167</v>
      </c>
    </row>
    <row r="458" spans="1:9">
      <c r="A458" s="26" t="s">
        <v>541</v>
      </c>
      <c r="B458" s="105">
        <v>6334</v>
      </c>
      <c r="C458" s="106">
        <f>B458/总体情况!$L$7</f>
        <v>7.0868272842626676E-4</v>
      </c>
      <c r="D458" s="27">
        <v>2</v>
      </c>
      <c r="E458" s="27">
        <v>6</v>
      </c>
      <c r="F458" s="107">
        <f t="shared" si="14"/>
        <v>3167</v>
      </c>
      <c r="G458" s="38">
        <v>6334</v>
      </c>
      <c r="H458" s="27">
        <v>2</v>
      </c>
      <c r="I458" s="108">
        <f t="shared" si="15"/>
        <v>3167</v>
      </c>
    </row>
    <row r="459" spans="1:9">
      <c r="A459" s="26" t="s">
        <v>544</v>
      </c>
      <c r="B459" s="105">
        <v>6334</v>
      </c>
      <c r="C459" s="106">
        <f>B459/总体情况!$L$7</f>
        <v>7.0868272842626676E-4</v>
      </c>
      <c r="D459" s="27">
        <v>2</v>
      </c>
      <c r="E459" s="27">
        <v>6</v>
      </c>
      <c r="F459" s="107">
        <f t="shared" si="14"/>
        <v>3167</v>
      </c>
      <c r="G459" s="38">
        <v>6334</v>
      </c>
      <c r="H459" s="27">
        <v>2</v>
      </c>
      <c r="I459" s="108">
        <f t="shared" si="15"/>
        <v>3167</v>
      </c>
    </row>
    <row r="460" spans="1:9">
      <c r="A460" s="26" t="s">
        <v>545</v>
      </c>
      <c r="B460" s="105">
        <v>6334</v>
      </c>
      <c r="C460" s="106">
        <f>B460/总体情况!$L$7</f>
        <v>7.0868272842626676E-4</v>
      </c>
      <c r="D460" s="27">
        <v>2</v>
      </c>
      <c r="E460" s="27">
        <v>6</v>
      </c>
      <c r="F460" s="107">
        <f t="shared" si="14"/>
        <v>3167</v>
      </c>
      <c r="G460" s="38">
        <v>6334</v>
      </c>
      <c r="H460" s="27">
        <v>2</v>
      </c>
      <c r="I460" s="108">
        <f t="shared" si="15"/>
        <v>3167</v>
      </c>
    </row>
    <row r="461" spans="1:9">
      <c r="A461" s="26" t="s">
        <v>549</v>
      </c>
      <c r="B461" s="105">
        <v>6334</v>
      </c>
      <c r="C461" s="106">
        <f>B461/总体情况!$L$7</f>
        <v>7.0868272842626676E-4</v>
      </c>
      <c r="D461" s="27">
        <v>2</v>
      </c>
      <c r="E461" s="27">
        <v>7</v>
      </c>
      <c r="F461" s="107">
        <f t="shared" si="14"/>
        <v>3167</v>
      </c>
      <c r="G461" s="38">
        <v>6334</v>
      </c>
      <c r="H461" s="27">
        <v>2</v>
      </c>
      <c r="I461" s="108">
        <f t="shared" si="15"/>
        <v>3167</v>
      </c>
    </row>
    <row r="462" spans="1:9">
      <c r="A462" s="26" t="s">
        <v>550</v>
      </c>
      <c r="B462" s="105">
        <v>6334</v>
      </c>
      <c r="C462" s="106">
        <f>B462/总体情况!$L$7</f>
        <v>7.0868272842626676E-4</v>
      </c>
      <c r="D462" s="27">
        <v>2</v>
      </c>
      <c r="E462" s="27">
        <v>9</v>
      </c>
      <c r="F462" s="107">
        <f t="shared" si="14"/>
        <v>3167</v>
      </c>
      <c r="G462" s="38">
        <v>6334</v>
      </c>
      <c r="H462" s="27">
        <v>2</v>
      </c>
      <c r="I462" s="108">
        <f t="shared" si="15"/>
        <v>3167</v>
      </c>
    </row>
    <row r="463" spans="1:9">
      <c r="A463" s="26" t="s">
        <v>558</v>
      </c>
      <c r="B463" s="105">
        <v>6334</v>
      </c>
      <c r="C463" s="106">
        <f>B463/总体情况!$L$7</f>
        <v>7.0868272842626676E-4</v>
      </c>
      <c r="D463" s="27">
        <v>2</v>
      </c>
      <c r="E463" s="27">
        <v>7</v>
      </c>
      <c r="F463" s="107">
        <f t="shared" si="14"/>
        <v>3167</v>
      </c>
      <c r="G463" s="38">
        <v>6334</v>
      </c>
      <c r="H463" s="27">
        <v>2</v>
      </c>
      <c r="I463" s="108">
        <f t="shared" si="15"/>
        <v>3167</v>
      </c>
    </row>
    <row r="464" spans="1:9">
      <c r="A464" s="26" t="s">
        <v>567</v>
      </c>
      <c r="B464" s="105">
        <v>6334</v>
      </c>
      <c r="C464" s="106">
        <f>B464/总体情况!$L$7</f>
        <v>7.0868272842626676E-4</v>
      </c>
      <c r="D464" s="27">
        <v>2</v>
      </c>
      <c r="E464" s="27">
        <v>7</v>
      </c>
      <c r="F464" s="107">
        <f t="shared" si="14"/>
        <v>3167</v>
      </c>
      <c r="G464" s="38">
        <v>6334</v>
      </c>
      <c r="H464" s="27">
        <v>2</v>
      </c>
      <c r="I464" s="108">
        <f t="shared" si="15"/>
        <v>3167</v>
      </c>
    </row>
    <row r="465" spans="1:9">
      <c r="A465" s="26" t="s">
        <v>571</v>
      </c>
      <c r="B465" s="105">
        <v>6334</v>
      </c>
      <c r="C465" s="106">
        <f>B465/总体情况!$L$7</f>
        <v>7.0868272842626676E-4</v>
      </c>
      <c r="D465" s="27">
        <v>2</v>
      </c>
      <c r="E465" s="27">
        <v>7</v>
      </c>
      <c r="F465" s="107">
        <f t="shared" si="14"/>
        <v>3167</v>
      </c>
      <c r="G465" s="38">
        <v>6334</v>
      </c>
      <c r="H465" s="27">
        <v>2</v>
      </c>
      <c r="I465" s="108">
        <f t="shared" si="15"/>
        <v>3167</v>
      </c>
    </row>
    <row r="466" spans="1:9">
      <c r="A466" s="26" t="s">
        <v>574</v>
      </c>
      <c r="B466" s="105">
        <v>6334</v>
      </c>
      <c r="C466" s="106">
        <f>B466/总体情况!$L$7</f>
        <v>7.0868272842626676E-4</v>
      </c>
      <c r="D466" s="27">
        <v>2</v>
      </c>
      <c r="E466" s="27">
        <v>7</v>
      </c>
      <c r="F466" s="107">
        <f t="shared" si="14"/>
        <v>3167</v>
      </c>
      <c r="G466" s="38">
        <v>6334</v>
      </c>
      <c r="H466" s="27">
        <v>2</v>
      </c>
      <c r="I466" s="108">
        <f t="shared" si="15"/>
        <v>3167</v>
      </c>
    </row>
    <row r="467" spans="1:9">
      <c r="A467" s="26" t="s">
        <v>582</v>
      </c>
      <c r="B467" s="105">
        <v>6334</v>
      </c>
      <c r="C467" s="106">
        <f>B467/总体情况!$L$7</f>
        <v>7.0868272842626676E-4</v>
      </c>
      <c r="D467" s="27">
        <v>2</v>
      </c>
      <c r="E467" s="27">
        <v>7</v>
      </c>
      <c r="F467" s="107">
        <f t="shared" si="14"/>
        <v>3167</v>
      </c>
      <c r="G467" s="38">
        <v>6334</v>
      </c>
      <c r="H467" s="27">
        <v>2</v>
      </c>
      <c r="I467" s="108">
        <f t="shared" si="15"/>
        <v>3167</v>
      </c>
    </row>
    <row r="468" spans="1:9">
      <c r="A468" s="26" t="s">
        <v>591</v>
      </c>
      <c r="B468" s="105">
        <v>6334</v>
      </c>
      <c r="C468" s="106">
        <f>B468/总体情况!$L$7</f>
        <v>7.0868272842626676E-4</v>
      </c>
      <c r="D468" s="27">
        <v>2</v>
      </c>
      <c r="E468" s="27">
        <v>7</v>
      </c>
      <c r="F468" s="107">
        <f t="shared" si="14"/>
        <v>3167</v>
      </c>
      <c r="G468" s="38">
        <v>6334</v>
      </c>
      <c r="H468" s="27">
        <v>2</v>
      </c>
      <c r="I468" s="108">
        <f t="shared" si="15"/>
        <v>3167</v>
      </c>
    </row>
    <row r="469" spans="1:9">
      <c r="A469" s="26" t="s">
        <v>595</v>
      </c>
      <c r="B469" s="105">
        <v>6334</v>
      </c>
      <c r="C469" s="106">
        <f>B469/总体情况!$L$7</f>
        <v>7.0868272842626676E-4</v>
      </c>
      <c r="D469" s="27">
        <v>2</v>
      </c>
      <c r="E469" s="27">
        <v>7</v>
      </c>
      <c r="F469" s="107">
        <f t="shared" si="14"/>
        <v>3167</v>
      </c>
      <c r="G469" s="38">
        <v>6334</v>
      </c>
      <c r="H469" s="27">
        <v>2</v>
      </c>
      <c r="I469" s="108">
        <f t="shared" si="15"/>
        <v>3167</v>
      </c>
    </row>
    <row r="470" spans="1:9">
      <c r="A470" s="26" t="s">
        <v>601</v>
      </c>
      <c r="B470" s="105">
        <v>6334</v>
      </c>
      <c r="C470" s="106">
        <f>B470/总体情况!$L$7</f>
        <v>7.0868272842626676E-4</v>
      </c>
      <c r="D470" s="27">
        <v>2</v>
      </c>
      <c r="E470" s="27">
        <v>8</v>
      </c>
      <c r="F470" s="107">
        <f t="shared" si="14"/>
        <v>3167</v>
      </c>
      <c r="G470" s="38">
        <v>6334</v>
      </c>
      <c r="H470" s="27">
        <v>2</v>
      </c>
      <c r="I470" s="108">
        <f t="shared" si="15"/>
        <v>3167</v>
      </c>
    </row>
    <row r="471" spans="1:9">
      <c r="A471" s="26" t="s">
        <v>608</v>
      </c>
      <c r="B471" s="105">
        <v>6334</v>
      </c>
      <c r="C471" s="106">
        <f>B471/总体情况!$L$7</f>
        <v>7.0868272842626676E-4</v>
      </c>
      <c r="D471" s="27">
        <v>2</v>
      </c>
      <c r="E471" s="27">
        <v>6</v>
      </c>
      <c r="F471" s="107">
        <f t="shared" si="14"/>
        <v>3167</v>
      </c>
      <c r="G471" s="38">
        <v>6334</v>
      </c>
      <c r="H471" s="27">
        <v>2</v>
      </c>
      <c r="I471" s="108">
        <f t="shared" si="15"/>
        <v>3167</v>
      </c>
    </row>
    <row r="472" spans="1:9">
      <c r="A472" s="26" t="s">
        <v>615</v>
      </c>
      <c r="B472" s="105">
        <v>6334</v>
      </c>
      <c r="C472" s="106">
        <f>B472/总体情况!$L$7</f>
        <v>7.0868272842626676E-4</v>
      </c>
      <c r="D472" s="27">
        <v>2</v>
      </c>
      <c r="E472" s="27">
        <v>6</v>
      </c>
      <c r="F472" s="107">
        <f t="shared" si="14"/>
        <v>3167</v>
      </c>
      <c r="G472" s="38">
        <v>6334</v>
      </c>
      <c r="H472" s="27">
        <v>2</v>
      </c>
      <c r="I472" s="108">
        <f t="shared" si="15"/>
        <v>3167</v>
      </c>
    </row>
    <row r="473" spans="1:9">
      <c r="A473" s="26" t="s">
        <v>622</v>
      </c>
      <c r="B473" s="105">
        <v>6334</v>
      </c>
      <c r="C473" s="106">
        <f>B473/总体情况!$L$7</f>
        <v>7.0868272842626676E-4</v>
      </c>
      <c r="D473" s="27">
        <v>2</v>
      </c>
      <c r="E473" s="27">
        <v>6</v>
      </c>
      <c r="F473" s="107">
        <f t="shared" si="14"/>
        <v>3167</v>
      </c>
      <c r="G473" s="38">
        <v>6334</v>
      </c>
      <c r="H473" s="27">
        <v>2</v>
      </c>
      <c r="I473" s="108">
        <f t="shared" si="15"/>
        <v>3167</v>
      </c>
    </row>
    <row r="474" spans="1:9">
      <c r="A474" s="26" t="s">
        <v>629</v>
      </c>
      <c r="B474" s="105">
        <v>6334</v>
      </c>
      <c r="C474" s="106">
        <f>B474/总体情况!$L$7</f>
        <v>7.0868272842626676E-4</v>
      </c>
      <c r="D474" s="27">
        <v>2</v>
      </c>
      <c r="E474" s="27">
        <v>8</v>
      </c>
      <c r="F474" s="107">
        <f t="shared" si="14"/>
        <v>3167</v>
      </c>
      <c r="G474" s="38">
        <v>6334</v>
      </c>
      <c r="H474" s="27">
        <v>2</v>
      </c>
      <c r="I474" s="108">
        <f t="shared" si="15"/>
        <v>3167</v>
      </c>
    </row>
    <row r="475" spans="1:9">
      <c r="A475" s="26" t="s">
        <v>636</v>
      </c>
      <c r="B475" s="105">
        <v>6334</v>
      </c>
      <c r="C475" s="106">
        <f>B475/总体情况!$L$7</f>
        <v>7.0868272842626676E-4</v>
      </c>
      <c r="D475" s="27">
        <v>2</v>
      </c>
      <c r="E475" s="27">
        <v>6</v>
      </c>
      <c r="F475" s="107">
        <f t="shared" si="14"/>
        <v>3167</v>
      </c>
      <c r="G475" s="38">
        <v>6334</v>
      </c>
      <c r="H475" s="27">
        <v>2</v>
      </c>
      <c r="I475" s="108">
        <f t="shared" si="15"/>
        <v>3167</v>
      </c>
    </row>
    <row r="476" spans="1:9">
      <c r="A476" s="26" t="s">
        <v>643</v>
      </c>
      <c r="B476" s="105">
        <v>6334</v>
      </c>
      <c r="C476" s="106">
        <f>B476/总体情况!$L$7</f>
        <v>7.0868272842626676E-4</v>
      </c>
      <c r="D476" s="27">
        <v>2</v>
      </c>
      <c r="E476" s="27">
        <v>6</v>
      </c>
      <c r="F476" s="107">
        <f t="shared" si="14"/>
        <v>3167</v>
      </c>
      <c r="G476" s="38">
        <v>6334</v>
      </c>
      <c r="H476" s="27">
        <v>2</v>
      </c>
      <c r="I476" s="108">
        <f t="shared" si="15"/>
        <v>3167</v>
      </c>
    </row>
    <row r="477" spans="1:9">
      <c r="A477" s="26" t="s">
        <v>650</v>
      </c>
      <c r="B477" s="105">
        <v>6334</v>
      </c>
      <c r="C477" s="106">
        <f>B477/总体情况!$L$7</f>
        <v>7.0868272842626676E-4</v>
      </c>
      <c r="D477" s="27">
        <v>2</v>
      </c>
      <c r="E477" s="27">
        <v>6</v>
      </c>
      <c r="F477" s="107">
        <f t="shared" si="14"/>
        <v>3167</v>
      </c>
      <c r="G477" s="38">
        <v>6334</v>
      </c>
      <c r="H477" s="27">
        <v>2</v>
      </c>
      <c r="I477" s="108">
        <f t="shared" si="15"/>
        <v>3167</v>
      </c>
    </row>
    <row r="478" spans="1:9">
      <c r="A478" s="26" t="s">
        <v>656</v>
      </c>
      <c r="B478" s="105">
        <v>6334</v>
      </c>
      <c r="C478" s="106">
        <f>B478/总体情况!$L$7</f>
        <v>7.0868272842626676E-4</v>
      </c>
      <c r="D478" s="27">
        <v>2</v>
      </c>
      <c r="E478" s="27">
        <v>9</v>
      </c>
      <c r="F478" s="107">
        <f t="shared" si="14"/>
        <v>3167</v>
      </c>
      <c r="G478" s="38">
        <v>6334</v>
      </c>
      <c r="H478" s="27">
        <v>2</v>
      </c>
      <c r="I478" s="108">
        <f t="shared" si="15"/>
        <v>3167</v>
      </c>
    </row>
    <row r="479" spans="1:9">
      <c r="A479" s="26" t="s">
        <v>663</v>
      </c>
      <c r="B479" s="105">
        <v>6334</v>
      </c>
      <c r="C479" s="106">
        <f>B479/总体情况!$L$7</f>
        <v>7.0868272842626676E-4</v>
      </c>
      <c r="D479" s="27">
        <v>2</v>
      </c>
      <c r="E479" s="27">
        <v>7</v>
      </c>
      <c r="F479" s="107">
        <f t="shared" si="14"/>
        <v>3167</v>
      </c>
      <c r="G479" s="38">
        <v>6334</v>
      </c>
      <c r="H479" s="27">
        <v>2</v>
      </c>
      <c r="I479" s="108">
        <f t="shared" si="15"/>
        <v>3167</v>
      </c>
    </row>
    <row r="480" spans="1:9">
      <c r="A480" s="26" t="s">
        <v>670</v>
      </c>
      <c r="B480" s="105">
        <v>6334</v>
      </c>
      <c r="C480" s="106">
        <f>B480/总体情况!$L$7</f>
        <v>7.0868272842626676E-4</v>
      </c>
      <c r="D480" s="27">
        <v>2</v>
      </c>
      <c r="E480" s="27">
        <v>7</v>
      </c>
      <c r="F480" s="107">
        <f t="shared" si="14"/>
        <v>3167</v>
      </c>
      <c r="G480" s="38">
        <v>6334</v>
      </c>
      <c r="H480" s="27">
        <v>2</v>
      </c>
      <c r="I480" s="108">
        <f t="shared" si="15"/>
        <v>3167</v>
      </c>
    </row>
    <row r="481" spans="1:9">
      <c r="A481" s="26" t="s">
        <v>677</v>
      </c>
      <c r="B481" s="105">
        <v>6334</v>
      </c>
      <c r="C481" s="106">
        <f>B481/总体情况!$L$7</f>
        <v>7.0868272842626676E-4</v>
      </c>
      <c r="D481" s="27">
        <v>2</v>
      </c>
      <c r="E481" s="27">
        <v>7</v>
      </c>
      <c r="F481" s="107">
        <f t="shared" si="14"/>
        <v>3167</v>
      </c>
      <c r="G481" s="38">
        <v>6334</v>
      </c>
      <c r="H481" s="27">
        <v>2</v>
      </c>
      <c r="I481" s="108">
        <f t="shared" si="15"/>
        <v>3167</v>
      </c>
    </row>
    <row r="482" spans="1:9">
      <c r="A482" s="26" t="s">
        <v>696</v>
      </c>
      <c r="B482" s="105">
        <v>6334</v>
      </c>
      <c r="C482" s="106">
        <f>B482/总体情况!$L$7</f>
        <v>7.0868272842626676E-4</v>
      </c>
      <c r="D482" s="27">
        <v>2</v>
      </c>
      <c r="E482" s="27">
        <v>9</v>
      </c>
      <c r="F482" s="107">
        <f t="shared" si="14"/>
        <v>3167</v>
      </c>
      <c r="G482" s="38">
        <v>6334</v>
      </c>
      <c r="H482" s="27">
        <v>2</v>
      </c>
      <c r="I482" s="108">
        <f t="shared" si="15"/>
        <v>3167</v>
      </c>
    </row>
    <row r="483" spans="1:9">
      <c r="A483" s="26" t="s">
        <v>699</v>
      </c>
      <c r="B483" s="105">
        <v>6334</v>
      </c>
      <c r="C483" s="106">
        <f>B483/总体情况!$L$7</f>
        <v>7.0868272842626676E-4</v>
      </c>
      <c r="D483" s="27">
        <v>2</v>
      </c>
      <c r="E483" s="27">
        <v>7</v>
      </c>
      <c r="F483" s="107">
        <f t="shared" si="14"/>
        <v>3167</v>
      </c>
      <c r="G483" s="38">
        <v>6334</v>
      </c>
      <c r="H483" s="27">
        <v>2</v>
      </c>
      <c r="I483" s="108">
        <f t="shared" si="15"/>
        <v>3167</v>
      </c>
    </row>
    <row r="484" spans="1:9">
      <c r="A484" s="26" t="s">
        <v>702</v>
      </c>
      <c r="B484" s="105">
        <v>6334</v>
      </c>
      <c r="C484" s="106">
        <f>B484/总体情况!$L$7</f>
        <v>7.0868272842626676E-4</v>
      </c>
      <c r="D484" s="27">
        <v>2</v>
      </c>
      <c r="E484" s="27">
        <v>7</v>
      </c>
      <c r="F484" s="107">
        <f t="shared" si="14"/>
        <v>3167</v>
      </c>
      <c r="G484" s="38">
        <v>6334</v>
      </c>
      <c r="H484" s="27">
        <v>2</v>
      </c>
      <c r="I484" s="108">
        <f t="shared" si="15"/>
        <v>3167</v>
      </c>
    </row>
    <row r="485" spans="1:9">
      <c r="A485" s="26" t="s">
        <v>705</v>
      </c>
      <c r="B485" s="105">
        <v>6334</v>
      </c>
      <c r="C485" s="106">
        <f>B485/总体情况!$L$7</f>
        <v>7.0868272842626676E-4</v>
      </c>
      <c r="D485" s="27">
        <v>2</v>
      </c>
      <c r="E485" s="27">
        <v>7</v>
      </c>
      <c r="F485" s="107">
        <f t="shared" si="14"/>
        <v>3167</v>
      </c>
      <c r="G485" s="38">
        <v>6334</v>
      </c>
      <c r="H485" s="27">
        <v>2</v>
      </c>
      <c r="I485" s="108">
        <f t="shared" si="15"/>
        <v>3167</v>
      </c>
    </row>
    <row r="486" spans="1:9">
      <c r="A486" s="26" t="s">
        <v>709</v>
      </c>
      <c r="B486" s="105">
        <v>6334</v>
      </c>
      <c r="C486" s="106">
        <f>B486/总体情况!$L$7</f>
        <v>7.0868272842626676E-4</v>
      </c>
      <c r="D486" s="27">
        <v>2</v>
      </c>
      <c r="E486" s="27">
        <v>8</v>
      </c>
      <c r="F486" s="107">
        <f t="shared" si="14"/>
        <v>3167</v>
      </c>
      <c r="G486" s="38">
        <v>6334</v>
      </c>
      <c r="H486" s="27">
        <v>2</v>
      </c>
      <c r="I486" s="108">
        <f t="shared" si="15"/>
        <v>3167</v>
      </c>
    </row>
    <row r="487" spans="1:9">
      <c r="A487" s="26" t="s">
        <v>714</v>
      </c>
      <c r="B487" s="105">
        <v>6334</v>
      </c>
      <c r="C487" s="106">
        <f>B487/总体情况!$L$7</f>
        <v>7.0868272842626676E-4</v>
      </c>
      <c r="D487" s="27">
        <v>2</v>
      </c>
      <c r="E487" s="27">
        <v>8</v>
      </c>
      <c r="F487" s="107">
        <f t="shared" si="14"/>
        <v>3167</v>
      </c>
      <c r="G487" s="38">
        <v>6334</v>
      </c>
      <c r="H487" s="27">
        <v>2</v>
      </c>
      <c r="I487" s="108">
        <f t="shared" si="15"/>
        <v>3167</v>
      </c>
    </row>
    <row r="488" spans="1:9">
      <c r="A488" s="26" t="s">
        <v>719</v>
      </c>
      <c r="B488" s="105">
        <v>6334</v>
      </c>
      <c r="C488" s="106">
        <f>B488/总体情况!$L$7</f>
        <v>7.0868272842626676E-4</v>
      </c>
      <c r="D488" s="27">
        <v>2</v>
      </c>
      <c r="E488" s="27">
        <v>9</v>
      </c>
      <c r="F488" s="107">
        <f t="shared" si="14"/>
        <v>3167</v>
      </c>
      <c r="G488" s="38">
        <v>6334</v>
      </c>
      <c r="H488" s="27">
        <v>2</v>
      </c>
      <c r="I488" s="108">
        <f t="shared" si="15"/>
        <v>3167</v>
      </c>
    </row>
    <row r="489" spans="1:9">
      <c r="A489" s="26" t="s">
        <v>724</v>
      </c>
      <c r="B489" s="105">
        <v>6334</v>
      </c>
      <c r="C489" s="106">
        <f>B489/总体情况!$L$7</f>
        <v>7.0868272842626676E-4</v>
      </c>
      <c r="D489" s="27">
        <v>2</v>
      </c>
      <c r="E489" s="27">
        <v>7</v>
      </c>
      <c r="F489" s="107">
        <f t="shared" si="14"/>
        <v>3167</v>
      </c>
      <c r="G489" s="38">
        <v>6334</v>
      </c>
      <c r="H489" s="27">
        <v>2</v>
      </c>
      <c r="I489" s="108">
        <f t="shared" si="15"/>
        <v>3167</v>
      </c>
    </row>
    <row r="490" spans="1:9">
      <c r="A490" s="26" t="s">
        <v>729</v>
      </c>
      <c r="B490" s="105">
        <v>6334</v>
      </c>
      <c r="C490" s="106">
        <f>B490/总体情况!$L$7</f>
        <v>7.0868272842626676E-4</v>
      </c>
      <c r="D490" s="27">
        <v>2</v>
      </c>
      <c r="E490" s="27">
        <v>7</v>
      </c>
      <c r="F490" s="107">
        <f t="shared" si="14"/>
        <v>3167</v>
      </c>
      <c r="G490" s="38">
        <v>6334</v>
      </c>
      <c r="H490" s="27">
        <v>2</v>
      </c>
      <c r="I490" s="108">
        <f t="shared" si="15"/>
        <v>3167</v>
      </c>
    </row>
    <row r="491" spans="1:9">
      <c r="A491" s="26" t="s">
        <v>734</v>
      </c>
      <c r="B491" s="105">
        <v>6334</v>
      </c>
      <c r="C491" s="106">
        <f>B491/总体情况!$L$7</f>
        <v>7.0868272842626676E-4</v>
      </c>
      <c r="D491" s="27">
        <v>2</v>
      </c>
      <c r="E491" s="27">
        <v>7</v>
      </c>
      <c r="F491" s="107">
        <f t="shared" si="14"/>
        <v>3167</v>
      </c>
      <c r="G491" s="38">
        <v>6334</v>
      </c>
      <c r="H491" s="27">
        <v>2</v>
      </c>
      <c r="I491" s="108">
        <f t="shared" si="15"/>
        <v>3167</v>
      </c>
    </row>
    <row r="492" spans="1:9">
      <c r="A492" s="26" t="s">
        <v>738</v>
      </c>
      <c r="B492" s="105">
        <v>6334</v>
      </c>
      <c r="C492" s="106">
        <f>B492/总体情况!$L$7</f>
        <v>7.0868272842626676E-4</v>
      </c>
      <c r="D492" s="27">
        <v>2</v>
      </c>
      <c r="E492" s="27">
        <v>9</v>
      </c>
      <c r="F492" s="107">
        <f t="shared" si="14"/>
        <v>3167</v>
      </c>
      <c r="G492" s="38">
        <v>6334</v>
      </c>
      <c r="H492" s="27">
        <v>2</v>
      </c>
      <c r="I492" s="108">
        <f t="shared" si="15"/>
        <v>3167</v>
      </c>
    </row>
    <row r="493" spans="1:9">
      <c r="A493" s="26" t="s">
        <v>741</v>
      </c>
      <c r="B493" s="105">
        <v>6334</v>
      </c>
      <c r="C493" s="106">
        <f>B493/总体情况!$L$7</f>
        <v>7.0868272842626676E-4</v>
      </c>
      <c r="D493" s="27">
        <v>2</v>
      </c>
      <c r="E493" s="27">
        <v>7</v>
      </c>
      <c r="F493" s="107">
        <f t="shared" si="14"/>
        <v>3167</v>
      </c>
      <c r="G493" s="38">
        <v>6334</v>
      </c>
      <c r="H493" s="27">
        <v>2</v>
      </c>
      <c r="I493" s="108">
        <f t="shared" si="15"/>
        <v>3167</v>
      </c>
    </row>
    <row r="494" spans="1:9">
      <c r="A494" s="26" t="s">
        <v>744</v>
      </c>
      <c r="B494" s="105">
        <v>6334</v>
      </c>
      <c r="C494" s="106">
        <f>B494/总体情况!$L$7</f>
        <v>7.0868272842626676E-4</v>
      </c>
      <c r="D494" s="27">
        <v>2</v>
      </c>
      <c r="E494" s="27">
        <v>7</v>
      </c>
      <c r="F494" s="107">
        <f t="shared" si="14"/>
        <v>3167</v>
      </c>
      <c r="G494" s="38">
        <v>6334</v>
      </c>
      <c r="H494" s="27">
        <v>2</v>
      </c>
      <c r="I494" s="108">
        <f t="shared" si="15"/>
        <v>3167</v>
      </c>
    </row>
    <row r="495" spans="1:9">
      <c r="A495" s="26" t="s">
        <v>747</v>
      </c>
      <c r="B495" s="105">
        <v>6334</v>
      </c>
      <c r="C495" s="106">
        <f>B495/总体情况!$L$7</f>
        <v>7.0868272842626676E-4</v>
      </c>
      <c r="D495" s="27">
        <v>2</v>
      </c>
      <c r="E495" s="27">
        <v>7</v>
      </c>
      <c r="F495" s="107">
        <f t="shared" si="14"/>
        <v>3167</v>
      </c>
      <c r="G495" s="38">
        <v>6334</v>
      </c>
      <c r="H495" s="27">
        <v>2</v>
      </c>
      <c r="I495" s="108">
        <f t="shared" si="15"/>
        <v>3167</v>
      </c>
    </row>
    <row r="496" spans="1:9">
      <c r="A496" s="26" t="s">
        <v>751</v>
      </c>
      <c r="B496" s="105">
        <v>6334</v>
      </c>
      <c r="C496" s="106">
        <f>B496/总体情况!$L$7</f>
        <v>7.0868272842626676E-4</v>
      </c>
      <c r="D496" s="27">
        <v>2</v>
      </c>
      <c r="E496" s="27">
        <v>9</v>
      </c>
      <c r="F496" s="107">
        <f t="shared" si="14"/>
        <v>3167</v>
      </c>
      <c r="G496" s="38">
        <v>6334</v>
      </c>
      <c r="H496" s="27">
        <v>2</v>
      </c>
      <c r="I496" s="108">
        <f t="shared" si="15"/>
        <v>3167</v>
      </c>
    </row>
    <row r="497" spans="1:9">
      <c r="A497" s="26" t="s">
        <v>490</v>
      </c>
      <c r="B497" s="105">
        <v>5208</v>
      </c>
      <c r="C497" s="106">
        <f>B497/总体情况!$L$7</f>
        <v>5.8269966050584099E-4</v>
      </c>
      <c r="D497" s="27">
        <v>7</v>
      </c>
      <c r="E497" s="27">
        <v>15</v>
      </c>
      <c r="F497" s="107">
        <f t="shared" si="14"/>
        <v>744</v>
      </c>
      <c r="G497" s="38">
        <v>4889</v>
      </c>
      <c r="H497" s="27">
        <v>3</v>
      </c>
      <c r="I497" s="108">
        <f t="shared" si="15"/>
        <v>1629.6666666666667</v>
      </c>
    </row>
    <row r="498" spans="1:9">
      <c r="A498" s="26" t="s">
        <v>564</v>
      </c>
      <c r="B498" s="105">
        <v>5137</v>
      </c>
      <c r="C498" s="106">
        <f>B498/总体情况!$L$7</f>
        <v>5.7475579032613389E-4</v>
      </c>
      <c r="D498" s="27">
        <v>6</v>
      </c>
      <c r="E498" s="27">
        <v>16</v>
      </c>
      <c r="F498" s="107">
        <f t="shared" si="14"/>
        <v>856.16666666666663</v>
      </c>
      <c r="G498" s="38">
        <v>4889</v>
      </c>
      <c r="H498" s="27">
        <v>3</v>
      </c>
      <c r="I498" s="108">
        <f t="shared" si="15"/>
        <v>1629.6666666666667</v>
      </c>
    </row>
    <row r="499" spans="1:9">
      <c r="A499" s="26" t="s">
        <v>579</v>
      </c>
      <c r="B499" s="105">
        <v>5137</v>
      </c>
      <c r="C499" s="106">
        <f>B499/总体情况!$L$7</f>
        <v>5.7475579032613389E-4</v>
      </c>
      <c r="D499" s="27">
        <v>6</v>
      </c>
      <c r="E499" s="27">
        <v>14</v>
      </c>
      <c r="F499" s="107">
        <f t="shared" si="14"/>
        <v>856.16666666666663</v>
      </c>
      <c r="G499" s="38">
        <v>4889</v>
      </c>
      <c r="H499" s="27">
        <v>3</v>
      </c>
      <c r="I499" s="108">
        <f t="shared" si="15"/>
        <v>1629.6666666666667</v>
      </c>
    </row>
    <row r="500" spans="1:9">
      <c r="A500" s="26" t="s">
        <v>588</v>
      </c>
      <c r="B500" s="105">
        <v>5137</v>
      </c>
      <c r="C500" s="106">
        <f>B500/总体情况!$L$7</f>
        <v>5.7475579032613389E-4</v>
      </c>
      <c r="D500" s="27">
        <v>6</v>
      </c>
      <c r="E500" s="27">
        <v>14</v>
      </c>
      <c r="F500" s="107">
        <f t="shared" si="14"/>
        <v>856.16666666666663</v>
      </c>
      <c r="G500" s="38">
        <v>4889</v>
      </c>
      <c r="H500" s="27">
        <v>3</v>
      </c>
      <c r="I500" s="108">
        <f t="shared" si="15"/>
        <v>1629.6666666666667</v>
      </c>
    </row>
    <row r="501" spans="1:9">
      <c r="A501" s="26" t="s">
        <v>684</v>
      </c>
      <c r="B501" s="105">
        <v>5137</v>
      </c>
      <c r="C501" s="106">
        <f>B501/总体情况!$L$7</f>
        <v>5.7475579032613389E-4</v>
      </c>
      <c r="D501" s="27">
        <v>6</v>
      </c>
      <c r="E501" s="27">
        <v>18</v>
      </c>
      <c r="F501" s="107">
        <f t="shared" si="14"/>
        <v>856.16666666666663</v>
      </c>
      <c r="G501" s="38">
        <v>4889</v>
      </c>
      <c r="H501" s="27">
        <v>3</v>
      </c>
      <c r="I501" s="108">
        <f t="shared" si="15"/>
        <v>1629.6666666666667</v>
      </c>
    </row>
    <row r="502" spans="1:9">
      <c r="A502" s="26" t="s">
        <v>690</v>
      </c>
      <c r="B502" s="105">
        <v>5137</v>
      </c>
      <c r="C502" s="106">
        <f>B502/总体情况!$L$7</f>
        <v>5.7475579032613389E-4</v>
      </c>
      <c r="D502" s="27">
        <v>6</v>
      </c>
      <c r="E502" s="27">
        <v>13</v>
      </c>
      <c r="F502" s="107">
        <f t="shared" si="14"/>
        <v>856.16666666666663</v>
      </c>
      <c r="G502" s="38">
        <v>4889</v>
      </c>
      <c r="H502" s="27">
        <v>3</v>
      </c>
      <c r="I502" s="108">
        <f t="shared" si="15"/>
        <v>1629.6666666666667</v>
      </c>
    </row>
    <row r="503" spans="1:9">
      <c r="A503" s="26" t="s">
        <v>484</v>
      </c>
      <c r="B503" s="105">
        <v>4353</v>
      </c>
      <c r="C503" s="106">
        <f>B503/总体情况!$L$7</f>
        <v>4.8703756186288901E-4</v>
      </c>
      <c r="D503" s="27">
        <v>13</v>
      </c>
      <c r="E503" s="27">
        <v>17</v>
      </c>
      <c r="F503" s="107">
        <f t="shared" si="14"/>
        <v>334.84615384615387</v>
      </c>
      <c r="G503" s="38">
        <v>3336</v>
      </c>
      <c r="H503" s="27">
        <v>3</v>
      </c>
      <c r="I503" s="108">
        <f t="shared" si="15"/>
        <v>1112</v>
      </c>
    </row>
    <row r="504" spans="1:9">
      <c r="A504" s="26" t="s">
        <v>78</v>
      </c>
      <c r="B504" s="105">
        <v>4042</v>
      </c>
      <c r="C504" s="106">
        <f>B504/总体情况!$L$7</f>
        <v>4.5224117276586204E-4</v>
      </c>
      <c r="D504" s="27">
        <v>4</v>
      </c>
      <c r="E504" s="27">
        <v>15</v>
      </c>
      <c r="F504" s="107">
        <f t="shared" si="14"/>
        <v>1010.5</v>
      </c>
      <c r="G504" s="38">
        <v>4027</v>
      </c>
      <c r="H504" s="27">
        <v>3</v>
      </c>
      <c r="I504" s="108">
        <f t="shared" si="15"/>
        <v>1342.3333333333333</v>
      </c>
    </row>
    <row r="505" spans="1:9">
      <c r="A505" s="26" t="s">
        <v>681</v>
      </c>
      <c r="B505" s="105">
        <v>2804</v>
      </c>
      <c r="C505" s="106">
        <f>B505/总体情况!$L$7</f>
        <v>3.1372692935068708E-4</v>
      </c>
      <c r="D505" s="27">
        <v>12</v>
      </c>
      <c r="E505" s="27">
        <v>4</v>
      </c>
      <c r="F505" s="107">
        <f t="shared" si="14"/>
        <v>233.66666666666666</v>
      </c>
      <c r="G505" s="38">
        <v>1740</v>
      </c>
      <c r="H505" s="27">
        <v>2</v>
      </c>
      <c r="I505" s="108">
        <f t="shared" si="15"/>
        <v>870</v>
      </c>
    </row>
    <row r="506" spans="1:9">
      <c r="A506" s="26" t="s">
        <v>689</v>
      </c>
      <c r="B506" s="105">
        <v>2390</v>
      </c>
      <c r="C506" s="106">
        <f>B506/总体情况!$L$7</f>
        <v>2.6740633421831029E-4</v>
      </c>
      <c r="D506" s="27">
        <v>5</v>
      </c>
      <c r="E506" s="27">
        <v>10</v>
      </c>
      <c r="F506" s="107">
        <f t="shared" si="14"/>
        <v>478</v>
      </c>
      <c r="G506" s="38">
        <v>2270</v>
      </c>
      <c r="H506" s="27">
        <v>2</v>
      </c>
      <c r="I506" s="108">
        <f t="shared" si="15"/>
        <v>1135</v>
      </c>
    </row>
    <row r="507" spans="1:9">
      <c r="A507" s="26" t="s">
        <v>88</v>
      </c>
      <c r="B507" s="105">
        <v>2134</v>
      </c>
      <c r="C507" s="106">
        <f>B507/总体情况!$L$7</f>
        <v>2.3876364737316911E-4</v>
      </c>
      <c r="D507" s="27">
        <v>4</v>
      </c>
      <c r="E507" s="27">
        <v>16</v>
      </c>
      <c r="F507" s="107">
        <f t="shared" si="14"/>
        <v>533.5</v>
      </c>
      <c r="G507" s="38">
        <v>2109</v>
      </c>
      <c r="H507" s="27">
        <v>2</v>
      </c>
      <c r="I507" s="108">
        <f t="shared" si="15"/>
        <v>1054.5</v>
      </c>
    </row>
    <row r="508" spans="1:9">
      <c r="A508" s="26" t="s">
        <v>435</v>
      </c>
      <c r="B508" s="105">
        <v>2124</v>
      </c>
      <c r="C508" s="106">
        <f>B508/总体情况!$L$7</f>
        <v>2.376447924182808E-4</v>
      </c>
      <c r="D508" s="27">
        <v>3</v>
      </c>
      <c r="E508" s="27">
        <v>5</v>
      </c>
      <c r="F508" s="107">
        <f t="shared" si="14"/>
        <v>708</v>
      </c>
      <c r="G508" s="38">
        <v>2109</v>
      </c>
      <c r="H508" s="27">
        <v>2</v>
      </c>
      <c r="I508" s="108">
        <f t="shared" si="15"/>
        <v>1054.5</v>
      </c>
    </row>
    <row r="509" spans="1:9">
      <c r="A509" s="26" t="s">
        <v>445</v>
      </c>
      <c r="B509" s="105">
        <v>2124</v>
      </c>
      <c r="C509" s="106">
        <f>B509/总体情况!$L$7</f>
        <v>2.376447924182808E-4</v>
      </c>
      <c r="D509" s="27">
        <v>3</v>
      </c>
      <c r="E509" s="27">
        <v>8</v>
      </c>
      <c r="F509" s="107">
        <f t="shared" si="14"/>
        <v>708</v>
      </c>
      <c r="G509" s="38">
        <v>2109</v>
      </c>
      <c r="H509" s="27">
        <v>2</v>
      </c>
      <c r="I509" s="108">
        <f t="shared" si="15"/>
        <v>1054.5</v>
      </c>
    </row>
    <row r="510" spans="1:9">
      <c r="A510" s="26" t="s">
        <v>98</v>
      </c>
      <c r="B510" s="105">
        <v>2124</v>
      </c>
      <c r="C510" s="106">
        <f>B510/总体情况!$L$7</f>
        <v>2.376447924182808E-4</v>
      </c>
      <c r="D510" s="27">
        <v>3</v>
      </c>
      <c r="E510" s="27">
        <v>15</v>
      </c>
      <c r="F510" s="107">
        <f t="shared" si="14"/>
        <v>708</v>
      </c>
      <c r="G510" s="38">
        <v>2109</v>
      </c>
      <c r="H510" s="27">
        <v>2</v>
      </c>
      <c r="I510" s="108">
        <f t="shared" si="15"/>
        <v>1054.5</v>
      </c>
    </row>
    <row r="511" spans="1:9">
      <c r="A511" s="26" t="s">
        <v>466</v>
      </c>
      <c r="B511" s="105">
        <v>2124</v>
      </c>
      <c r="C511" s="106">
        <f>B511/总体情况!$L$7</f>
        <v>2.376447924182808E-4</v>
      </c>
      <c r="D511" s="27">
        <v>3</v>
      </c>
      <c r="E511" s="27">
        <v>5</v>
      </c>
      <c r="F511" s="107">
        <f t="shared" si="14"/>
        <v>708</v>
      </c>
      <c r="G511" s="38">
        <v>2109</v>
      </c>
      <c r="H511" s="27">
        <v>2</v>
      </c>
      <c r="I511" s="108">
        <f t="shared" si="15"/>
        <v>1054.5</v>
      </c>
    </row>
    <row r="512" spans="1:9">
      <c r="A512" s="26" t="s">
        <v>479</v>
      </c>
      <c r="B512" s="105">
        <v>2124</v>
      </c>
      <c r="C512" s="106">
        <f>B512/总体情况!$L$7</f>
        <v>2.376447924182808E-4</v>
      </c>
      <c r="D512" s="27">
        <v>3</v>
      </c>
      <c r="E512" s="27">
        <v>5</v>
      </c>
      <c r="F512" s="107">
        <f t="shared" si="14"/>
        <v>708</v>
      </c>
      <c r="G512" s="38">
        <v>2109</v>
      </c>
      <c r="H512" s="27">
        <v>2</v>
      </c>
      <c r="I512" s="108">
        <f t="shared" si="15"/>
        <v>1054.5</v>
      </c>
    </row>
    <row r="513" spans="1:9">
      <c r="A513" s="26" t="s">
        <v>504</v>
      </c>
      <c r="B513" s="105">
        <v>2124</v>
      </c>
      <c r="C513" s="106">
        <f>B513/总体情况!$L$7</f>
        <v>2.376447924182808E-4</v>
      </c>
      <c r="D513" s="27">
        <v>3</v>
      </c>
      <c r="E513" s="27">
        <v>5</v>
      </c>
      <c r="F513" s="107">
        <f t="shared" si="14"/>
        <v>708</v>
      </c>
      <c r="G513" s="38">
        <v>2109</v>
      </c>
      <c r="H513" s="27">
        <v>2</v>
      </c>
      <c r="I513" s="108">
        <f t="shared" si="15"/>
        <v>1054.5</v>
      </c>
    </row>
    <row r="514" spans="1:9">
      <c r="A514" s="26" t="s">
        <v>107</v>
      </c>
      <c r="B514" s="105">
        <v>2124</v>
      </c>
      <c r="C514" s="106">
        <f>B514/总体情况!$L$7</f>
        <v>2.376447924182808E-4</v>
      </c>
      <c r="D514" s="27">
        <v>3</v>
      </c>
      <c r="E514" s="27">
        <v>5</v>
      </c>
      <c r="F514" s="107">
        <f t="shared" si="14"/>
        <v>708</v>
      </c>
      <c r="G514" s="38">
        <v>2109</v>
      </c>
      <c r="H514" s="27">
        <v>2</v>
      </c>
      <c r="I514" s="108">
        <f t="shared" si="15"/>
        <v>1054.5</v>
      </c>
    </row>
    <row r="515" spans="1:9">
      <c r="A515" s="26" t="s">
        <v>519</v>
      </c>
      <c r="B515" s="105">
        <v>2124</v>
      </c>
      <c r="C515" s="106">
        <f>B515/总体情况!$L$7</f>
        <v>2.376447924182808E-4</v>
      </c>
      <c r="D515" s="27">
        <v>3</v>
      </c>
      <c r="E515" s="27">
        <v>4</v>
      </c>
      <c r="F515" s="107">
        <f t="shared" si="14"/>
        <v>708</v>
      </c>
      <c r="G515" s="38">
        <v>2109</v>
      </c>
      <c r="H515" s="27">
        <v>2</v>
      </c>
      <c r="I515" s="108">
        <f t="shared" si="15"/>
        <v>1054.5</v>
      </c>
    </row>
    <row r="516" spans="1:9">
      <c r="A516" s="26" t="s">
        <v>121</v>
      </c>
      <c r="B516" s="105">
        <v>2124</v>
      </c>
      <c r="C516" s="106">
        <f>B516/总体情况!$L$7</f>
        <v>2.376447924182808E-4</v>
      </c>
      <c r="D516" s="27">
        <v>3</v>
      </c>
      <c r="E516" s="27">
        <v>8</v>
      </c>
      <c r="F516" s="107">
        <f t="shared" si="14"/>
        <v>708</v>
      </c>
      <c r="G516" s="38">
        <v>2109</v>
      </c>
      <c r="H516" s="27">
        <v>2</v>
      </c>
      <c r="I516" s="108">
        <f t="shared" si="15"/>
        <v>1054.5</v>
      </c>
    </row>
    <row r="517" spans="1:9">
      <c r="A517" s="26" t="s">
        <v>532</v>
      </c>
      <c r="B517" s="105">
        <v>2124</v>
      </c>
      <c r="C517" s="106">
        <f>B517/总体情况!$L$7</f>
        <v>2.376447924182808E-4</v>
      </c>
      <c r="D517" s="27">
        <v>3</v>
      </c>
      <c r="E517" s="27">
        <v>8</v>
      </c>
      <c r="F517" s="107">
        <f t="shared" ref="F517:F539" si="16">B517/D517</f>
        <v>708</v>
      </c>
      <c r="G517" s="38">
        <v>2109</v>
      </c>
      <c r="H517" s="27">
        <v>2</v>
      </c>
      <c r="I517" s="108">
        <f t="shared" ref="I517:I539" si="17">G517/H517</f>
        <v>1054.5</v>
      </c>
    </row>
    <row r="518" spans="1:9">
      <c r="A518" s="26" t="s">
        <v>492</v>
      </c>
      <c r="B518" s="105">
        <v>1912</v>
      </c>
      <c r="C518" s="106">
        <f>B518/总体情况!$L$7</f>
        <v>2.1392506737464824E-4</v>
      </c>
      <c r="D518" s="27">
        <v>7</v>
      </c>
      <c r="E518" s="27">
        <v>4</v>
      </c>
      <c r="F518" s="107">
        <f t="shared" si="16"/>
        <v>273.14285714285717</v>
      </c>
      <c r="G518" s="38">
        <v>1182</v>
      </c>
      <c r="H518" s="27">
        <v>1</v>
      </c>
      <c r="I518" s="108">
        <f t="shared" si="17"/>
        <v>1182</v>
      </c>
    </row>
    <row r="519" spans="1:9">
      <c r="A519" s="26" t="s">
        <v>692</v>
      </c>
      <c r="B519" s="105">
        <v>1912</v>
      </c>
      <c r="C519" s="106">
        <f>B519/总体情况!$L$7</f>
        <v>2.1392506737464824E-4</v>
      </c>
      <c r="D519" s="27">
        <v>7</v>
      </c>
      <c r="E519" s="27">
        <v>3</v>
      </c>
      <c r="F519" s="107">
        <f t="shared" si="16"/>
        <v>273.14285714285717</v>
      </c>
      <c r="G519" s="38">
        <v>1182</v>
      </c>
      <c r="H519" s="27">
        <v>1</v>
      </c>
      <c r="I519" s="108">
        <f t="shared" si="17"/>
        <v>1182</v>
      </c>
    </row>
    <row r="520" spans="1:9">
      <c r="A520" s="26" t="s">
        <v>686</v>
      </c>
      <c r="B520" s="105">
        <v>1871</v>
      </c>
      <c r="C520" s="106">
        <f>B520/总体情况!$L$7</f>
        <v>2.093377620596061E-4</v>
      </c>
      <c r="D520" s="27">
        <v>3</v>
      </c>
      <c r="E520" s="27">
        <v>3</v>
      </c>
      <c r="F520" s="107">
        <f t="shared" si="16"/>
        <v>623.66666666666663</v>
      </c>
      <c r="G520" s="38">
        <v>1740</v>
      </c>
      <c r="H520" s="27">
        <v>2</v>
      </c>
      <c r="I520" s="108">
        <f t="shared" si="17"/>
        <v>870</v>
      </c>
    </row>
    <row r="521" spans="1:9">
      <c r="A521" s="26" t="s">
        <v>755</v>
      </c>
      <c r="B521" s="105">
        <v>41</v>
      </c>
      <c r="C521" s="106">
        <f>B521/总体情况!$L$7</f>
        <v>4.5873053150421433E-6</v>
      </c>
      <c r="D521" s="27">
        <v>1</v>
      </c>
      <c r="E521" s="27">
        <v>0</v>
      </c>
      <c r="F521" s="107">
        <f t="shared" si="16"/>
        <v>41</v>
      </c>
      <c r="G521" s="38">
        <v>0</v>
      </c>
      <c r="H521" s="27">
        <v>0</v>
      </c>
      <c r="I521" s="108" t="e">
        <f t="shared" si="17"/>
        <v>#DIV/0!</v>
      </c>
    </row>
    <row r="522" spans="1:9">
      <c r="A522" s="26" t="s">
        <v>491</v>
      </c>
      <c r="B522" s="105">
        <v>15</v>
      </c>
      <c r="C522" s="106">
        <f>B522/总体情况!$L$7</f>
        <v>1.6782824323324915E-6</v>
      </c>
      <c r="D522" s="27">
        <v>1</v>
      </c>
      <c r="E522" s="27">
        <v>2</v>
      </c>
      <c r="F522" s="107">
        <f t="shared" si="16"/>
        <v>15</v>
      </c>
      <c r="G522" s="38">
        <v>0</v>
      </c>
      <c r="H522" s="27">
        <v>0</v>
      </c>
      <c r="I522" s="108" t="e">
        <f t="shared" si="17"/>
        <v>#DIV/0!</v>
      </c>
    </row>
    <row r="523" spans="1:9">
      <c r="A523" s="26" t="s">
        <v>557</v>
      </c>
      <c r="B523" s="105">
        <v>15</v>
      </c>
      <c r="C523" s="106">
        <f>B523/总体情况!$L$7</f>
        <v>1.6782824323324915E-6</v>
      </c>
      <c r="D523" s="27">
        <v>1</v>
      </c>
      <c r="E523" s="27">
        <v>4</v>
      </c>
      <c r="F523" s="107">
        <f t="shared" si="16"/>
        <v>15</v>
      </c>
      <c r="G523" s="38">
        <v>0</v>
      </c>
      <c r="H523" s="27">
        <v>0</v>
      </c>
      <c r="I523" s="108" t="e">
        <f t="shared" si="17"/>
        <v>#DIV/0!</v>
      </c>
    </row>
    <row r="524" spans="1:9">
      <c r="A524" s="26" t="s">
        <v>566</v>
      </c>
      <c r="B524" s="105">
        <v>15</v>
      </c>
      <c r="C524" s="106">
        <f>B524/总体情况!$L$7</f>
        <v>1.6782824323324915E-6</v>
      </c>
      <c r="D524" s="27">
        <v>1</v>
      </c>
      <c r="E524" s="27">
        <v>4</v>
      </c>
      <c r="F524" s="107">
        <f t="shared" si="16"/>
        <v>15</v>
      </c>
      <c r="G524" s="38">
        <v>0</v>
      </c>
      <c r="H524" s="27">
        <v>0</v>
      </c>
      <c r="I524" s="108" t="e">
        <f t="shared" si="17"/>
        <v>#DIV/0!</v>
      </c>
    </row>
    <row r="525" spans="1:9">
      <c r="A525" s="26" t="s">
        <v>581</v>
      </c>
      <c r="B525" s="105">
        <v>15</v>
      </c>
      <c r="C525" s="106">
        <f>B525/总体情况!$L$7</f>
        <v>1.6782824323324915E-6</v>
      </c>
      <c r="D525" s="27">
        <v>1</v>
      </c>
      <c r="E525" s="27">
        <v>4</v>
      </c>
      <c r="F525" s="107">
        <f t="shared" si="16"/>
        <v>15</v>
      </c>
      <c r="G525" s="38">
        <v>0</v>
      </c>
      <c r="H525" s="27">
        <v>0</v>
      </c>
      <c r="I525" s="108" t="e">
        <f t="shared" si="17"/>
        <v>#DIV/0!</v>
      </c>
    </row>
    <row r="526" spans="1:9">
      <c r="A526" s="26" t="s">
        <v>590</v>
      </c>
      <c r="B526" s="105">
        <v>15</v>
      </c>
      <c r="C526" s="106">
        <f>B526/总体情况!$L$7</f>
        <v>1.6782824323324915E-6</v>
      </c>
      <c r="D526" s="27">
        <v>1</v>
      </c>
      <c r="E526" s="27">
        <v>4</v>
      </c>
      <c r="F526" s="107">
        <f t="shared" si="16"/>
        <v>15</v>
      </c>
      <c r="G526" s="38">
        <v>0</v>
      </c>
      <c r="H526" s="27">
        <v>0</v>
      </c>
      <c r="I526" s="108" t="e">
        <f t="shared" si="17"/>
        <v>#DIV/0!</v>
      </c>
    </row>
    <row r="527" spans="1:9">
      <c r="A527" s="26" t="s">
        <v>198</v>
      </c>
      <c r="B527" s="105">
        <v>15</v>
      </c>
      <c r="C527" s="106">
        <f>B527/总体情况!$L$7</f>
        <v>1.6782824323324915E-6</v>
      </c>
      <c r="D527" s="27">
        <v>1</v>
      </c>
      <c r="E527" s="27">
        <v>3</v>
      </c>
      <c r="F527" s="107">
        <f t="shared" si="16"/>
        <v>15</v>
      </c>
      <c r="G527" s="38">
        <v>0</v>
      </c>
      <c r="H527" s="27">
        <v>0</v>
      </c>
      <c r="I527" s="108" t="e">
        <f t="shared" si="17"/>
        <v>#DIV/0!</v>
      </c>
    </row>
    <row r="528" spans="1:9">
      <c r="A528" s="26" t="s">
        <v>685</v>
      </c>
      <c r="B528" s="105">
        <v>15</v>
      </c>
      <c r="C528" s="106">
        <f>B528/总体情况!$L$7</f>
        <v>1.6782824323324915E-6</v>
      </c>
      <c r="D528" s="27">
        <v>1</v>
      </c>
      <c r="E528" s="27">
        <v>2</v>
      </c>
      <c r="F528" s="107">
        <f t="shared" si="16"/>
        <v>15</v>
      </c>
      <c r="G528" s="38">
        <v>0</v>
      </c>
      <c r="H528" s="27">
        <v>0</v>
      </c>
      <c r="I528" s="108" t="e">
        <f t="shared" si="17"/>
        <v>#DIV/0!</v>
      </c>
    </row>
    <row r="529" spans="1:9">
      <c r="A529" s="26" t="s">
        <v>691</v>
      </c>
      <c r="B529" s="105">
        <v>15</v>
      </c>
      <c r="C529" s="106">
        <f>B529/总体情况!$L$7</f>
        <v>1.6782824323324915E-6</v>
      </c>
      <c r="D529" s="27">
        <v>1</v>
      </c>
      <c r="E529" s="27">
        <v>1</v>
      </c>
      <c r="F529" s="107">
        <f t="shared" si="16"/>
        <v>15</v>
      </c>
      <c r="G529" s="38">
        <v>0</v>
      </c>
      <c r="H529" s="27">
        <v>0</v>
      </c>
      <c r="I529" s="108" t="e">
        <f t="shared" si="17"/>
        <v>#DIV/0!</v>
      </c>
    </row>
    <row r="530" spans="1:9">
      <c r="A530" s="26" t="s">
        <v>757</v>
      </c>
      <c r="B530" s="105">
        <v>0</v>
      </c>
      <c r="C530" s="106">
        <f>B530/总体情况!$L$7</f>
        <v>0</v>
      </c>
      <c r="D530" s="27">
        <v>0</v>
      </c>
      <c r="E530" s="27">
        <v>0</v>
      </c>
      <c r="F530" s="107" t="e">
        <f t="shared" si="16"/>
        <v>#DIV/0!</v>
      </c>
      <c r="G530" s="38">
        <v>0</v>
      </c>
      <c r="H530" s="27">
        <v>0</v>
      </c>
      <c r="I530" s="108" t="e">
        <f t="shared" si="17"/>
        <v>#DIV/0!</v>
      </c>
    </row>
    <row r="531" spans="1:9">
      <c r="A531" s="26" t="s">
        <v>761</v>
      </c>
      <c r="B531" s="105">
        <v>0</v>
      </c>
      <c r="C531" s="106">
        <f>B531/总体情况!$L$7</f>
        <v>0</v>
      </c>
      <c r="D531" s="27">
        <v>0</v>
      </c>
      <c r="E531" s="27">
        <v>0</v>
      </c>
      <c r="F531" s="107" t="e">
        <f t="shared" si="16"/>
        <v>#DIV/0!</v>
      </c>
      <c r="G531" s="38">
        <v>0</v>
      </c>
      <c r="H531" s="27">
        <v>0</v>
      </c>
      <c r="I531" s="108" t="e">
        <f t="shared" si="17"/>
        <v>#DIV/0!</v>
      </c>
    </row>
    <row r="532" spans="1:9">
      <c r="A532" s="26" t="s">
        <v>765</v>
      </c>
      <c r="B532" s="105">
        <v>0</v>
      </c>
      <c r="C532" s="106">
        <f>B532/总体情况!$L$7</f>
        <v>0</v>
      </c>
      <c r="D532" s="27">
        <v>0</v>
      </c>
      <c r="E532" s="27">
        <v>0</v>
      </c>
      <c r="F532" s="107" t="e">
        <f t="shared" si="16"/>
        <v>#DIV/0!</v>
      </c>
      <c r="G532" s="38">
        <v>0</v>
      </c>
      <c r="H532" s="27">
        <v>0</v>
      </c>
      <c r="I532" s="108" t="e">
        <f t="shared" si="17"/>
        <v>#DIV/0!</v>
      </c>
    </row>
    <row r="533" spans="1:9">
      <c r="A533" s="26" t="s">
        <v>768</v>
      </c>
      <c r="B533" s="105">
        <v>0</v>
      </c>
      <c r="C533" s="106">
        <f>B533/总体情况!$L$7</f>
        <v>0</v>
      </c>
      <c r="D533" s="27">
        <v>0</v>
      </c>
      <c r="E533" s="27">
        <v>0</v>
      </c>
      <c r="F533" s="107" t="e">
        <f t="shared" si="16"/>
        <v>#DIV/0!</v>
      </c>
      <c r="G533" s="38">
        <v>0</v>
      </c>
      <c r="H533" s="27">
        <v>0</v>
      </c>
      <c r="I533" s="108" t="e">
        <f t="shared" si="17"/>
        <v>#DIV/0!</v>
      </c>
    </row>
    <row r="534" spans="1:9">
      <c r="A534" s="26" t="s">
        <v>769</v>
      </c>
      <c r="B534" s="105">
        <v>0</v>
      </c>
      <c r="C534" s="106">
        <f>B534/总体情况!$L$7</f>
        <v>0</v>
      </c>
      <c r="D534" s="27">
        <v>0</v>
      </c>
      <c r="E534" s="27">
        <v>0</v>
      </c>
      <c r="F534" s="107" t="e">
        <f t="shared" si="16"/>
        <v>#DIV/0!</v>
      </c>
      <c r="G534" s="38">
        <v>0</v>
      </c>
      <c r="H534" s="27">
        <v>0</v>
      </c>
      <c r="I534" s="108" t="e">
        <f t="shared" si="17"/>
        <v>#DIV/0!</v>
      </c>
    </row>
    <row r="535" spans="1:9">
      <c r="A535" s="26" t="s">
        <v>770</v>
      </c>
      <c r="B535" s="105">
        <v>0</v>
      </c>
      <c r="C535" s="106">
        <f>B535/总体情况!$L$7</f>
        <v>0</v>
      </c>
      <c r="D535" s="27">
        <v>0</v>
      </c>
      <c r="E535" s="27">
        <v>0</v>
      </c>
      <c r="F535" s="107" t="e">
        <f t="shared" si="16"/>
        <v>#DIV/0!</v>
      </c>
      <c r="G535" s="38">
        <v>0</v>
      </c>
      <c r="H535" s="27">
        <v>0</v>
      </c>
      <c r="I535" s="108" t="e">
        <f t="shared" si="17"/>
        <v>#DIV/0!</v>
      </c>
    </row>
    <row r="536" spans="1:9">
      <c r="A536" s="26" t="s">
        <v>771</v>
      </c>
      <c r="B536" s="105">
        <v>0</v>
      </c>
      <c r="C536" s="106">
        <f>B536/总体情况!$L$7</f>
        <v>0</v>
      </c>
      <c r="D536" s="27">
        <v>0</v>
      </c>
      <c r="E536" s="27">
        <v>0</v>
      </c>
      <c r="F536" s="107" t="e">
        <f t="shared" si="16"/>
        <v>#DIV/0!</v>
      </c>
      <c r="G536" s="38">
        <v>0</v>
      </c>
      <c r="H536" s="27">
        <v>0</v>
      </c>
      <c r="I536" s="108" t="e">
        <f t="shared" si="17"/>
        <v>#DIV/0!</v>
      </c>
    </row>
    <row r="537" spans="1:9">
      <c r="A537" s="26" t="s">
        <v>772</v>
      </c>
      <c r="B537" s="105">
        <v>0</v>
      </c>
      <c r="C537" s="106">
        <f>B537/总体情况!$L$7</f>
        <v>0</v>
      </c>
      <c r="D537" s="27">
        <v>0</v>
      </c>
      <c r="E537" s="27">
        <v>0</v>
      </c>
      <c r="F537" s="107" t="e">
        <f t="shared" si="16"/>
        <v>#DIV/0!</v>
      </c>
      <c r="G537" s="38">
        <v>0</v>
      </c>
      <c r="H537" s="27">
        <v>0</v>
      </c>
      <c r="I537" s="108" t="e">
        <f t="shared" si="17"/>
        <v>#DIV/0!</v>
      </c>
    </row>
    <row r="538" spans="1:9">
      <c r="A538" s="26" t="s">
        <v>777</v>
      </c>
      <c r="B538" s="105">
        <v>0</v>
      </c>
      <c r="C538" s="106">
        <f>B538/总体情况!$L$7</f>
        <v>0</v>
      </c>
      <c r="D538" s="27">
        <v>0</v>
      </c>
      <c r="E538" s="27">
        <v>0</v>
      </c>
      <c r="F538" s="107" t="e">
        <f t="shared" si="16"/>
        <v>#DIV/0!</v>
      </c>
      <c r="G538" s="38">
        <v>0</v>
      </c>
      <c r="H538" s="27">
        <v>0</v>
      </c>
      <c r="I538" s="108" t="e">
        <f t="shared" si="17"/>
        <v>#DIV/0!</v>
      </c>
    </row>
    <row r="539" spans="1:9">
      <c r="A539" s="29" t="s">
        <v>780</v>
      </c>
      <c r="B539" s="109">
        <v>0</v>
      </c>
      <c r="C539" s="110">
        <f>B539/总体情况!$L$7</f>
        <v>0</v>
      </c>
      <c r="D539" s="30">
        <v>0</v>
      </c>
      <c r="E539" s="30">
        <v>0</v>
      </c>
      <c r="F539" s="111" t="e">
        <f t="shared" si="16"/>
        <v>#DIV/0!</v>
      </c>
      <c r="G539" s="41">
        <v>0</v>
      </c>
      <c r="H539" s="30">
        <v>0</v>
      </c>
      <c r="I539" s="112" t="e">
        <f t="shared" si="17"/>
        <v>#DIV/0!</v>
      </c>
    </row>
  </sheetData>
  <sortState ref="A5:I539">
    <sortCondition descending="1" ref="B5:B539"/>
  </sortState>
  <mergeCells count="1">
    <mergeCell ref="K4:K14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7"/>
  <sheetViews>
    <sheetView workbookViewId="0">
      <selection activeCell="B3" sqref="A1:B3"/>
    </sheetView>
  </sheetViews>
  <sheetFormatPr defaultRowHeight="14.4"/>
  <cols>
    <col min="1" max="1" width="38" bestFit="1" customWidth="1"/>
    <col min="2" max="2" width="18.33203125" style="8" bestFit="1" customWidth="1"/>
  </cols>
  <sheetData>
    <row r="1" spans="1:5">
      <c r="A1" s="22" t="s">
        <v>824</v>
      </c>
    </row>
    <row r="2" spans="1:5">
      <c r="A2" t="s">
        <v>867</v>
      </c>
    </row>
    <row r="3" spans="1:5">
      <c r="A3" t="s">
        <v>869</v>
      </c>
    </row>
    <row r="5" spans="1:5">
      <c r="B5" s="8" t="s">
        <v>868</v>
      </c>
    </row>
    <row r="6" spans="1:5">
      <c r="A6" t="s">
        <v>19</v>
      </c>
      <c r="B6" s="8">
        <v>6385.2854291399999</v>
      </c>
      <c r="E6" t="s">
        <v>806</v>
      </c>
    </row>
    <row r="7" spans="1:5">
      <c r="A7" t="s">
        <v>282</v>
      </c>
      <c r="B7" s="8">
        <v>5677.0714285699996</v>
      </c>
    </row>
    <row r="8" spans="1:5">
      <c r="A8" t="s">
        <v>283</v>
      </c>
      <c r="B8" s="8">
        <v>5677.0714285699996</v>
      </c>
    </row>
    <row r="9" spans="1:5">
      <c r="A9" t="s">
        <v>291</v>
      </c>
      <c r="B9" s="8">
        <v>5677.0714285699996</v>
      </c>
    </row>
    <row r="10" spans="1:5">
      <c r="A10" t="s">
        <v>292</v>
      </c>
      <c r="B10" s="8">
        <v>5677.0714285699996</v>
      </c>
    </row>
    <row r="11" spans="1:5">
      <c r="A11" t="s">
        <v>300</v>
      </c>
      <c r="B11" s="8">
        <v>5677.0714285699996</v>
      </c>
    </row>
    <row r="12" spans="1:5">
      <c r="A12" t="s">
        <v>301</v>
      </c>
      <c r="B12" s="8">
        <v>5677.0714285699996</v>
      </c>
    </row>
    <row r="13" spans="1:5">
      <c r="A13" t="s">
        <v>302</v>
      </c>
      <c r="B13" s="8">
        <v>5677.0714285699996</v>
      </c>
    </row>
    <row r="14" spans="1:5">
      <c r="A14" t="s">
        <v>305</v>
      </c>
      <c r="B14" s="8">
        <v>5677.0714285699996</v>
      </c>
    </row>
    <row r="15" spans="1:5">
      <c r="A15" t="s">
        <v>306</v>
      </c>
      <c r="B15" s="8">
        <v>5677.0714285699996</v>
      </c>
    </row>
    <row r="16" spans="1:5">
      <c r="A16" t="s">
        <v>307</v>
      </c>
      <c r="B16" s="8">
        <v>5677.0714285699996</v>
      </c>
    </row>
    <row r="17" spans="1:2">
      <c r="A17" t="s">
        <v>310</v>
      </c>
      <c r="B17" s="8">
        <v>5677.0714285699996</v>
      </c>
    </row>
    <row r="18" spans="1:2">
      <c r="A18" t="s">
        <v>311</v>
      </c>
      <c r="B18" s="8">
        <v>5677.0714285699996</v>
      </c>
    </row>
    <row r="19" spans="1:2">
      <c r="A19" t="s">
        <v>263</v>
      </c>
      <c r="B19" s="8">
        <v>5634.6923076900002</v>
      </c>
    </row>
    <row r="20" spans="1:2">
      <c r="A20" t="s">
        <v>275</v>
      </c>
      <c r="B20" s="8">
        <v>5629.9333333300001</v>
      </c>
    </row>
    <row r="21" spans="1:2">
      <c r="A21" t="s">
        <v>276</v>
      </c>
      <c r="B21" s="8">
        <v>5629.9333333300001</v>
      </c>
    </row>
    <row r="22" spans="1:2">
      <c r="A22" t="s">
        <v>293</v>
      </c>
      <c r="B22" s="8">
        <v>5629.9333333300001</v>
      </c>
    </row>
    <row r="23" spans="1:2">
      <c r="A23" t="s">
        <v>294</v>
      </c>
      <c r="B23" s="8">
        <v>5629.9333333300001</v>
      </c>
    </row>
    <row r="24" spans="1:2">
      <c r="A24" t="s">
        <v>295</v>
      </c>
      <c r="B24" s="8">
        <v>5629.9333333300001</v>
      </c>
    </row>
    <row r="25" spans="1:2">
      <c r="A25" t="s">
        <v>308</v>
      </c>
      <c r="B25" s="8">
        <v>5629.9333333300001</v>
      </c>
    </row>
    <row r="26" spans="1:2">
      <c r="A26" t="s">
        <v>268</v>
      </c>
      <c r="B26" s="8">
        <v>5354.625</v>
      </c>
    </row>
    <row r="27" spans="1:2">
      <c r="A27" t="s">
        <v>269</v>
      </c>
      <c r="B27" s="8">
        <v>5354.625</v>
      </c>
    </row>
    <row r="28" spans="1:2">
      <c r="A28" t="s">
        <v>284</v>
      </c>
      <c r="B28" s="8">
        <v>5354.625</v>
      </c>
    </row>
    <row r="29" spans="1:2">
      <c r="A29" t="s">
        <v>285</v>
      </c>
      <c r="B29" s="8">
        <v>5354.625</v>
      </c>
    </row>
    <row r="30" spans="1:2">
      <c r="A30" t="s">
        <v>286</v>
      </c>
      <c r="B30" s="8">
        <v>5354.625</v>
      </c>
    </row>
    <row r="31" spans="1:2">
      <c r="A31" t="s">
        <v>303</v>
      </c>
      <c r="B31" s="8">
        <v>5354.625</v>
      </c>
    </row>
    <row r="32" spans="1:2">
      <c r="A32" t="s">
        <v>277</v>
      </c>
      <c r="B32" s="8">
        <v>5300.2666666699997</v>
      </c>
    </row>
    <row r="33" spans="1:2">
      <c r="A33" t="s">
        <v>278</v>
      </c>
      <c r="B33" s="8">
        <v>5300.2666666699997</v>
      </c>
    </row>
    <row r="34" spans="1:2">
      <c r="A34" t="s">
        <v>296</v>
      </c>
      <c r="B34" s="8">
        <v>5300.2666666699997</v>
      </c>
    </row>
    <row r="35" spans="1:2">
      <c r="A35" t="s">
        <v>297</v>
      </c>
      <c r="B35" s="8">
        <v>5300.2666666699997</v>
      </c>
    </row>
    <row r="36" spans="1:2">
      <c r="A36" t="s">
        <v>298</v>
      </c>
      <c r="B36" s="8">
        <v>5300.2666666699997</v>
      </c>
    </row>
    <row r="37" spans="1:2">
      <c r="A37" t="s">
        <v>309</v>
      </c>
      <c r="B37" s="8">
        <v>5300.2666666699997</v>
      </c>
    </row>
    <row r="38" spans="1:2">
      <c r="A38" t="s">
        <v>266</v>
      </c>
      <c r="B38" s="8">
        <v>5279.625</v>
      </c>
    </row>
    <row r="39" spans="1:2">
      <c r="A39" t="s">
        <v>267</v>
      </c>
      <c r="B39" s="8">
        <v>5279.625</v>
      </c>
    </row>
    <row r="40" spans="1:2">
      <c r="A40" t="s">
        <v>279</v>
      </c>
      <c r="B40" s="8">
        <v>5279.625</v>
      </c>
    </row>
    <row r="41" spans="1:2">
      <c r="A41" t="s">
        <v>280</v>
      </c>
      <c r="B41" s="8">
        <v>5279.625</v>
      </c>
    </row>
    <row r="42" spans="1:2">
      <c r="A42" t="s">
        <v>281</v>
      </c>
      <c r="B42" s="8">
        <v>5279.625</v>
      </c>
    </row>
    <row r="43" spans="1:2">
      <c r="A43" t="s">
        <v>299</v>
      </c>
      <c r="B43" s="8">
        <v>5279.625</v>
      </c>
    </row>
    <row r="44" spans="1:2">
      <c r="A44" t="s">
        <v>270</v>
      </c>
      <c r="B44" s="8">
        <v>5135.2916666700003</v>
      </c>
    </row>
    <row r="45" spans="1:2">
      <c r="A45" t="s">
        <v>271</v>
      </c>
      <c r="B45" s="8">
        <v>5135.2916666700003</v>
      </c>
    </row>
    <row r="46" spans="1:2">
      <c r="A46" t="s">
        <v>287</v>
      </c>
      <c r="B46" s="8">
        <v>5135.2916666700003</v>
      </c>
    </row>
    <row r="47" spans="1:2">
      <c r="A47" t="s">
        <v>288</v>
      </c>
      <c r="B47" s="8">
        <v>5135.2916666700003</v>
      </c>
    </row>
    <row r="48" spans="1:2">
      <c r="A48" t="s">
        <v>289</v>
      </c>
      <c r="B48" s="8">
        <v>5135.2916666700003</v>
      </c>
    </row>
    <row r="49" spans="1:2">
      <c r="A49" t="s">
        <v>304</v>
      </c>
      <c r="B49" s="8">
        <v>5135.2916666700003</v>
      </c>
    </row>
    <row r="50" spans="1:2">
      <c r="A50" t="s">
        <v>264</v>
      </c>
      <c r="B50" s="8">
        <v>4880.0357142900002</v>
      </c>
    </row>
    <row r="51" spans="1:2">
      <c r="A51" t="s">
        <v>265</v>
      </c>
      <c r="B51" s="8">
        <v>4880.0357142900002</v>
      </c>
    </row>
    <row r="52" spans="1:2">
      <c r="A52" t="s">
        <v>272</v>
      </c>
      <c r="B52" s="8">
        <v>4880.0357142900002</v>
      </c>
    </row>
    <row r="53" spans="1:2">
      <c r="A53" t="s">
        <v>273</v>
      </c>
      <c r="B53" s="8">
        <v>4880.0357142900002</v>
      </c>
    </row>
    <row r="54" spans="1:2">
      <c r="A54" t="s">
        <v>274</v>
      </c>
      <c r="B54" s="8">
        <v>4880.0357142900002</v>
      </c>
    </row>
    <row r="55" spans="1:2">
      <c r="A55" t="s">
        <v>290</v>
      </c>
      <c r="B55" s="8">
        <v>4880.0357142900002</v>
      </c>
    </row>
    <row r="56" spans="1:2">
      <c r="A56" t="s">
        <v>36</v>
      </c>
      <c r="B56" s="8">
        <v>4833.78092784</v>
      </c>
    </row>
    <row r="57" spans="1:2">
      <c r="A57" t="s">
        <v>262</v>
      </c>
      <c r="B57" s="8">
        <v>4585.6261682200002</v>
      </c>
    </row>
  </sheetData>
  <autoFilter ref="A5:B57"/>
  <sortState ref="A2:B53">
    <sortCondition descending="1" ref="B2:B53"/>
  </sortState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G15"/>
  <sheetViews>
    <sheetView workbookViewId="0">
      <selection activeCell="C1" sqref="C1:C3"/>
    </sheetView>
  </sheetViews>
  <sheetFormatPr defaultRowHeight="14.4"/>
  <cols>
    <col min="3" max="3" width="27.109375" bestFit="1" customWidth="1"/>
    <col min="4" max="4" width="9.44140625" bestFit="1" customWidth="1"/>
  </cols>
  <sheetData>
    <row r="1" spans="3:7">
      <c r="C1" s="22" t="s">
        <v>824</v>
      </c>
      <c r="D1" s="8"/>
    </row>
    <row r="2" spans="3:7">
      <c r="C2" t="s">
        <v>870</v>
      </c>
      <c r="D2" s="8"/>
    </row>
    <row r="3" spans="3:7">
      <c r="C3" t="s">
        <v>871</v>
      </c>
      <c r="D3" s="8"/>
    </row>
    <row r="4" spans="3:7">
      <c r="D4" s="8" t="s">
        <v>820</v>
      </c>
    </row>
    <row r="5" spans="3:7">
      <c r="C5" t="s">
        <v>36</v>
      </c>
      <c r="D5" s="8">
        <v>8605.5023255800006</v>
      </c>
      <c r="G5" t="s">
        <v>806</v>
      </c>
    </row>
    <row r="6" spans="3:7">
      <c r="C6" t="s">
        <v>37</v>
      </c>
      <c r="D6" s="8">
        <v>8510.7692307699999</v>
      </c>
    </row>
    <row r="7" spans="3:7">
      <c r="C7" t="s">
        <v>19</v>
      </c>
      <c r="D7" s="8">
        <v>11341.853046599999</v>
      </c>
    </row>
    <row r="8" spans="3:7">
      <c r="C8" t="s">
        <v>262</v>
      </c>
      <c r="D8" s="8">
        <v>8793.4</v>
      </c>
    </row>
    <row r="9" spans="3:7">
      <c r="C9" t="s">
        <v>263</v>
      </c>
      <c r="D9" s="8">
        <v>23803.666666699999</v>
      </c>
    </row>
    <row r="10" spans="3:7">
      <c r="C10" t="s">
        <v>270</v>
      </c>
      <c r="D10" s="8">
        <v>8734.7857142899993</v>
      </c>
    </row>
    <row r="11" spans="3:7">
      <c r="C11" t="s">
        <v>271</v>
      </c>
      <c r="D11" s="8">
        <v>8734.7857142899993</v>
      </c>
    </row>
    <row r="12" spans="3:7">
      <c r="C12" t="s">
        <v>287</v>
      </c>
      <c r="D12" s="8">
        <v>8734.7857142899993</v>
      </c>
    </row>
    <row r="13" spans="3:7">
      <c r="C13" t="s">
        <v>288</v>
      </c>
      <c r="D13" s="8">
        <v>8734.7857142899993</v>
      </c>
    </row>
    <row r="14" spans="3:7">
      <c r="C14" t="s">
        <v>289</v>
      </c>
      <c r="D14" s="8">
        <v>8734.7857142899993</v>
      </c>
    </row>
    <row r="15" spans="3:7">
      <c r="C15" t="s">
        <v>304</v>
      </c>
      <c r="D15" s="8">
        <v>8734.7857142899993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9</vt:i4>
      </vt:variant>
      <vt:variant>
        <vt:lpstr>命名范围</vt:lpstr>
      </vt:variant>
      <vt:variant>
        <vt:i4>2</vt:i4>
      </vt:variant>
    </vt:vector>
  </HeadingPairs>
  <TitlesOfParts>
    <vt:vector size="11" baseType="lpstr">
      <vt:lpstr>总体情况</vt:lpstr>
      <vt:lpstr>频繁集</vt:lpstr>
      <vt:lpstr>潜在频繁集</vt:lpstr>
      <vt:lpstr>频繁功效(0.03)</vt:lpstr>
      <vt:lpstr>潜在频繁功效(0.03)</vt:lpstr>
      <vt:lpstr>频繁功效(0.01)</vt:lpstr>
      <vt:lpstr>潜在频繁功效(0.01)</vt:lpstr>
      <vt:lpstr>平均销量较高功效</vt:lpstr>
      <vt:lpstr>平均销量较高功效(销量&gt;500)</vt:lpstr>
      <vt:lpstr>频繁集!chn_result1</vt:lpstr>
      <vt:lpstr>潜在频繁集!result4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JD</dc:creator>
  <cp:lastModifiedBy>JD</cp:lastModifiedBy>
  <dcterms:created xsi:type="dcterms:W3CDTF">2017-08-03T11:47:16Z</dcterms:created>
  <dcterms:modified xsi:type="dcterms:W3CDTF">2017-08-16T03:53:47Z</dcterms:modified>
</cp:coreProperties>
</file>