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AHL" state="visible" r:id="rId4"/>
    <sheet sheetId="3" name="AHL_DAT" state="visible" r:id="rId5"/>
    <sheet sheetId="4" name="AHL_DAT_STRING" state="visible" r:id="rId6"/>
    <sheet sheetId="5" name="Stevilo tekem po drzavah" state="visible" r:id="rId7"/>
  </sheets>
  <calcPr calcId="171027"/>
</workbook>
</file>

<file path=xl/sharedStrings.xml><?xml version="1.0" encoding="utf-8"?>
<sst xmlns="http://schemas.openxmlformats.org/spreadsheetml/2006/main" count="501" uniqueCount="122">
  <si>
    <t>sl</t>
  </si>
  <si>
    <t>hr</t>
  </si>
  <si>
    <t>it</t>
  </si>
  <si>
    <t>au</t>
  </si>
  <si>
    <t>SnojTa</t>
  </si>
  <si>
    <t>JavornikBl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</si>
  <si>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</si>
  <si>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</si>
  <si>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</si>
  <si>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</si>
  <si>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</si>
  <si>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</si>
  <si>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</si>
  <si>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</si>
  <si>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MurnikPe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</si>
  <si>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</si>
  <si>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</si>
  <si>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</si>
  <si>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</si>
  <si>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</si>
  <si>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</si>
  <si>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</si>
  <si>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</si>
  <si>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</si>
  <si>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</si>
  <si>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</si>
  <si>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</si>
  <si>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</si>
  <si>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</si>
  <si>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</si>
  <si>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</si>
  <si>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</si>
  <si>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</si>
  <si>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De zordoMa</t>
  </si>
  <si>
    <t>PirasAn</t>
  </si>
  <si>
    <t>RivisFe</t>
  </si>
  <si>
    <t>CusinFe</t>
  </si>
  <si>
    <t>PinieOm</t>
  </si>
  <si>
    <t>KainbergerJu</t>
  </si>
  <si>
    <t>PuffWo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</si>
  <si>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</si>
  <si>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</si>
  <si>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</si>
  <si>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</si>
  <si>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</si>
  <si>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</si>
  <si>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</si>
  <si>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</si>
  <si>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</si>
  <si>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</si>
  <si>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</si>
  <si>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</si>
  <si>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</si>
  <si>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</si>
  <si>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</si>
  <si>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</si>
  <si>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</si>
  <si>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</si>
  <si>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</si>
  <si>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</si>
  <si>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</si>
  <si>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LinesmanEi</t>
  </si>
  <si>
    <t>2024-09-21</t>
  </si>
  <si>
    <t>zbrisano</t>
  </si>
  <si>
    <t>2024-09-26</t>
  </si>
  <si>
    <t>2024-10-05</t>
  </si>
  <si>
    <t>2024-09-28</t>
  </si>
  <si>
    <t>2024-09-22</t>
  </si>
  <si>
    <t>2024-09-24</t>
  </si>
  <si>
    <t>2024-10-03</t>
  </si>
  <si>
    <t>2024-10-10</t>
  </si>
  <si>
    <t>2024-10-08</t>
  </si>
  <si>
    <t>2024-09-29</t>
  </si>
  <si>
    <t>2024-10-09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</si>
  <si>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</si>
  <si>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</si>
  <si>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</si>
  <si>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</si>
  <si>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</si>
  <si>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Ritten;BenvegnuAn;GiacomozziFe;AbeltinoSi;De zordoMa</t>
  </si>
  <si>
    <t>Eishalle Ritten;MoschenAn;SoraperraSi;IlmerNo;RivisAn</t>
  </si>
  <si>
    <t>Sportpark Kitzbühel;RuetzMa;SpiegelSe;SeewaldJe;ZacherlPa</t>
  </si>
  <si>
    <t>Eishalle Gröden;RuetzMa;StefenelliFe;FleischmannLu;RinkerDa</t>
  </si>
  <si>
    <t>Eishalle Dornbirn;HolzerTo;SpiegelSe;SeewaldJe;ZacherlPa</t>
  </si>
  <si>
    <t>Eishalle Celje;BulovecMi;MeixnerSe;MiklicGr;TelesklavFa</t>
  </si>
  <si>
    <t>Sportpark Kitzbühel;LazzeriAl;SpiegelSe;BrondiPa;FormaioniTh</t>
  </si>
  <si>
    <t>Eisarena Salzburg;HuberRe;MeixnerSe;StrimitzerDa;WuchererGe</t>
  </si>
  <si>
    <t>Würtharena Neumarkt;KainbergerJu;OrelSt;RinkerDa;TelesklavFa</t>
  </si>
  <si>
    <t>Eishalle Jesenice;LesniakBo;SnojTa;JeramFi;WuchererGe</t>
  </si>
  <si>
    <t>KELIT Arena Zell am See;HolzerTo;HuberRe;DivisDo;StrimitzerDa</t>
  </si>
  <si>
    <t>KELIT Arena Zell am See;KainbergerJu;VoicanCh;LegatKo;MoidlMa</t>
  </si>
  <si>
    <t>KELIT Arena Zell am See;OrelSt;WidmannFl;TelesklavFa;WendnerMa</t>
  </si>
  <si>
    <t>Würtharena Neumarkt;PirasAn;RivisFe;BrondiPa;GrisentiLu</t>
  </si>
  <si>
    <t>Eishalle Sterzing;LazzeriAl;MoschenAn;GrisentiLu;RivisAn</t>
  </si>
  <si>
    <t>Eishalle Sissek Zibel;MetzingerFi;WidmannFl;KnezRo;TelesklavFa</t>
  </si>
  <si>
    <t>Eishalle Ritten;PinieOm;PirasAn;CusinFe;FormaioniTh</t>
  </si>
  <si>
    <t>Eishalle Sterzing;PirasAn;SoraperraSi;BrondiPa;CusinFe</t>
  </si>
  <si>
    <t>ZBRISANO</t>
  </si>
  <si>
    <t>Eishalle Ritten;BenvegnuAn;LazzeriAl;CusinFe;FormaioniTh</t>
  </si>
  <si>
    <t>Eishalle Celje;LebenJa;WidmannFl;MiklicGr;WendnerMa</t>
  </si>
  <si>
    <t>Sportpark Kitzbühel;BrockAd;HolzerTo;RinkerDa;WendnerMa</t>
  </si>
  <si>
    <t>Eishalle Gröden;SoraperraSi;VirtaTu;BrondiPa;ScalzeriAl</t>
  </si>
  <si>
    <t>Eishalle Cortina;PinieOm;VirtaTu;FecchioFe;FormaioniTh</t>
  </si>
  <si>
    <t>Eishalle Dornbirn;RuetzMa;VirtaTu;FleischmannLu;IlmerNo</t>
  </si>
  <si>
    <t>Eishalle Gröden;HolzerTo;PinieOm;DivisDo;FecchioFe</t>
  </si>
  <si>
    <t>Eisarena Salzburg;LebenJa;OrelSt;MarkizetiGr;PuffWo</t>
  </si>
  <si>
    <t>Eishalle Cortina;BulovecMi;RivisFe;ArlicMa;IlmerNo</t>
  </si>
  <si>
    <t>Eishalle Meran;OrelSt;SnojTa;JeramFi;WuchererGe</t>
  </si>
  <si>
    <t>Eishalle Meran;MoschenAn;SnojTa;MarkizetiGr;RivisAn</t>
  </si>
  <si>
    <t>Eisarena Salzburg;BrockAd;MeixnerSe;LegatKo;WeissAl</t>
  </si>
  <si>
    <t>Eishalle Meran;StefenelliFe;VirtaTu;GrisentiLu;StrimitzerDa</t>
  </si>
  <si>
    <t>Eishalle Sissek Zibel;BajtMi;LesniakBo;ArlicMa;MarkizetiGr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</si>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</sst>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1" displayName="Table1" ref="E4:H9" totalsRowShown="1" headerRowCount="0">
  <autoFilter ref="E4:H9">
    <filterColumn colId="0" hiddenButton="1"/>
    <filterColumn colId="1" hiddenButton="1"/>
    <filterColumn colId="2" hiddenButton="1"/>
  </autoFilter>
  <tableColumns count="3">
    <tableColumn id="1" name="-"/>
    <tableColumn id="2" name="klubi"/>
    <tableColumn id="3" name="predviden pro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workbookViewId="0" zoomScale="100" zoomScaleNormal="100">
      <selection activeCell="AS20" sqref="AS20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2.85546875" customWidth="1"/>
    <col min="4" max="4" width="13.28515625" customWidth="1"/>
    <col min="5" max="5" width="11" customWidth="1"/>
    <col min="6" max="6" width="11.140625" customWidth="1"/>
    <col min="7" max="7" width="11" customWidth="1"/>
    <col min="9" max="9" width="10.5703125" customWidth="1"/>
    <col min="10" max="10" width="12.140625" customWidth="1"/>
    <col min="11" max="11" width="14.140625" customWidth="1"/>
    <col min="12" max="12" width="10.28515625" customWidth="1"/>
    <col min="13" max="13" width="13.5703125" customWidth="1"/>
    <col min="14" max="14" width="13" customWidth="1"/>
    <col min="15" max="15" width="12.5703125" customWidth="1"/>
    <col min="16" max="16" width="11.140625" customWidth="1"/>
    <col min="17" max="17" width="13.28515625" customWidth="1"/>
    <col min="18" max="18" width="10.7109375" customWidth="1"/>
    <col min="19" max="19" width="14.140625" customWidth="1"/>
    <col min="20" max="20" width="16.85546875" customWidth="1"/>
    <col min="21" max="21" width="11.7109375" customWidth="1"/>
    <col min="22" max="22" width="10.7109375" customWidth="1"/>
    <col min="23" max="23" width="11.85546875" customWidth="1"/>
    <col min="24" max="24" width="17.28515625" customWidth="1"/>
    <col min="25" max="25" width="11.7109375" customWidth="1"/>
    <col min="26" max="26" width="10.28515625" customWidth="1"/>
    <col min="27" max="27" width="14.5703125" customWidth="1"/>
    <col min="28" max="28" width="10.42578125" customWidth="1"/>
    <col min="29" max="29" width="11.28515625" customWidth="1"/>
    <col min="30" max="30" width="12" customWidth="1"/>
    <col min="31" max="31" width="15.140625" customWidth="1"/>
    <col min="32" max="32" width="11.42578125" customWidth="1"/>
    <col min="33" max="33" width="13.28515625" customWidth="1"/>
    <col min="34" max="34" width="10.5703125" customWidth="1"/>
    <col min="35" max="35" width="10.85546875" customWidth="1"/>
    <col min="36" max="36" width="12.7109375" customWidth="1"/>
    <col min="37" max="37" width="10.42578125" customWidth="1"/>
    <col min="38" max="38" width="13.42578125" customWidth="1"/>
    <col min="39" max="39" width="10.28515625" customWidth="1"/>
    <col min="40" max="40" width="12.42578125" customWidth="1"/>
    <col min="41" max="41" width="11.28515625" customWidth="1"/>
    <col min="42" max="42" width="12.5703125" customWidth="1"/>
    <col min="43" max="43" width="11.42578125" customWidth="1"/>
    <col min="44" max="44" width="11.7109375" customWidth="1"/>
    <col min="45" max="45" width="14.42578125" customWidth="1"/>
    <col min="46" max="46" width="12.5703125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.7109375" customWidth="1"/>
    <col min="60" max="60" width="11.42578125" customWidth="1"/>
    <col min="61" max="61" width="14.140625" customWidth="1"/>
    <col min="62" max="62" width="18.140625" customWidth="1"/>
    <col min="63" max="63" width="10.140625" customWidth="1"/>
    <col min="64" max="64" width="11.85546875" customWidth="1"/>
    <col min="66" max="66" width="14.5703125" customWidth="1"/>
    <col min="68" max="68" width="15.5703125" customWidth="1"/>
    <col min="70" max="70" width="12.5703125" customWidth="1"/>
    <col min="80" max="80" width="13.5703125" customWidth="1"/>
  </cols>
  <sheetData>
    <row r="1" ht="14.45" customHeight="1" spans="1:57" x14ac:dyDescent="0.25">
      <c r="A1">
        <f>COUNTIF(A4:A70,"&lt;&gt;")</f>
        <v>3</v>
      </c>
      <c r="B1">
        <f>COUNTIF(B4:B70,"&lt;&gt;")</f>
        <v>2</v>
      </c>
      <c r="C1">
        <f t="shared" ref="C1:BE1" si="0">COUNTIF(C4:C70,"&lt;&gt;")</f>
        <v>2</v>
      </c>
      <c r="D1">
        <f t="shared" si="0"/>
        <v>3</v>
      </c>
      <c r="E1">
        <f t="shared" si="0"/>
        <v>2</v>
      </c>
      <c r="F1">
        <f t="shared" si="0"/>
        <v>2</v>
      </c>
      <c r="G1">
        <f t="shared" si="0"/>
        <v>2</v>
      </c>
      <c r="H1">
        <f t="shared" si="0"/>
        <v>2</v>
      </c>
      <c r="I1">
        <f t="shared" si="0"/>
        <v>2</v>
      </c>
      <c r="J1">
        <f t="shared" si="0"/>
        <v>2</v>
      </c>
      <c r="K1">
        <f t="shared" si="0"/>
        <v>1</v>
      </c>
      <c r="L1">
        <f>COUNTIF(L4:L70,"&lt;&gt;")</f>
        <v>2</v>
      </c>
      <c r="M1">
        <f>COUNTIF(M4:M70,"&lt;&gt;")</f>
        <v>2</v>
      </c>
      <c r="N1">
        <f t="shared" si="0"/>
        <v>3</v>
      </c>
      <c r="O1">
        <f t="shared" si="0"/>
        <v>4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3</v>
      </c>
      <c r="V1">
        <f t="shared" si="0"/>
        <v>2</v>
      </c>
      <c r="W1">
        <f t="shared" si="0"/>
        <v>4</v>
      </c>
      <c r="X1">
        <f t="shared" si="0"/>
        <v>2</v>
      </c>
      <c r="Y1">
        <f t="shared" si="0"/>
        <v>3</v>
      </c>
      <c r="Z1">
        <f t="shared" si="0"/>
        <v>3</v>
      </c>
      <c r="AA1">
        <f t="shared" si="0"/>
        <v>3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3</v>
      </c>
      <c r="AF1">
        <f t="shared" si="0"/>
        <v>3</v>
      </c>
      <c r="AG1">
        <f t="shared" si="0"/>
        <v>3</v>
      </c>
      <c r="AH1">
        <f t="shared" si="0"/>
        <v>3</v>
      </c>
      <c r="AI1">
        <f t="shared" si="0"/>
        <v>3</v>
      </c>
      <c r="AJ1">
        <f t="shared" si="0"/>
        <v>1</v>
      </c>
      <c r="AK1">
        <f t="shared" si="0"/>
        <v>4</v>
      </c>
      <c r="AL1">
        <f t="shared" si="0"/>
        <v>3</v>
      </c>
      <c r="AM1">
        <f t="shared" si="0"/>
        <v>2</v>
      </c>
      <c r="AN1">
        <f t="shared" si="0"/>
        <v>3</v>
      </c>
      <c r="AO1">
        <f t="shared" si="0"/>
        <v>4</v>
      </c>
      <c r="AP1">
        <f t="shared" si="0"/>
        <v>4</v>
      </c>
      <c r="AQ1">
        <f t="shared" si="0"/>
        <v>3</v>
      </c>
      <c r="AR1">
        <f t="shared" si="0"/>
        <v>3</v>
      </c>
      <c r="AS1">
        <f t="shared" si="0"/>
        <v>3</v>
      </c>
      <c r="AT1">
        <f t="shared" si="0"/>
        <v>4</v>
      </c>
      <c r="AU1">
        <f t="shared" si="0"/>
        <v>2</v>
      </c>
      <c r="AV1">
        <f t="shared" si="0"/>
        <v>3</v>
      </c>
      <c r="AW1">
        <f t="shared" si="0"/>
        <v>3</v>
      </c>
      <c r="AX1">
        <f t="shared" si="0"/>
        <v>3</v>
      </c>
      <c r="AY1">
        <f t="shared" si="0"/>
        <v>4</v>
      </c>
      <c r="AZ1">
        <f t="shared" si="0"/>
        <v>2</v>
      </c>
      <c r="BA1">
        <f t="shared" si="0"/>
        <v>2</v>
      </c>
      <c r="BB1">
        <f t="shared" si="0"/>
        <v>2</v>
      </c>
      <c r="BC1">
        <f t="shared" si="0"/>
        <v>2</v>
      </c>
      <c r="BD1">
        <f t="shared" si="0"/>
        <v>1</v>
      </c>
      <c r="BE1">
        <f t="shared" si="0"/>
        <v>1</v>
      </c>
    </row>
    <row r="2" ht="14.45" customHeight="1" spans="1:57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2" t="s">
        <v>1</v>
      </c>
      <c r="M2" s="2" t="s">
        <v>1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3" t="s">
        <v>2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  <c r="BC2" s="4" t="s">
        <v>3</v>
      </c>
      <c r="BD2" s="4" t="s">
        <v>3</v>
      </c>
      <c r="BE2" s="4" t="s">
        <v>3</v>
      </c>
    </row>
    <row r="3" ht="15" customHeight="1" spans="1:59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</row>
    <row r="4" ht="15" customHeight="1" spans="1:58" x14ac:dyDescent="0.25">
      <c r="A4" t="s">
        <v>62</v>
      </c>
      <c r="B4" t="s">
        <v>63</v>
      </c>
      <c r="C4" t="s">
        <v>64</v>
      </c>
      <c r="D4" t="s">
        <v>64</v>
      </c>
      <c r="E4" t="s">
        <v>64</v>
      </c>
      <c r="F4" t="s">
        <v>64</v>
      </c>
      <c r="G4" t="s">
        <v>65</v>
      </c>
      <c r="H4" t="s">
        <v>65</v>
      </c>
      <c r="I4" t="s">
        <v>63</v>
      </c>
      <c r="J4" t="s">
        <v>66</v>
      </c>
      <c r="K4" t="s">
        <v>63</v>
      </c>
      <c r="L4" t="s">
        <v>67</v>
      </c>
      <c r="M4" t="s">
        <v>63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67</v>
      </c>
      <c r="AA4" t="s">
        <v>67</v>
      </c>
      <c r="AB4" t="s">
        <v>65</v>
      </c>
      <c r="AC4" t="s">
        <v>65</v>
      </c>
      <c r="AD4" t="s">
        <v>65</v>
      </c>
      <c r="AE4" t="s">
        <v>64</v>
      </c>
      <c r="AF4" t="s">
        <v>64</v>
      </c>
      <c r="AG4" t="s">
        <v>64</v>
      </c>
      <c r="AH4" t="s">
        <v>64</v>
      </c>
      <c r="AI4" t="s">
        <v>68</v>
      </c>
      <c r="AJ4" t="s">
        <v>66</v>
      </c>
      <c r="AK4" t="s">
        <v>62</v>
      </c>
      <c r="AL4" t="s">
        <v>64</v>
      </c>
      <c r="AM4" t="s">
        <v>64</v>
      </c>
      <c r="AN4" t="s">
        <v>62</v>
      </c>
      <c r="AO4" t="s">
        <v>63</v>
      </c>
      <c r="AP4" t="s">
        <v>62</v>
      </c>
      <c r="AQ4" t="s">
        <v>62</v>
      </c>
      <c r="AR4" t="s">
        <v>62</v>
      </c>
      <c r="AS4" t="s">
        <v>68</v>
      </c>
      <c r="AT4" t="s">
        <v>68</v>
      </c>
      <c r="AU4" t="s">
        <v>68</v>
      </c>
      <c r="AV4" t="s">
        <v>65</v>
      </c>
      <c r="AW4" t="s">
        <v>65</v>
      </c>
      <c r="AX4" t="s">
        <v>64</v>
      </c>
      <c r="AY4" t="s">
        <v>64</v>
      </c>
      <c r="AZ4" t="s">
        <v>64</v>
      </c>
      <c r="BA4" t="s">
        <v>66</v>
      </c>
      <c r="BB4" t="s">
        <v>69</v>
      </c>
      <c r="BC4" t="s">
        <v>69</v>
      </c>
      <c r="BD4" t="s">
        <v>70</v>
      </c>
      <c r="BE4" t="s">
        <v>65</v>
      </c>
      <c r="BF4" t="s">
        <v>63</v>
      </c>
    </row>
    <row r="5" ht="15" customHeight="1" spans="1:58" x14ac:dyDescent="0.25">
      <c r="A5" t="s">
        <v>66</v>
      </c>
      <c r="B5" t="s">
        <v>63</v>
      </c>
      <c r="C5" t="s">
        <v>63</v>
      </c>
      <c r="D5" t="s">
        <v>69</v>
      </c>
      <c r="E5" t="s">
        <v>69</v>
      </c>
      <c r="F5" t="s">
        <v>63</v>
      </c>
      <c r="G5" t="s">
        <v>66</v>
      </c>
      <c r="H5" t="s">
        <v>70</v>
      </c>
      <c r="I5" t="s">
        <v>66</v>
      </c>
      <c r="J5" t="s">
        <v>70</v>
      </c>
      <c r="L5" t="s">
        <v>66</v>
      </c>
      <c r="M5" t="s">
        <v>66</v>
      </c>
      <c r="N5" t="s">
        <v>65</v>
      </c>
      <c r="O5" t="s">
        <v>66</v>
      </c>
      <c r="P5" t="s">
        <v>64</v>
      </c>
      <c r="Q5" t="s">
        <v>65</v>
      </c>
      <c r="R5" t="s">
        <v>65</v>
      </c>
      <c r="S5" t="s">
        <v>64</v>
      </c>
      <c r="T5" t="s">
        <v>64</v>
      </c>
      <c r="U5" t="s">
        <v>65</v>
      </c>
      <c r="V5" t="s">
        <v>65</v>
      </c>
      <c r="W5" t="s">
        <v>66</v>
      </c>
      <c r="X5" t="s">
        <v>71</v>
      </c>
      <c r="Y5" t="s">
        <v>66</v>
      </c>
      <c r="Z5" t="s">
        <v>66</v>
      </c>
      <c r="AA5" t="s">
        <v>63</v>
      </c>
      <c r="AC5" t="s">
        <v>67</v>
      </c>
      <c r="AE5" t="s">
        <v>69</v>
      </c>
      <c r="AF5" t="s">
        <v>63</v>
      </c>
      <c r="AG5" t="s">
        <v>69</v>
      </c>
      <c r="AH5" t="s">
        <v>69</v>
      </c>
      <c r="AI5" t="s">
        <v>65</v>
      </c>
      <c r="AK5" t="s">
        <v>65</v>
      </c>
      <c r="AL5" t="s">
        <v>66</v>
      </c>
      <c r="AM5" t="s">
        <v>69</v>
      </c>
      <c r="AN5" t="s">
        <v>69</v>
      </c>
      <c r="AO5" t="s">
        <v>72</v>
      </c>
      <c r="AP5" t="s">
        <v>65</v>
      </c>
      <c r="AQ5" t="s">
        <v>65</v>
      </c>
      <c r="AR5" t="s">
        <v>69</v>
      </c>
      <c r="AS5" t="s">
        <v>72</v>
      </c>
      <c r="AT5" t="s">
        <v>72</v>
      </c>
      <c r="AU5" t="s">
        <v>72</v>
      </c>
      <c r="AV5" t="s">
        <v>66</v>
      </c>
      <c r="AW5" t="s">
        <v>63</v>
      </c>
      <c r="AX5" t="s">
        <v>66</v>
      </c>
      <c r="AY5" t="s">
        <v>66</v>
      </c>
      <c r="AZ5" t="s">
        <v>69</v>
      </c>
      <c r="BA5" t="s">
        <v>65</v>
      </c>
      <c r="BB5" t="s">
        <v>73</v>
      </c>
      <c r="BC5" t="s">
        <v>73</v>
      </c>
    </row>
    <row r="6" ht="15" customHeight="1" spans="1:55" x14ac:dyDescent="0.25">
      <c r="A6" t="s">
        <v>70</v>
      </c>
      <c r="C6" t="s">
        <v>65</v>
      </c>
      <c r="D6" t="s">
        <v>70</v>
      </c>
      <c r="E6" t="s">
        <v>65</v>
      </c>
      <c r="F6" t="s">
        <v>62</v>
      </c>
      <c r="I6" t="s">
        <v>65</v>
      </c>
      <c r="N6" t="s">
        <v>64</v>
      </c>
      <c r="O6" t="s">
        <v>69</v>
      </c>
      <c r="P6" t="s">
        <v>70</v>
      </c>
      <c r="Q6" t="s">
        <v>64</v>
      </c>
      <c r="R6" t="s">
        <v>64</v>
      </c>
      <c r="S6" t="s">
        <v>69</v>
      </c>
      <c r="T6" t="s">
        <v>69</v>
      </c>
      <c r="U6" t="s">
        <v>66</v>
      </c>
      <c r="V6" t="s">
        <v>66</v>
      </c>
      <c r="W6" t="s">
        <v>69</v>
      </c>
      <c r="Y6" t="s">
        <v>69</v>
      </c>
      <c r="Z6" t="s">
        <v>71</v>
      </c>
      <c r="AA6" t="s">
        <v>69</v>
      </c>
      <c r="AE6" t="s">
        <v>70</v>
      </c>
      <c r="AF6" t="s">
        <v>69</v>
      </c>
      <c r="AG6" t="s">
        <v>70</v>
      </c>
      <c r="AH6" t="s">
        <v>70</v>
      </c>
      <c r="AI6" t="s">
        <v>70</v>
      </c>
      <c r="AK6" t="s">
        <v>66</v>
      </c>
      <c r="AL6" t="s">
        <v>70</v>
      </c>
      <c r="AN6" t="s">
        <v>73</v>
      </c>
      <c r="AO6" t="s">
        <v>70</v>
      </c>
      <c r="AP6" t="s">
        <v>66</v>
      </c>
      <c r="AQ6" t="s">
        <v>66</v>
      </c>
      <c r="AR6" t="s">
        <v>71</v>
      </c>
      <c r="AS6" t="s">
        <v>70</v>
      </c>
      <c r="AT6" t="s">
        <v>70</v>
      </c>
      <c r="AV6" t="s">
        <v>71</v>
      </c>
      <c r="AW6" t="s">
        <v>66</v>
      </c>
      <c r="AX6" t="s">
        <v>69</v>
      </c>
      <c r="AY6" t="s">
        <v>69</v>
      </c>
    </row>
    <row r="7" ht="15" customHeight="1" spans="1:51" x14ac:dyDescent="0.25">
      <c r="F7" t="s">
        <v>65</v>
      </c>
      <c r="O7" t="s">
        <v>70</v>
      </c>
      <c r="Q7" t="s">
        <v>66</v>
      </c>
      <c r="S7" t="s">
        <v>70</v>
      </c>
      <c r="T7" t="s">
        <v>70</v>
      </c>
      <c r="W7" t="s">
        <v>70</v>
      </c>
      <c r="AK7" t="s">
        <v>70</v>
      </c>
      <c r="AO7" t="s">
        <v>65</v>
      </c>
      <c r="AP7" t="s">
        <v>70</v>
      </c>
      <c r="AT7" t="s">
        <v>65</v>
      </c>
      <c r="AW7" t="s">
        <v>62</v>
      </c>
      <c r="AY7" t="s">
        <v>73</v>
      </c>
    </row>
    <row r="8" ht="15" customHeight="1" spans="6:51" x14ac:dyDescent="0.25">
      <c r="F8" t="s">
        <v>66</v>
      </c>
      <c r="AO8" t="s">
        <v>64</v>
      </c>
    </row>
    <row r="9" ht="15" customHeight="1" spans="6:4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2"/>
  <sheetViews>
    <sheetView workbookViewId="0" zoomScale="100" zoomScaleNormal="100"/>
  </sheetViews>
  <sheetFormatPr defaultRowHeight="14.45" outlineLevelRow="0" outlineLevelCol="0" x14ac:dyDescent="0.25" customHeight="1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ht="15" customHeight="1" spans="1:11" x14ac:dyDescent="0.25">
      <c r="A3" t="s">
        <v>62</v>
      </c>
      <c r="B3" t="s">
        <v>67</v>
      </c>
      <c r="C3" t="s">
        <v>68</v>
      </c>
      <c r="D3" t="s">
        <v>64</v>
      </c>
      <c r="E3" t="s">
        <v>72</v>
      </c>
      <c r="F3" t="s">
        <v>65</v>
      </c>
      <c r="G3" t="s">
        <v>66</v>
      </c>
      <c r="H3" t="s">
        <v>69</v>
      </c>
      <c r="I3" t="s">
        <v>71</v>
      </c>
      <c r="J3" t="s">
        <v>73</v>
      </c>
      <c r="K3" t="s">
        <v>70</v>
      </c>
    </row>
    <row r="4" ht="15" customHeight="1" spans="1:11" x14ac:dyDescent="0.25">
      <c r="A4" t="s">
        <v>17</v>
      </c>
      <c r="B4" t="s">
        <v>15</v>
      </c>
      <c r="C4" t="s">
        <v>38</v>
      </c>
      <c r="D4" t="s">
        <v>6</v>
      </c>
      <c r="E4" t="s">
        <v>44</v>
      </c>
      <c r="F4" t="s">
        <v>17</v>
      </c>
      <c r="G4" t="s">
        <v>24</v>
      </c>
      <c r="H4" t="s">
        <v>47</v>
      </c>
      <c r="I4" t="s">
        <v>47</v>
      </c>
      <c r="J4" t="s">
        <v>54</v>
      </c>
      <c r="K4" t="s">
        <v>7</v>
      </c>
    </row>
    <row r="5" ht="15" customHeight="1" spans="1:11" x14ac:dyDescent="0.25">
      <c r="A5" t="s">
        <v>18</v>
      </c>
      <c r="B5" t="s">
        <v>29</v>
      </c>
      <c r="C5" t="s">
        <v>48</v>
      </c>
      <c r="D5" t="s">
        <v>7</v>
      </c>
      <c r="E5" t="s">
        <v>48</v>
      </c>
      <c r="F5" t="s">
        <v>31</v>
      </c>
      <c r="G5" t="s">
        <v>18</v>
      </c>
      <c r="H5" t="s">
        <v>43</v>
      </c>
      <c r="I5" t="s">
        <v>29</v>
      </c>
      <c r="J5" t="s">
        <v>43</v>
      </c>
      <c r="K5" t="s">
        <v>44</v>
      </c>
    </row>
    <row r="6" ht="15" customHeight="1" spans="1:11" x14ac:dyDescent="0.25">
      <c r="A6" t="s">
        <v>19</v>
      </c>
      <c r="B6" t="s">
        <v>32</v>
      </c>
      <c r="C6" t="s">
        <v>49</v>
      </c>
      <c r="D6" t="s">
        <v>8</v>
      </c>
      <c r="E6" t="s">
        <v>49</v>
      </c>
      <c r="F6" t="s">
        <v>32</v>
      </c>
      <c r="G6" t="s">
        <v>28</v>
      </c>
      <c r="H6" t="s">
        <v>57</v>
      </c>
      <c r="I6" t="s">
        <v>27</v>
      </c>
      <c r="J6" t="s">
        <v>57</v>
      </c>
      <c r="K6" t="s">
        <v>11</v>
      </c>
    </row>
    <row r="7" ht="15" customHeight="1" spans="1:11" x14ac:dyDescent="0.25">
      <c r="A7" t="s">
        <v>20</v>
      </c>
      <c r="B7" t="s">
        <v>30</v>
      </c>
      <c r="C7" t="s">
        <v>50</v>
      </c>
      <c r="D7" t="s">
        <v>9</v>
      </c>
      <c r="E7" t="s">
        <v>50</v>
      </c>
      <c r="F7" t="s">
        <v>33</v>
      </c>
      <c r="G7" t="s">
        <v>25</v>
      </c>
      <c r="H7" t="s">
        <v>58</v>
      </c>
      <c r="I7" t="s">
        <v>51</v>
      </c>
      <c r="J7" t="s">
        <v>58</v>
      </c>
      <c r="K7" t="s">
        <v>40</v>
      </c>
    </row>
    <row r="8" ht="15" customHeight="1" spans="1:11" x14ac:dyDescent="0.25">
      <c r="A8" t="s">
        <v>21</v>
      </c>
      <c r="D8" t="s">
        <v>42</v>
      </c>
      <c r="F8" t="s">
        <v>38</v>
      </c>
      <c r="G8" t="s">
        <v>12</v>
      </c>
      <c r="H8" t="s">
        <v>54</v>
      </c>
      <c r="K8" t="s">
        <v>38</v>
      </c>
    </row>
    <row r="9" ht="15" customHeight="1" spans="1:11" x14ac:dyDescent="0.25">
      <c r="A9" t="s">
        <v>43</v>
      </c>
      <c r="D9" t="s">
        <v>44</v>
      </c>
      <c r="F9" t="s">
        <v>45</v>
      </c>
      <c r="G9" t="s">
        <v>4</v>
      </c>
      <c r="H9" t="s">
        <v>42</v>
      </c>
      <c r="K9" t="s">
        <v>48</v>
      </c>
    </row>
    <row r="10" ht="15" customHeight="1" spans="1:11" x14ac:dyDescent="0.25">
      <c r="A10" t="s">
        <v>22</v>
      </c>
      <c r="D10" t="s">
        <v>53</v>
      </c>
      <c r="F10" t="s">
        <v>51</v>
      </c>
      <c r="G10" t="s">
        <v>13</v>
      </c>
      <c r="H10" t="s">
        <v>55</v>
      </c>
      <c r="K10" t="s">
        <v>49</v>
      </c>
    </row>
    <row r="11" ht="15" customHeight="1" spans="1:11" x14ac:dyDescent="0.25">
      <c r="A11" t="s">
        <v>23</v>
      </c>
      <c r="D11" t="s">
        <v>41</v>
      </c>
      <c r="F11" t="s">
        <v>40</v>
      </c>
      <c r="G11" t="s">
        <v>41</v>
      </c>
      <c r="H11" t="s">
        <v>53</v>
      </c>
      <c r="K11" t="s">
        <v>59</v>
      </c>
    </row>
    <row r="12" ht="15" customHeight="1" spans="1:11" x14ac:dyDescent="0.25">
      <c r="A12" t="s">
        <v>45</v>
      </c>
      <c r="D12" t="s">
        <v>34</v>
      </c>
      <c r="F12" t="s">
        <v>21</v>
      </c>
      <c r="G12" t="s">
        <v>15</v>
      </c>
      <c r="H12" t="s">
        <v>37</v>
      </c>
      <c r="K12" t="s">
        <v>34</v>
      </c>
    </row>
    <row r="13" ht="15" customHeight="1" spans="1:11" x14ac:dyDescent="0.25">
      <c r="A13" t="s">
        <v>52</v>
      </c>
      <c r="D13" t="s">
        <v>35</v>
      </c>
      <c r="F13" t="s">
        <v>24</v>
      </c>
      <c r="G13" t="s">
        <v>52</v>
      </c>
      <c r="H13" t="s">
        <v>34</v>
      </c>
      <c r="K13" t="s">
        <v>18</v>
      </c>
    </row>
    <row r="14" ht="15" customHeight="1" spans="1:11" x14ac:dyDescent="0.25">
      <c r="A14" t="s">
        <v>40</v>
      </c>
      <c r="D14" t="s">
        <v>22</v>
      </c>
      <c r="F14" t="s">
        <v>20</v>
      </c>
      <c r="G14" t="s">
        <v>16</v>
      </c>
      <c r="H14" t="s">
        <v>36</v>
      </c>
      <c r="K14" t="s">
        <v>22</v>
      </c>
    </row>
    <row r="15" ht="15" customHeight="1" spans="1:11" x14ac:dyDescent="0.25">
      <c r="A15" t="s">
        <v>46</v>
      </c>
      <c r="D15" t="s">
        <v>20</v>
      </c>
      <c r="F15" t="s">
        <v>25</v>
      </c>
      <c r="G15" t="s">
        <v>40</v>
      </c>
      <c r="H15" t="s">
        <v>23</v>
      </c>
      <c r="K15" t="s">
        <v>36</v>
      </c>
    </row>
    <row r="16" ht="15" customHeight="1" spans="1:11" x14ac:dyDescent="0.25">
      <c r="A16" t="s">
        <v>47</v>
      </c>
      <c r="D16" t="s">
        <v>17</v>
      </c>
      <c r="F16" t="s">
        <v>10</v>
      </c>
      <c r="G16" t="s">
        <v>56</v>
      </c>
      <c r="H16" t="s">
        <v>18</v>
      </c>
      <c r="K16" t="s">
        <v>37</v>
      </c>
    </row>
    <row r="17" ht="15" customHeight="1" spans="1:11" x14ac:dyDescent="0.25">
      <c r="A17" t="s">
        <v>26</v>
      </c>
      <c r="D17" t="s">
        <v>21</v>
      </c>
      <c r="F17" t="s">
        <v>52</v>
      </c>
      <c r="G17" t="s">
        <v>54</v>
      </c>
      <c r="H17" t="s">
        <v>26</v>
      </c>
      <c r="K17" t="s">
        <v>26</v>
      </c>
    </row>
    <row r="18" ht="15" customHeight="1" spans="1:11" x14ac:dyDescent="0.25">
      <c r="A18" t="s">
        <v>27</v>
      </c>
      <c r="D18" t="s">
        <v>36</v>
      </c>
      <c r="F18" t="s">
        <v>11</v>
      </c>
      <c r="G18" t="s">
        <v>51</v>
      </c>
      <c r="H18" t="s">
        <v>22</v>
      </c>
      <c r="K18" t="s">
        <v>19</v>
      </c>
    </row>
    <row r="19" ht="15" customHeight="1" spans="1:11" x14ac:dyDescent="0.25">
      <c r="A19" t="s">
        <v>28</v>
      </c>
      <c r="D19" t="s">
        <v>23</v>
      </c>
      <c r="F19" t="s">
        <v>46</v>
      </c>
      <c r="G19" t="s">
        <v>46</v>
      </c>
      <c r="H19" t="s">
        <v>30</v>
      </c>
      <c r="K19" t="s">
        <v>23</v>
      </c>
    </row>
    <row r="20" ht="15" customHeight="1" spans="1:11" x14ac:dyDescent="0.25">
      <c r="A20" t="s">
        <v>24</v>
      </c>
      <c r="D20" t="s">
        <v>54</v>
      </c>
      <c r="F20" t="s">
        <v>56</v>
      </c>
      <c r="G20" t="s">
        <v>10</v>
      </c>
      <c r="H20" t="s">
        <v>7</v>
      </c>
      <c r="K20" t="s">
        <v>45</v>
      </c>
    </row>
    <row r="21" ht="15" customHeight="1" spans="1:11" x14ac:dyDescent="0.25">
      <c r="A21" t="s">
        <v>4</v>
      </c>
      <c r="D21" t="s">
        <v>37</v>
      </c>
      <c r="F21" t="s">
        <v>44</v>
      </c>
      <c r="G21" t="s">
        <v>45</v>
      </c>
      <c r="H21" t="s">
        <v>35</v>
      </c>
      <c r="K21" t="s">
        <v>4</v>
      </c>
    </row>
    <row r="22" ht="15" customHeight="1" spans="1:11" x14ac:dyDescent="0.25">
      <c r="A22" t="s">
        <v>9</v>
      </c>
      <c r="D22" t="s">
        <v>55</v>
      </c>
      <c r="F22" t="s">
        <v>49</v>
      </c>
      <c r="G22" t="s">
        <v>9</v>
      </c>
      <c r="H22" t="s">
        <v>8</v>
      </c>
      <c r="K22" t="s">
        <v>13</v>
      </c>
    </row>
    <row r="23" ht="15" customHeight="1" spans="1:11" x14ac:dyDescent="0.25">
      <c r="A23" t="s">
        <v>25</v>
      </c>
      <c r="D23" t="s">
        <v>19</v>
      </c>
      <c r="F23" t="s">
        <v>60</v>
      </c>
      <c r="G23" t="s">
        <v>39</v>
      </c>
      <c r="H23" t="s">
        <v>28</v>
      </c>
      <c r="K23" t="s">
        <v>41</v>
      </c>
    </row>
    <row r="24" ht="15" customHeight="1" spans="1:11" x14ac:dyDescent="0.25">
      <c r="F24" t="s">
        <v>6</v>
      </c>
      <c r="G24" t="s">
        <v>29</v>
      </c>
    </row>
    <row r="25" ht="15" customHeight="1" spans="6:7" x14ac:dyDescent="0.25">
      <c r="F25" t="s">
        <v>12</v>
      </c>
      <c r="G25" t="s">
        <v>26</v>
      </c>
    </row>
    <row r="26" ht="15" customHeight="1" spans="6:7" x14ac:dyDescent="0.25">
      <c r="F26" t="s">
        <v>8</v>
      </c>
      <c r="G26" t="s">
        <v>20</v>
      </c>
    </row>
    <row r="27" ht="15" customHeight="1" spans="6:7" x14ac:dyDescent="0.25">
      <c r="F27" t="s">
        <v>9</v>
      </c>
      <c r="G27" t="s">
        <v>53</v>
      </c>
    </row>
    <row r="28" ht="15" customHeight="1" spans="6:7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 zoomScale="96" zoomScaleNormal="96">
      <selection activeCell="B21" sqref="B21"/>
    </sheetView>
  </sheetViews>
  <sheetFormatPr defaultRowHeight="14.45" outlineLevelRow="0" outlineLevelCol="0" x14ac:dyDescent="0.25" customHeight="1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ht="15" customHeight="1" spans="1:11" x14ac:dyDescent="0.25">
      <c r="A3" t="s">
        <v>62</v>
      </c>
      <c r="B3" t="s">
        <v>67</v>
      </c>
      <c r="C3" t="s">
        <v>68</v>
      </c>
      <c r="D3" t="s">
        <v>64</v>
      </c>
      <c r="E3" t="s">
        <v>72</v>
      </c>
      <c r="F3" t="s">
        <v>65</v>
      </c>
      <c r="G3" t="s">
        <v>66</v>
      </c>
      <c r="H3" t="s">
        <v>69</v>
      </c>
      <c r="I3" t="s">
        <v>71</v>
      </c>
      <c r="J3" t="s">
        <v>73</v>
      </c>
      <c r="K3" t="s">
        <v>70</v>
      </c>
    </row>
    <row r="4" ht="15" customHeight="1" spans="1:11" x14ac:dyDescent="0.25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</row>
    <row r="5" ht="15" customHeight="1" spans="1:11" x14ac:dyDescent="0.25">
      <c r="A5" t="s">
        <v>85</v>
      </c>
      <c r="D5" t="s">
        <v>86</v>
      </c>
      <c r="F5" t="s">
        <v>87</v>
      </c>
      <c r="G5" t="s">
        <v>88</v>
      </c>
      <c r="H5" t="s">
        <v>89</v>
      </c>
      <c r="K5" t="s">
        <v>90</v>
      </c>
    </row>
    <row r="6" ht="15" customHeight="1" spans="1:11" x14ac:dyDescent="0.25">
      <c r="A6" t="s">
        <v>91</v>
      </c>
      <c r="D6" t="s">
        <v>92</v>
      </c>
      <c r="F6" t="s">
        <v>93</v>
      </c>
      <c r="G6" t="s">
        <v>94</v>
      </c>
      <c r="H6" t="s">
        <v>95</v>
      </c>
      <c r="K6" t="s">
        <v>96</v>
      </c>
    </row>
    <row r="7" ht="15" customHeight="1" spans="1:11" x14ac:dyDescent="0.25">
      <c r="A7" t="s">
        <v>97</v>
      </c>
      <c r="D7" t="s">
        <v>98</v>
      </c>
      <c r="F7" t="s">
        <v>99</v>
      </c>
      <c r="G7" t="s">
        <v>100</v>
      </c>
      <c r="H7" t="s">
        <v>101</v>
      </c>
      <c r="K7" t="s">
        <v>102</v>
      </c>
    </row>
    <row r="8" ht="15" customHeight="1" spans="1:11" x14ac:dyDescent="0.25">
      <c r="A8" t="s">
        <v>103</v>
      </c>
      <c r="D8" t="s">
        <v>104</v>
      </c>
      <c r="F8" t="s">
        <v>97</v>
      </c>
      <c r="G8" t="s">
        <v>105</v>
      </c>
      <c r="H8" t="s">
        <v>106</v>
      </c>
      <c r="K8" t="s">
        <v>107</v>
      </c>
    </row>
    <row r="9" ht="15" customHeight="1" spans="1:11" x14ac:dyDescent="0.25">
      <c r="A9" t="s">
        <v>108</v>
      </c>
      <c r="F9" t="s">
        <v>109</v>
      </c>
      <c r="G9" t="s">
        <v>110</v>
      </c>
    </row>
    <row r="10" ht="15" customHeight="1" spans="1:7" x14ac:dyDescent="0.25">
      <c r="F10" t="s">
        <v>111</v>
      </c>
    </row>
    <row r="11" ht="15" customHeight="1" spans="6:6" x14ac:dyDescent="0.25"/>
    <row r="12" ht="15" customHeight="1" x14ac:dyDescent="0.25"/>
    <row r="13" ht="15" customHeight="1" x14ac:dyDescent="0.25"/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 zoomScale="100" zoomScaleNormal="100">
      <selection activeCell="G18" sqref="G18"/>
    </sheetView>
  </sheetViews>
  <sheetFormatPr defaultRowHeight="15" outlineLevelRow="0" outlineLevelCol="0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3" x14ac:dyDescent="0.25">
      <c r="A1" s="5" t="s">
        <v>112</v>
      </c>
      <c r="B1" s="6"/>
      <c r="C1" s="7">
        <f>COUNTIF(AHL_DAT_STRING!4:18,"&lt;&gt;")</f>
        <v>37</v>
      </c>
    </row>
    <row r="2" ht="15.75" customHeight="1" spans="1:3" x14ac:dyDescent="0.25">
      <c r="A2" s="8" t="s">
        <v>113</v>
      </c>
      <c r="B2" s="9"/>
      <c r="C2" s="10">
        <f>C1*4</f>
        <v>148</v>
      </c>
    </row>
    <row r="3" spans="1:8" x14ac:dyDescent="0.25">
      <c r="A3" s="11" t="s">
        <v>113</v>
      </c>
      <c r="B3" s="12">
        <f>COUNTIF(AHL!4:50, "&lt;&gt;")</f>
        <v>148</v>
      </c>
      <c r="E3" s="13" t="s">
        <v>114</v>
      </c>
      <c r="F3" s="9"/>
      <c r="G3" s="9"/>
      <c r="H3" s="9"/>
    </row>
    <row r="4" ht="15.75" customHeight="1" spans="1:8" x14ac:dyDescent="0.25">
      <c r="A4" s="14" t="s">
        <v>115</v>
      </c>
      <c r="B4" s="15">
        <f>SUM(AHL!A1:K1)</f>
        <v>23</v>
      </c>
      <c r="E4" t="s">
        <v>116</v>
      </c>
      <c r="F4" t="s">
        <v>117</v>
      </c>
      <c r="G4" t="s">
        <v>118</v>
      </c>
      <c r="H4" t="s">
        <v>119</v>
      </c>
    </row>
    <row r="5" ht="15.75" customHeight="1" spans="1:8" x14ac:dyDescent="0.25">
      <c r="A5" s="14" t="s">
        <v>1</v>
      </c>
      <c r="B5" s="15">
        <f>SUM(AHL!L1:M1)</f>
        <v>4</v>
      </c>
      <c r="E5" s="16" t="s">
        <v>115</v>
      </c>
      <c r="F5" s="17">
        <v>2</v>
      </c>
      <c r="G5" s="18">
        <f>F5/13</f>
        <v>0.15384615384615385</v>
      </c>
      <c r="H5" s="19">
        <f>B4/B3</f>
        <v>0.1554054054054054</v>
      </c>
    </row>
    <row r="6" ht="15.75" customHeight="1" spans="1:8" x14ac:dyDescent="0.25">
      <c r="A6" s="14" t="s">
        <v>2</v>
      </c>
      <c r="B6" s="15">
        <f>SUM(AHL!N1:AH1)</f>
        <v>59</v>
      </c>
      <c r="E6" s="16" t="s">
        <v>1</v>
      </c>
      <c r="F6" s="17">
        <v>1</v>
      </c>
      <c r="G6" s="18">
        <f>F6/13</f>
        <v>0.07692307692307693</v>
      </c>
      <c r="H6" s="19">
        <f>B5/B3</f>
        <v>0.02702702702702703</v>
      </c>
    </row>
    <row r="7" ht="15.75" customHeight="1" spans="1:8" x14ac:dyDescent="0.25">
      <c r="A7" s="20" t="s">
        <v>3</v>
      </c>
      <c r="B7" s="21">
        <f>SUM(AHL!AI1:BE1)</f>
        <v>62</v>
      </c>
      <c r="E7" s="22" t="s">
        <v>120</v>
      </c>
      <c r="F7" s="23">
        <v>3</v>
      </c>
      <c r="G7" s="24">
        <f t="shared" ref="G7:G9" si="0">F7/13</f>
        <v>0.23076923076923078</v>
      </c>
      <c r="H7" s="25">
        <f>(B5+B4)/B3</f>
        <v>0.18243243243243243</v>
      </c>
    </row>
    <row r="8" ht="15.75" customHeight="1" spans="5:8" x14ac:dyDescent="0.25">
      <c r="E8" s="26" t="s">
        <v>2</v>
      </c>
      <c r="F8" s="27">
        <v>6</v>
      </c>
      <c r="G8" s="28">
        <f t="shared" si="0"/>
        <v>0.46153846153846156</v>
      </c>
      <c r="H8" s="29">
        <f>B6/B3</f>
        <v>0.39864864864864863</v>
      </c>
    </row>
    <row r="9" ht="15.75" customHeight="1" spans="5:8" x14ac:dyDescent="0.25">
      <c r="E9" s="26" t="s">
        <v>121</v>
      </c>
      <c r="F9" s="27">
        <v>4</v>
      </c>
      <c r="G9" s="28">
        <f t="shared" si="0"/>
        <v>0.3076923076923077</v>
      </c>
      <c r="H9" s="29">
        <f>B7/B3</f>
        <v>0.4189189189189189</v>
      </c>
    </row>
  </sheetData>
  <mergeCells count="3">
    <mergeCell ref="A1:B1"/>
    <mergeCell ref="A2:B2"/>
    <mergeCell ref="E3:H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2024-09-11T10:08:48Z</dcterms:modified>
</cp:coreProperties>
</file>