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5C9B26FA-463D-4835-A036-750E45D32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1" i="5"/>
  <c r="B6" i="5"/>
  <c r="H8" i="5" s="1"/>
  <c r="G7" i="5"/>
  <c r="G8" i="5"/>
  <c r="G9" i="5"/>
  <c r="G6" i="5"/>
  <c r="G5" i="5"/>
  <c r="H9" i="5"/>
  <c r="H7" i="5"/>
  <c r="H6" i="5"/>
  <c r="H5" i="5"/>
  <c r="B7" i="5"/>
  <c r="B5" i="5"/>
  <c r="B4" i="5"/>
  <c r="B3" i="5"/>
  <c r="C1" i="1"/>
  <c r="D1" i="1"/>
  <c r="E1" i="1"/>
  <c r="F1" i="1"/>
  <c r="G1" i="1"/>
  <c r="H1" i="1"/>
  <c r="I1" i="1"/>
  <c r="J1" i="1"/>
  <c r="K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L1" i="1"/>
  <c r="M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1" i="1"/>
  <c r="A1" i="1"/>
</calcChain>
</file>

<file path=xl/sharedStrings.xml><?xml version="1.0" encoding="utf-8"?>
<sst xmlns="http://schemas.openxmlformats.org/spreadsheetml/2006/main" count="486" uniqueCount="119">
  <si>
    <t>KainbergerJu</t>
  </si>
  <si>
    <t>PuffWo</t>
  </si>
  <si>
    <t>TelesklavFa</t>
  </si>
  <si>
    <t>WuchererGe</t>
  </si>
  <si>
    <t>HuberRe</t>
  </si>
  <si>
    <t>BenvegnuAn</t>
  </si>
  <si>
    <t>SoraperraSi</t>
  </si>
  <si>
    <t>FecchioFe</t>
  </si>
  <si>
    <t>GrisentiLu</t>
  </si>
  <si>
    <t>LazzeriAl</t>
  </si>
  <si>
    <t>SpiegelSe</t>
  </si>
  <si>
    <t>BrondiPa</t>
  </si>
  <si>
    <t>FormaioniTh</t>
  </si>
  <si>
    <t>MeixnerSe</t>
  </si>
  <si>
    <t>OrelSt</t>
  </si>
  <si>
    <t>WendnerMa</t>
  </si>
  <si>
    <t>MoschenAn</t>
  </si>
  <si>
    <t>SnojTa</t>
  </si>
  <si>
    <t>JavornikBl</t>
  </si>
  <si>
    <t>RivisAn</t>
  </si>
  <si>
    <t>RuetzMa</t>
  </si>
  <si>
    <t>VirtaTu</t>
  </si>
  <si>
    <t>FleischmannLu</t>
  </si>
  <si>
    <t>IlmerNo</t>
  </si>
  <si>
    <t>MetzingerFi</t>
  </si>
  <si>
    <t>StefenelliFe</t>
  </si>
  <si>
    <t>KnezRo</t>
  </si>
  <si>
    <t>ScalzeriAl</t>
  </si>
  <si>
    <t>VoicanCh</t>
  </si>
  <si>
    <t>LegatKo</t>
  </si>
  <si>
    <t>PreiserJu</t>
  </si>
  <si>
    <t>BajtMi</t>
  </si>
  <si>
    <t>BulovecMi</t>
  </si>
  <si>
    <t>ArlicMa</t>
  </si>
  <si>
    <t>MarkizetiGr</t>
  </si>
  <si>
    <t>GiacomozziFe</t>
  </si>
  <si>
    <t>AbeltinoSi</t>
  </si>
  <si>
    <t>De zordoMa</t>
  </si>
  <si>
    <t>RinkerDa</t>
  </si>
  <si>
    <t>LebenJa</t>
  </si>
  <si>
    <t>WidmannFl</t>
  </si>
  <si>
    <t>MiklicGr</t>
  </si>
  <si>
    <t>LesniakBo</t>
  </si>
  <si>
    <t>StrimitzerDa</t>
  </si>
  <si>
    <t>PirasAn</t>
  </si>
  <si>
    <t>RivisFe</t>
  </si>
  <si>
    <t>CusinFe</t>
  </si>
  <si>
    <t>HolzerTo</t>
  </si>
  <si>
    <t>PinieOm</t>
  </si>
  <si>
    <t>DivisDo</t>
  </si>
  <si>
    <t>JeramFi</t>
  </si>
  <si>
    <t>BrockAd</t>
  </si>
  <si>
    <t>MurnikPe</t>
  </si>
  <si>
    <t>SeewaldJe</t>
  </si>
  <si>
    <t>ZacherlPa</t>
  </si>
  <si>
    <t>MoidlMa</t>
  </si>
  <si>
    <t>WeissAl</t>
  </si>
  <si>
    <t>2024-09-21</t>
  </si>
  <si>
    <t>2024-09-22</t>
  </si>
  <si>
    <t>2024-09-24</t>
  </si>
  <si>
    <t>2024-09-26</t>
  </si>
  <si>
    <t>2024-10-05</t>
  </si>
  <si>
    <t>2024-09-28</t>
  </si>
  <si>
    <t>2024-10-03</t>
  </si>
  <si>
    <t>2024-10-10</t>
  </si>
  <si>
    <t>2024-09-29</t>
  </si>
  <si>
    <t>2024-10-08</t>
  </si>
  <si>
    <t>2024-10-09</t>
  </si>
  <si>
    <t>Eishalle Sterzing;BenvegnuAn;SoraperraSi;FecchioFe;GrisentiLu</t>
  </si>
  <si>
    <t>Eishalle Cortina;MetzingerFi;StefenelliFe;KnezRo;ScalzeriAl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</si>
  <si>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</si>
  <si>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</si>
  <si>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</si>
  <si>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Ritten;BenvegnuAn;GiacomozziFe;AbeltinoSi;De zordoMa</t>
  </si>
  <si>
    <t>Eishalle Ritten;MoschenAn;SoraperraSi;IlmerNo;RivisFe</t>
  </si>
  <si>
    <t>Sportpark Kitzbühel;RuetzMa;SpiegelSe;SeewaldJe;ZacherlPa</t>
  </si>
  <si>
    <t>Eishalle Gröden;RuetzMa;StefenelliFe;FleischmannLu;RinkerDa</t>
  </si>
  <si>
    <t>Eishalle Dornbirn;HolzerTo;SpiegelSe;SeewaldJe;ZacherlPa</t>
  </si>
  <si>
    <t>Eishalle Celje;BulovecMi;MeixnerSe;MiklicGr;TelesklavFa</t>
  </si>
  <si>
    <t>Sportpark Kitzbühel;LazzeriAl;SpiegelSe;BrondiPa;FormaioniTh</t>
  </si>
  <si>
    <t>Eisarena Salzburg;HuberRe;WidmannFl;StrimitzerDa;WuchererGe</t>
  </si>
  <si>
    <t>Würtharena Neumarkt;KainbergerJu;OrelSt;RinkerDa;TelesklavFa</t>
  </si>
  <si>
    <t>Eishalle Jesenice;LesniakBo;SnojTa;JeramFi;WuchererGe</t>
  </si>
  <si>
    <t>KELIT Arena Zell am See;HolzerTo;HuberRe;DivisDo;StrimitzerDa</t>
  </si>
  <si>
    <t>KELIT Arena Zell am See;KainbergerJu;VoicanCh;LegatKo;MoidlMa</t>
  </si>
  <si>
    <t>KELIT Arena Zell am See;MeixnerSe;OrelSt;TelesklavFa;WendnerMa</t>
  </si>
  <si>
    <t>Würtharena Neumarkt;PirasAn;RivisFe;BrondiPa;GrisentiLu</t>
  </si>
  <si>
    <t>Eishalle Sterzing;LazzeriAl;MoschenAn;GrisentiLu;RivisAn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</si>
  <si>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</si>
  <si>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</si>
  <si>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</si>
  <si>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Meran;MoschenAn;SnojTa;JavornikBl;RivisAn</t>
  </si>
  <si>
    <t>Eishalle Ritten;BenvegnuAn;LazzeriAl;CusinFe;FormaioniTh</t>
  </si>
  <si>
    <t>Eishalle Celje;LebenJa;WidmannFl;MiklicGr;WendnerMa</t>
  </si>
  <si>
    <t>Sportpark Kitzbühel;BrockAd;HolzerTo;RinkerDa;WendnerMa</t>
  </si>
  <si>
    <t>Eishalle Gröden;SoraperraSi;VirtaTu;BrondiPa;ScalzeriAl</t>
  </si>
  <si>
    <t>Eishalle Cortina;PinieOm;VirtaTu;FecchioFe;FormaioniTh</t>
  </si>
  <si>
    <t>Eishalle Dornbirn;RuetzMa;VirtaTu;FleischmannLu;IlmerNo</t>
  </si>
  <si>
    <t>Eishalle Gröden;HolzerTo;PinieOm;DivisDo;FecchioFe</t>
  </si>
  <si>
    <t>Eishalle Sissek Zibel;BajtMi;LesniakBo;JavornikBl;MarkizetiGr</t>
  </si>
  <si>
    <t>Eisarena Salzburg;LebenJa;OrelSt;MurnikPe;PuffWo</t>
  </si>
  <si>
    <t>Eishalle Cortina;BulovecMi;RivisFe;ArlicMa;IlmerNo</t>
  </si>
  <si>
    <t>Eishalle Meran;OrelSt;SnojTa;JeramFi;WuchererGe</t>
  </si>
  <si>
    <t>Eisarena Salzburg;BrockAd;MeixnerSe;LegatKo;WeissAl</t>
  </si>
  <si>
    <t>Eishalle Meran;StefenelliFe;VirtaTu;ScalzeriAl;StrimitzerDa</t>
  </si>
  <si>
    <t>au</t>
  </si>
  <si>
    <t>it</t>
  </si>
  <si>
    <t>sl</t>
  </si>
  <si>
    <t>hr</t>
  </si>
  <si>
    <t>vse delegacije</t>
  </si>
  <si>
    <t>slo</t>
  </si>
  <si>
    <t>slo+hr</t>
  </si>
  <si>
    <t>aut</t>
  </si>
  <si>
    <t>dejanski</t>
  </si>
  <si>
    <t>klubi</t>
  </si>
  <si>
    <t>-</t>
  </si>
  <si>
    <t>procenti delegacij</t>
  </si>
  <si>
    <t>predviden procent</t>
  </si>
  <si>
    <t>vse delegirane tekme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</si>
</sst>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7" borderId="14" xfId="0" applyNumberFormat="1" applyFill="1" applyBorder="1" applyAlignment="1">
      <alignment horizontal="center"/>
    </xf>
    <xf numFmtId="10" fontId="0" fillId="6" borderId="14" xfId="0" applyNumberFormat="1" applyFill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7" borderId="15" xfId="0" applyNumberFormat="1" applyFill="1" applyBorder="1"/>
    <xf numFmtId="10" fontId="0" fillId="0" borderId="16" xfId="0" applyNumberFormat="1" applyBorder="1"/>
    <xf numFmtId="10" fontId="0" fillId="6" borderId="1" xfId="0" applyNumberFormat="1" applyFill="1" applyBorder="1"/>
  </cellXfs>
  <cellStyles count="1">
    <cellStyle name="Normal" xfId="0" builtinId="0"/>
  </cellStyles>
  <dxfs count="4">
    <dxf>
      <numFmt numFmtId="14" formatCode="0.00%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8CB96-D376-4E33-A074-9748894F681D}" name="Table1" displayName="Table1" ref="E4:H9" totalsRowShown="0">
  <autoFilter ref="E4:H9" xr:uid="{4288CB96-D376-4E33-A074-9748894F681D}"/>
  <tableColumns count="4">
    <tableColumn id="1" xr3:uid="{1251CF38-5D5E-44F8-9A63-CB22623DDCC5}" name="-" dataDxfId="3"/>
    <tableColumn id="2" xr3:uid="{30AD50FE-4061-417C-8DB1-E7E9E8020D3A}" name="klubi" dataDxfId="2"/>
    <tableColumn id="3" xr3:uid="{4637C5FC-2401-4A11-9F03-3A232CA03A82}" name="predviden procent" dataDxfId="1">
      <calculatedColumnFormula>F5/13</calculatedColumnFormula>
    </tableColumn>
    <tableColumn id="4" xr3:uid="{47957352-0CBE-459E-B243-33FD0237BBFD}" name="dejanski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3"/>
  <sheetViews>
    <sheetView tabSelected="1" topLeftCell="AE1" zoomScaleNormal="100" workbookViewId="0">
      <selection activeCell="AS20" sqref="AS20"/>
    </sheetView>
  </sheetViews>
  <sheetFormatPr defaultRowHeight="14.45" customHeight="1" x14ac:dyDescent="0.25"/>
  <cols>
    <col min="1" max="1" width="10" customWidth="1"/>
    <col min="2" max="2" width="11.5703125" customWidth="1"/>
    <col min="3" max="3" width="12.85546875" customWidth="1"/>
    <col min="4" max="4" width="13.28515625" customWidth="1"/>
    <col min="5" max="5" width="11" customWidth="1"/>
    <col min="6" max="6" width="11.140625" customWidth="1"/>
    <col min="7" max="7" width="11" customWidth="1"/>
    <col min="9" max="9" width="10.5703125" customWidth="1"/>
    <col min="10" max="10" width="12.140625" customWidth="1"/>
    <col min="11" max="11" width="14.140625" customWidth="1"/>
    <col min="12" max="12" width="10.28515625" customWidth="1"/>
    <col min="13" max="13" width="13.5703125" customWidth="1"/>
    <col min="14" max="14" width="13" customWidth="1"/>
    <col min="15" max="15" width="12.5703125" customWidth="1"/>
    <col min="16" max="16" width="11.140625" customWidth="1"/>
    <col min="17" max="17" width="13.28515625" customWidth="1"/>
    <col min="18" max="18" width="10.7109375" customWidth="1"/>
    <col min="19" max="19" width="14.140625" customWidth="1"/>
    <col min="20" max="20" width="16.85546875" customWidth="1"/>
    <col min="21" max="21" width="11.7109375" customWidth="1"/>
    <col min="22" max="22" width="10.7109375" customWidth="1"/>
    <col min="23" max="23" width="11.85546875" customWidth="1"/>
    <col min="24" max="24" width="17.28515625" customWidth="1"/>
    <col min="25" max="25" width="11.7109375" customWidth="1"/>
    <col min="26" max="26" width="10.28515625" customWidth="1"/>
    <col min="27" max="27" width="14.5703125" customWidth="1"/>
    <col min="28" max="28" width="10.42578125" customWidth="1"/>
    <col min="29" max="29" width="11.28515625" customWidth="1"/>
    <col min="30" max="30" width="12" customWidth="1"/>
    <col min="31" max="31" width="15.140625" customWidth="1"/>
    <col min="32" max="32" width="11.42578125" customWidth="1"/>
    <col min="33" max="33" width="13.28515625" customWidth="1"/>
    <col min="34" max="34" width="10.5703125" customWidth="1"/>
    <col min="35" max="35" width="10.85546875" customWidth="1"/>
    <col min="36" max="36" width="12.7109375" customWidth="1"/>
    <col min="37" max="37" width="10.42578125" customWidth="1"/>
    <col min="38" max="38" width="13.42578125" customWidth="1"/>
    <col min="39" max="39" width="10.28515625" customWidth="1"/>
    <col min="40" max="40" width="12.42578125" customWidth="1"/>
    <col min="41" max="41" width="11.28515625" customWidth="1"/>
    <col min="42" max="42" width="12.5703125" customWidth="1"/>
    <col min="43" max="43" width="11.42578125" customWidth="1"/>
    <col min="44" max="44" width="11.7109375" customWidth="1"/>
    <col min="45" max="45" width="14.42578125" customWidth="1"/>
    <col min="46" max="46" width="12.5703125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.7109375" customWidth="1"/>
    <col min="60" max="60" width="11.42578125" customWidth="1"/>
    <col min="61" max="61" width="14.140625" customWidth="1"/>
    <col min="62" max="62" width="18.140625" customWidth="1"/>
    <col min="63" max="63" width="10.140625" customWidth="1"/>
    <col min="64" max="64" width="11.85546875" customWidth="1"/>
    <col min="66" max="66" width="14.5703125" customWidth="1"/>
    <col min="68" max="68" width="15.5703125" customWidth="1"/>
    <col min="70" max="70" width="12.5703125" customWidth="1"/>
    <col min="80" max="80" width="13.5703125" customWidth="1"/>
  </cols>
  <sheetData>
    <row r="1" spans="1:57" ht="14.45" customHeight="1" x14ac:dyDescent="0.25">
      <c r="A1">
        <f>COUNTIF(A4:A70,"&lt;&gt;")</f>
        <v>3</v>
      </c>
      <c r="B1">
        <f>COUNTIF(B4:B70,"&lt;&gt;")</f>
        <v>2</v>
      </c>
      <c r="C1">
        <f t="shared" ref="C1:BE1" si="0">COUNTIF(C4:C70,"&lt;&gt;")</f>
        <v>2</v>
      </c>
      <c r="D1">
        <f t="shared" si="0"/>
        <v>3</v>
      </c>
      <c r="E1">
        <f t="shared" si="0"/>
        <v>2</v>
      </c>
      <c r="F1">
        <f t="shared" si="0"/>
        <v>2</v>
      </c>
      <c r="G1">
        <f t="shared" si="0"/>
        <v>2</v>
      </c>
      <c r="H1">
        <f t="shared" si="0"/>
        <v>2</v>
      </c>
      <c r="I1">
        <f t="shared" si="0"/>
        <v>2</v>
      </c>
      <c r="J1">
        <f t="shared" si="0"/>
        <v>2</v>
      </c>
      <c r="K1">
        <f t="shared" si="0"/>
        <v>1</v>
      </c>
      <c r="L1">
        <f>COUNTIF(L4:L70,"&lt;&gt;")</f>
        <v>2</v>
      </c>
      <c r="M1">
        <f>COUNTIF(M4:M70,"&lt;&gt;")</f>
        <v>2</v>
      </c>
      <c r="N1">
        <f t="shared" si="0"/>
        <v>3</v>
      </c>
      <c r="O1">
        <f t="shared" si="0"/>
        <v>4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3</v>
      </c>
      <c r="V1">
        <f t="shared" si="0"/>
        <v>2</v>
      </c>
      <c r="W1">
        <f t="shared" si="0"/>
        <v>4</v>
      </c>
      <c r="X1">
        <f t="shared" si="0"/>
        <v>2</v>
      </c>
      <c r="Y1">
        <f t="shared" si="0"/>
        <v>3</v>
      </c>
      <c r="Z1">
        <f t="shared" si="0"/>
        <v>3</v>
      </c>
      <c r="AA1">
        <f t="shared" si="0"/>
        <v>3</v>
      </c>
      <c r="AB1">
        <f t="shared" si="0"/>
        <v>1</v>
      </c>
      <c r="AC1">
        <f t="shared" si="0"/>
        <v>1</v>
      </c>
      <c r="AD1">
        <f t="shared" si="0"/>
        <v>1</v>
      </c>
      <c r="AE1">
        <f t="shared" si="0"/>
        <v>3</v>
      </c>
      <c r="AF1">
        <f t="shared" si="0"/>
        <v>3</v>
      </c>
      <c r="AG1">
        <f t="shared" si="0"/>
        <v>3</v>
      </c>
      <c r="AH1">
        <f t="shared" si="0"/>
        <v>3</v>
      </c>
      <c r="AI1">
        <f t="shared" si="0"/>
        <v>3</v>
      </c>
      <c r="AJ1">
        <f t="shared" si="0"/>
        <v>1</v>
      </c>
      <c r="AK1">
        <f t="shared" si="0"/>
        <v>4</v>
      </c>
      <c r="AL1">
        <f t="shared" si="0"/>
        <v>3</v>
      </c>
      <c r="AM1">
        <f t="shared" si="0"/>
        <v>2</v>
      </c>
      <c r="AN1">
        <f t="shared" si="0"/>
        <v>3</v>
      </c>
      <c r="AO1">
        <f t="shared" si="0"/>
        <v>4</v>
      </c>
      <c r="AP1">
        <f t="shared" si="0"/>
        <v>4</v>
      </c>
      <c r="AQ1">
        <f t="shared" si="0"/>
        <v>3</v>
      </c>
      <c r="AR1">
        <f t="shared" si="0"/>
        <v>3</v>
      </c>
      <c r="AS1">
        <f t="shared" si="0"/>
        <v>3</v>
      </c>
      <c r="AT1">
        <f t="shared" si="0"/>
        <v>4</v>
      </c>
      <c r="AU1">
        <f t="shared" si="0"/>
        <v>2</v>
      </c>
      <c r="AV1">
        <f t="shared" si="0"/>
        <v>3</v>
      </c>
      <c r="AW1">
        <f t="shared" si="0"/>
        <v>3</v>
      </c>
      <c r="AX1">
        <f t="shared" si="0"/>
        <v>3</v>
      </c>
      <c r="AY1">
        <f t="shared" si="0"/>
        <v>4</v>
      </c>
      <c r="AZ1">
        <f t="shared" si="0"/>
        <v>2</v>
      </c>
      <c r="BA1">
        <f t="shared" si="0"/>
        <v>2</v>
      </c>
      <c r="BB1">
        <f t="shared" si="0"/>
        <v>2</v>
      </c>
      <c r="BC1">
        <f t="shared" si="0"/>
        <v>2</v>
      </c>
      <c r="BD1">
        <f t="shared" si="0"/>
        <v>1</v>
      </c>
      <c r="BE1">
        <f t="shared" si="0"/>
        <v>1</v>
      </c>
    </row>
    <row r="2" spans="1:57" ht="14.45" customHeight="1" x14ac:dyDescent="0.25">
      <c r="A2" s="1" t="s">
        <v>107</v>
      </c>
      <c r="B2" s="1" t="s">
        <v>107</v>
      </c>
      <c r="C2" s="1" t="s">
        <v>107</v>
      </c>
      <c r="D2" s="1" t="s">
        <v>107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  <c r="K2" s="1" t="s">
        <v>107</v>
      </c>
      <c r="L2" s="4" t="s">
        <v>108</v>
      </c>
      <c r="M2" s="4" t="s">
        <v>108</v>
      </c>
      <c r="N2" s="2" t="s">
        <v>106</v>
      </c>
      <c r="O2" s="2" t="s">
        <v>106</v>
      </c>
      <c r="P2" s="2" t="s">
        <v>106</v>
      </c>
      <c r="Q2" s="2" t="s">
        <v>106</v>
      </c>
      <c r="R2" s="2" t="s">
        <v>106</v>
      </c>
      <c r="S2" s="2" t="s">
        <v>106</v>
      </c>
      <c r="T2" s="2" t="s">
        <v>106</v>
      </c>
      <c r="U2" s="2" t="s">
        <v>106</v>
      </c>
      <c r="V2" s="2" t="s">
        <v>106</v>
      </c>
      <c r="W2" s="2" t="s">
        <v>106</v>
      </c>
      <c r="X2" s="2" t="s">
        <v>106</v>
      </c>
      <c r="Y2" s="2" t="s">
        <v>106</v>
      </c>
      <c r="Z2" s="2" t="s">
        <v>106</v>
      </c>
      <c r="AA2" s="2" t="s">
        <v>106</v>
      </c>
      <c r="AB2" s="2" t="s">
        <v>106</v>
      </c>
      <c r="AC2" s="2" t="s">
        <v>106</v>
      </c>
      <c r="AD2" s="2" t="s">
        <v>106</v>
      </c>
      <c r="AE2" s="2" t="s">
        <v>106</v>
      </c>
      <c r="AF2" s="2" t="s">
        <v>106</v>
      </c>
      <c r="AG2" s="2" t="s">
        <v>106</v>
      </c>
      <c r="AH2" s="2" t="s">
        <v>106</v>
      </c>
      <c r="AI2" s="3" t="s">
        <v>105</v>
      </c>
      <c r="AJ2" s="3" t="s">
        <v>105</v>
      </c>
      <c r="AK2" s="3" t="s">
        <v>105</v>
      </c>
      <c r="AL2" s="3" t="s">
        <v>105</v>
      </c>
      <c r="AM2" s="3" t="s">
        <v>105</v>
      </c>
      <c r="AN2" s="3" t="s">
        <v>105</v>
      </c>
      <c r="AO2" s="3" t="s">
        <v>105</v>
      </c>
      <c r="AP2" s="3" t="s">
        <v>105</v>
      </c>
      <c r="AQ2" s="3" t="s">
        <v>105</v>
      </c>
      <c r="AR2" s="3" t="s">
        <v>105</v>
      </c>
      <c r="AS2" s="3" t="s">
        <v>105</v>
      </c>
      <c r="AT2" s="3" t="s">
        <v>105</v>
      </c>
      <c r="AU2" s="3" t="s">
        <v>105</v>
      </c>
      <c r="AV2" s="3" t="s">
        <v>105</v>
      </c>
      <c r="AW2" s="3" t="s">
        <v>105</v>
      </c>
      <c r="AX2" s="3" t="s">
        <v>105</v>
      </c>
      <c r="AY2" s="3" t="s">
        <v>105</v>
      </c>
      <c r="AZ2" s="3" t="s">
        <v>105</v>
      </c>
      <c r="BA2" s="3" t="s">
        <v>105</v>
      </c>
      <c r="BB2" s="3" t="s">
        <v>105</v>
      </c>
      <c r="BC2" s="3" t="s">
        <v>105</v>
      </c>
      <c r="BD2" s="3" t="s">
        <v>105</v>
      </c>
      <c r="BE2" s="3" t="s">
        <v>105</v>
      </c>
    </row>
    <row r="3" spans="1:57" ht="15" customHeight="1" x14ac:dyDescent="0.25">
      <c r="A3" t="s">
        <v>17</v>
      </c>
      <c r="B3" t="s">
        <v>18</v>
      </c>
      <c r="C3" t="s">
        <v>31</v>
      </c>
      <c r="D3" t="s">
        <v>32</v>
      </c>
      <c r="E3" t="s">
        <v>33</v>
      </c>
      <c r="F3" t="s">
        <v>34</v>
      </c>
      <c r="G3" t="s">
        <v>39</v>
      </c>
      <c r="H3" t="s">
        <v>41</v>
      </c>
      <c r="I3" t="s">
        <v>42</v>
      </c>
      <c r="J3" t="s">
        <v>50</v>
      </c>
      <c r="K3" t="s">
        <v>52</v>
      </c>
      <c r="L3" t="s">
        <v>24</v>
      </c>
      <c r="M3" t="s">
        <v>26</v>
      </c>
      <c r="N3" t="s">
        <v>5</v>
      </c>
      <c r="O3" t="s">
        <v>6</v>
      </c>
      <c r="P3" t="s">
        <v>7</v>
      </c>
      <c r="Q3" t="s">
        <v>8</v>
      </c>
      <c r="R3" t="s">
        <v>9</v>
      </c>
      <c r="S3" t="s">
        <v>11</v>
      </c>
      <c r="T3" t="s">
        <v>12</v>
      </c>
      <c r="U3" t="s">
        <v>16</v>
      </c>
      <c r="V3" t="s">
        <v>19</v>
      </c>
      <c r="W3" t="s">
        <v>21</v>
      </c>
      <c r="X3" t="s">
        <v>22</v>
      </c>
      <c r="Y3" t="s">
        <v>23</v>
      </c>
      <c r="Z3" t="s">
        <v>25</v>
      </c>
      <c r="AA3" t="s">
        <v>27</v>
      </c>
      <c r="AB3" t="s">
        <v>35</v>
      </c>
      <c r="AC3" t="s">
        <v>36</v>
      </c>
      <c r="AD3" t="s">
        <v>37</v>
      </c>
      <c r="AE3" t="s">
        <v>44</v>
      </c>
      <c r="AF3" t="s">
        <v>45</v>
      </c>
      <c r="AG3" t="s">
        <v>46</v>
      </c>
      <c r="AH3" t="s">
        <v>48</v>
      </c>
      <c r="AI3" t="s">
        <v>0</v>
      </c>
      <c r="AJ3" t="s">
        <v>1</v>
      </c>
      <c r="AK3" t="s">
        <v>2</v>
      </c>
      <c r="AL3" t="s">
        <v>3</v>
      </c>
      <c r="AM3" t="s">
        <v>4</v>
      </c>
      <c r="AN3" t="s">
        <v>10</v>
      </c>
      <c r="AO3" t="s">
        <v>13</v>
      </c>
      <c r="AP3" t="s">
        <v>14</v>
      </c>
      <c r="AQ3" t="s">
        <v>15</v>
      </c>
      <c r="AR3" t="s">
        <v>20</v>
      </c>
      <c r="AS3" t="s">
        <v>28</v>
      </c>
      <c r="AT3" t="s">
        <v>29</v>
      </c>
      <c r="AU3" t="s">
        <v>30</v>
      </c>
      <c r="AV3" t="s">
        <v>38</v>
      </c>
      <c r="AW3" t="s">
        <v>40</v>
      </c>
      <c r="AX3" t="s">
        <v>43</v>
      </c>
      <c r="AY3" t="s">
        <v>47</v>
      </c>
      <c r="AZ3" t="s">
        <v>49</v>
      </c>
      <c r="BA3" t="s">
        <v>51</v>
      </c>
      <c r="BB3" t="s">
        <v>53</v>
      </c>
      <c r="BC3" t="s">
        <v>54</v>
      </c>
      <c r="BD3" t="s">
        <v>55</v>
      </c>
      <c r="BE3" t="s">
        <v>56</v>
      </c>
    </row>
    <row r="4" spans="1:57" ht="15" customHeight="1" x14ac:dyDescent="0.25">
      <c r="A4" t="s">
        <v>57</v>
      </c>
      <c r="B4" t="s">
        <v>57</v>
      </c>
      <c r="C4" t="s">
        <v>60</v>
      </c>
      <c r="D4" t="s">
        <v>60</v>
      </c>
      <c r="E4" t="s">
        <v>60</v>
      </c>
      <c r="F4" t="s">
        <v>60</v>
      </c>
      <c r="G4" t="s">
        <v>61</v>
      </c>
      <c r="H4" t="s">
        <v>61</v>
      </c>
      <c r="I4" t="s">
        <v>61</v>
      </c>
      <c r="J4" t="s">
        <v>62</v>
      </c>
      <c r="K4" t="s">
        <v>62</v>
      </c>
      <c r="L4" t="s">
        <v>58</v>
      </c>
      <c r="M4" t="s">
        <v>58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58</v>
      </c>
      <c r="AA4" t="s">
        <v>58</v>
      </c>
      <c r="AB4" t="s">
        <v>61</v>
      </c>
      <c r="AC4" t="s">
        <v>61</v>
      </c>
      <c r="AD4" t="s">
        <v>61</v>
      </c>
      <c r="AE4" t="s">
        <v>60</v>
      </c>
      <c r="AF4" t="s">
        <v>60</v>
      </c>
      <c r="AG4" t="s">
        <v>60</v>
      </c>
      <c r="AH4" t="s">
        <v>60</v>
      </c>
      <c r="AI4" t="s">
        <v>59</v>
      </c>
      <c r="AJ4" t="s">
        <v>62</v>
      </c>
      <c r="AK4" t="s">
        <v>57</v>
      </c>
      <c r="AL4" t="s">
        <v>60</v>
      </c>
      <c r="AM4" t="s">
        <v>60</v>
      </c>
      <c r="AN4" t="s">
        <v>57</v>
      </c>
      <c r="AO4" t="s">
        <v>57</v>
      </c>
      <c r="AP4" t="s">
        <v>57</v>
      </c>
      <c r="AQ4" t="s">
        <v>57</v>
      </c>
      <c r="AR4" t="s">
        <v>57</v>
      </c>
      <c r="AS4" t="s">
        <v>59</v>
      </c>
      <c r="AT4" t="s">
        <v>59</v>
      </c>
      <c r="AU4" t="s">
        <v>59</v>
      </c>
      <c r="AV4" t="s">
        <v>61</v>
      </c>
      <c r="AW4" t="s">
        <v>61</v>
      </c>
      <c r="AX4" t="s">
        <v>60</v>
      </c>
      <c r="AY4" t="s">
        <v>60</v>
      </c>
      <c r="AZ4" t="s">
        <v>60</v>
      </c>
      <c r="BA4" t="s">
        <v>62</v>
      </c>
      <c r="BB4" t="s">
        <v>63</v>
      </c>
      <c r="BC4" t="s">
        <v>63</v>
      </c>
      <c r="BD4" t="s">
        <v>64</v>
      </c>
      <c r="BE4" t="s">
        <v>61</v>
      </c>
    </row>
    <row r="5" spans="1:57" ht="15" customHeight="1" x14ac:dyDescent="0.25">
      <c r="A5" t="s">
        <v>62</v>
      </c>
      <c r="B5" t="s">
        <v>61</v>
      </c>
      <c r="C5" t="s">
        <v>61</v>
      </c>
      <c r="D5" t="s">
        <v>63</v>
      </c>
      <c r="E5" t="s">
        <v>63</v>
      </c>
      <c r="F5" t="s">
        <v>61</v>
      </c>
      <c r="G5" t="s">
        <v>62</v>
      </c>
      <c r="H5" t="s">
        <v>64</v>
      </c>
      <c r="I5" t="s">
        <v>62</v>
      </c>
      <c r="J5" t="s">
        <v>64</v>
      </c>
      <c r="L5" t="s">
        <v>62</v>
      </c>
      <c r="M5" t="s">
        <v>62</v>
      </c>
      <c r="N5" t="s">
        <v>61</v>
      </c>
      <c r="O5" t="s">
        <v>62</v>
      </c>
      <c r="P5" t="s">
        <v>60</v>
      </c>
      <c r="Q5" t="s">
        <v>61</v>
      </c>
      <c r="R5" t="s">
        <v>61</v>
      </c>
      <c r="S5" t="s">
        <v>60</v>
      </c>
      <c r="T5" t="s">
        <v>60</v>
      </c>
      <c r="U5" t="s">
        <v>61</v>
      </c>
      <c r="V5" t="s">
        <v>61</v>
      </c>
      <c r="W5" t="s">
        <v>62</v>
      </c>
      <c r="X5" t="s">
        <v>66</v>
      </c>
      <c r="Y5" t="s">
        <v>62</v>
      </c>
      <c r="Z5" t="s">
        <v>62</v>
      </c>
      <c r="AA5" t="s">
        <v>62</v>
      </c>
      <c r="AE5" t="s">
        <v>63</v>
      </c>
      <c r="AF5" t="s">
        <v>62</v>
      </c>
      <c r="AG5" t="s">
        <v>63</v>
      </c>
      <c r="AH5" t="s">
        <v>63</v>
      </c>
      <c r="AI5" t="s">
        <v>61</v>
      </c>
      <c r="AK5" t="s">
        <v>61</v>
      </c>
      <c r="AL5" t="s">
        <v>62</v>
      </c>
      <c r="AM5" t="s">
        <v>63</v>
      </c>
      <c r="AN5" t="s">
        <v>63</v>
      </c>
      <c r="AO5" t="s">
        <v>65</v>
      </c>
      <c r="AP5" t="s">
        <v>61</v>
      </c>
      <c r="AQ5" t="s">
        <v>61</v>
      </c>
      <c r="AR5" t="s">
        <v>63</v>
      </c>
      <c r="AS5" t="s">
        <v>65</v>
      </c>
      <c r="AT5" t="s">
        <v>65</v>
      </c>
      <c r="AU5" t="s">
        <v>65</v>
      </c>
      <c r="AV5" t="s">
        <v>62</v>
      </c>
      <c r="AW5" t="s">
        <v>60</v>
      </c>
      <c r="AX5" t="s">
        <v>62</v>
      </c>
      <c r="AY5" t="s">
        <v>62</v>
      </c>
      <c r="AZ5" t="s">
        <v>63</v>
      </c>
      <c r="BA5" t="s">
        <v>61</v>
      </c>
      <c r="BB5" t="s">
        <v>67</v>
      </c>
      <c r="BC5" t="s">
        <v>67</v>
      </c>
    </row>
    <row r="6" spans="1:57" ht="15" customHeight="1" x14ac:dyDescent="0.25">
      <c r="A6" t="s">
        <v>64</v>
      </c>
      <c r="D6" t="s">
        <v>64</v>
      </c>
      <c r="N6" t="s">
        <v>60</v>
      </c>
      <c r="O6" t="s">
        <v>63</v>
      </c>
      <c r="P6" t="s">
        <v>64</v>
      </c>
      <c r="Q6" t="s">
        <v>60</v>
      </c>
      <c r="R6" t="s">
        <v>60</v>
      </c>
      <c r="S6" t="s">
        <v>63</v>
      </c>
      <c r="T6" t="s">
        <v>63</v>
      </c>
      <c r="U6" t="s">
        <v>62</v>
      </c>
      <c r="W6" t="s">
        <v>63</v>
      </c>
      <c r="Y6" t="s">
        <v>63</v>
      </c>
      <c r="Z6" t="s">
        <v>66</v>
      </c>
      <c r="AA6" t="s">
        <v>63</v>
      </c>
      <c r="AE6" t="s">
        <v>64</v>
      </c>
      <c r="AF6" t="s">
        <v>63</v>
      </c>
      <c r="AG6" t="s">
        <v>64</v>
      </c>
      <c r="AH6" t="s">
        <v>64</v>
      </c>
      <c r="AI6" t="s">
        <v>64</v>
      </c>
      <c r="AK6" t="s">
        <v>62</v>
      </c>
      <c r="AL6" t="s">
        <v>64</v>
      </c>
      <c r="AN6" t="s">
        <v>67</v>
      </c>
      <c r="AO6" t="s">
        <v>64</v>
      </c>
      <c r="AP6" t="s">
        <v>62</v>
      </c>
      <c r="AQ6" t="s">
        <v>62</v>
      </c>
      <c r="AR6" t="s">
        <v>66</v>
      </c>
      <c r="AS6" t="s">
        <v>64</v>
      </c>
      <c r="AT6" t="s">
        <v>64</v>
      </c>
      <c r="AV6" t="s">
        <v>66</v>
      </c>
      <c r="AW6" t="s">
        <v>62</v>
      </c>
      <c r="AX6" t="s">
        <v>63</v>
      </c>
      <c r="AY6" t="s">
        <v>63</v>
      </c>
    </row>
    <row r="7" spans="1:57" ht="15" customHeight="1" x14ac:dyDescent="0.25">
      <c r="O7" t="s">
        <v>64</v>
      </c>
      <c r="S7" t="s">
        <v>64</v>
      </c>
      <c r="T7" t="s">
        <v>64</v>
      </c>
      <c r="W7" t="s">
        <v>64</v>
      </c>
      <c r="AK7" t="s">
        <v>64</v>
      </c>
      <c r="AO7" t="s">
        <v>61</v>
      </c>
      <c r="AP7" t="s">
        <v>64</v>
      </c>
      <c r="AT7" t="s">
        <v>61</v>
      </c>
      <c r="AY7" t="s">
        <v>67</v>
      </c>
    </row>
    <row r="8" spans="1:57" ht="15" customHeight="1" x14ac:dyDescent="0.25"/>
    <row r="9" spans="1:57" ht="15" customHeight="1" x14ac:dyDescent="0.25"/>
    <row r="10" spans="1:57" ht="15" customHeight="1" x14ac:dyDescent="0.25"/>
    <row r="11" spans="1:57" ht="15" customHeight="1" x14ac:dyDescent="0.25"/>
    <row r="12" spans="1:57" ht="15" customHeight="1" x14ac:dyDescent="0.25"/>
    <row r="13" spans="1:57" ht="15" customHeight="1" x14ac:dyDescent="0.25"/>
    <row r="14" spans="1:57" ht="15" customHeight="1" x14ac:dyDescent="0.25"/>
    <row r="15" spans="1:57" ht="15" customHeight="1" x14ac:dyDescent="0.25"/>
    <row r="16" spans="1:5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sortState xmlns:xlrd2="http://schemas.microsoft.com/office/spreadsheetml/2017/richdata2" columnSort="1" ref="A2:BF16">
    <sortCondition descending="1" ref="A2:BF2"/>
  </sortState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2"/>
  <sheetViews>
    <sheetView zoomScaleNormal="100" workbookViewId="0">
      <selection sqref="A1:A1048576"/>
    </sheetView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11" ht="15" customHeight="1" x14ac:dyDescent="0.25">
      <c r="A3" t="s">
        <v>57</v>
      </c>
      <c r="B3" t="s">
        <v>58</v>
      </c>
      <c r="C3" t="s">
        <v>59</v>
      </c>
      <c r="D3" t="s">
        <v>60</v>
      </c>
      <c r="E3" t="s">
        <v>65</v>
      </c>
      <c r="F3" t="s">
        <v>61</v>
      </c>
      <c r="G3" t="s">
        <v>62</v>
      </c>
      <c r="H3" t="s">
        <v>63</v>
      </c>
      <c r="I3" t="s">
        <v>66</v>
      </c>
      <c r="J3" t="s">
        <v>67</v>
      </c>
      <c r="K3" t="s">
        <v>64</v>
      </c>
    </row>
    <row r="4" spans="1:11" ht="15" customHeight="1" x14ac:dyDescent="0.25">
      <c r="A4" t="s">
        <v>5</v>
      </c>
      <c r="B4" t="s">
        <v>24</v>
      </c>
      <c r="C4" t="s">
        <v>0</v>
      </c>
      <c r="D4" t="s">
        <v>31</v>
      </c>
      <c r="E4" t="s">
        <v>13</v>
      </c>
      <c r="F4" t="s">
        <v>5</v>
      </c>
      <c r="G4" t="s">
        <v>16</v>
      </c>
      <c r="H4" t="s">
        <v>20</v>
      </c>
      <c r="I4" t="s">
        <v>20</v>
      </c>
      <c r="J4" t="s">
        <v>47</v>
      </c>
      <c r="K4" t="s">
        <v>32</v>
      </c>
    </row>
    <row r="5" spans="1:11" ht="15" customHeight="1" x14ac:dyDescent="0.25">
      <c r="A5" t="s">
        <v>6</v>
      </c>
      <c r="B5" t="s">
        <v>25</v>
      </c>
      <c r="C5" t="s">
        <v>28</v>
      </c>
      <c r="D5" t="s">
        <v>32</v>
      </c>
      <c r="E5" t="s">
        <v>28</v>
      </c>
      <c r="F5" t="s">
        <v>35</v>
      </c>
      <c r="G5" t="s">
        <v>6</v>
      </c>
      <c r="H5" t="s">
        <v>10</v>
      </c>
      <c r="I5" t="s">
        <v>25</v>
      </c>
      <c r="J5" t="s">
        <v>10</v>
      </c>
      <c r="K5" t="s">
        <v>13</v>
      </c>
    </row>
    <row r="6" spans="1:11" ht="15" customHeight="1" x14ac:dyDescent="0.25">
      <c r="A6" t="s">
        <v>7</v>
      </c>
      <c r="B6" t="s">
        <v>26</v>
      </c>
      <c r="C6" t="s">
        <v>29</v>
      </c>
      <c r="D6" t="s">
        <v>33</v>
      </c>
      <c r="E6" t="s">
        <v>29</v>
      </c>
      <c r="F6" t="s">
        <v>36</v>
      </c>
      <c r="G6" t="s">
        <v>23</v>
      </c>
      <c r="H6" t="s">
        <v>53</v>
      </c>
      <c r="I6" t="s">
        <v>22</v>
      </c>
      <c r="J6" t="s">
        <v>53</v>
      </c>
      <c r="K6" t="s">
        <v>41</v>
      </c>
    </row>
    <row r="7" spans="1:11" ht="15" customHeight="1" x14ac:dyDescent="0.25">
      <c r="A7" t="s">
        <v>8</v>
      </c>
      <c r="B7" t="s">
        <v>27</v>
      </c>
      <c r="C7" t="s">
        <v>30</v>
      </c>
      <c r="D7" t="s">
        <v>34</v>
      </c>
      <c r="E7" t="s">
        <v>30</v>
      </c>
      <c r="F7" t="s">
        <v>37</v>
      </c>
      <c r="G7" t="s">
        <v>45</v>
      </c>
      <c r="H7" t="s">
        <v>54</v>
      </c>
      <c r="I7" t="s">
        <v>38</v>
      </c>
      <c r="J7" t="s">
        <v>54</v>
      </c>
      <c r="K7" t="s">
        <v>2</v>
      </c>
    </row>
    <row r="8" spans="1:11" ht="15" customHeight="1" x14ac:dyDescent="0.25">
      <c r="A8" t="s">
        <v>9</v>
      </c>
      <c r="D8" t="s">
        <v>4</v>
      </c>
      <c r="F8" t="s">
        <v>0</v>
      </c>
      <c r="G8" t="s">
        <v>42</v>
      </c>
      <c r="H8" t="s">
        <v>47</v>
      </c>
      <c r="K8" t="s">
        <v>0</v>
      </c>
    </row>
    <row r="9" spans="1:11" ht="15" customHeight="1" x14ac:dyDescent="0.25">
      <c r="A9" t="s">
        <v>10</v>
      </c>
      <c r="D9" t="s">
        <v>40</v>
      </c>
      <c r="F9" t="s">
        <v>14</v>
      </c>
      <c r="G9" t="s">
        <v>17</v>
      </c>
      <c r="H9" t="s">
        <v>4</v>
      </c>
      <c r="K9" t="s">
        <v>28</v>
      </c>
    </row>
    <row r="10" spans="1:11" ht="15" customHeight="1" x14ac:dyDescent="0.25">
      <c r="A10" t="s">
        <v>11</v>
      </c>
      <c r="D10" t="s">
        <v>43</v>
      </c>
      <c r="F10" t="s">
        <v>38</v>
      </c>
      <c r="G10" t="s">
        <v>50</v>
      </c>
      <c r="H10" t="s">
        <v>49</v>
      </c>
      <c r="K10" t="s">
        <v>29</v>
      </c>
    </row>
    <row r="11" spans="1:11" ht="15" customHeight="1" x14ac:dyDescent="0.25">
      <c r="A11" t="s">
        <v>12</v>
      </c>
      <c r="D11" t="s">
        <v>3</v>
      </c>
      <c r="F11" t="s">
        <v>2</v>
      </c>
      <c r="G11" t="s">
        <v>3</v>
      </c>
      <c r="H11" t="s">
        <v>43</v>
      </c>
      <c r="K11" t="s">
        <v>55</v>
      </c>
    </row>
    <row r="12" spans="1:11" ht="15" customHeight="1" x14ac:dyDescent="0.25">
      <c r="A12" t="s">
        <v>13</v>
      </c>
      <c r="D12" t="s">
        <v>44</v>
      </c>
      <c r="F12" t="s">
        <v>9</v>
      </c>
      <c r="G12" t="s">
        <v>24</v>
      </c>
      <c r="H12" t="s">
        <v>48</v>
      </c>
      <c r="K12" t="s">
        <v>44</v>
      </c>
    </row>
    <row r="13" spans="1:11" ht="15" customHeight="1" x14ac:dyDescent="0.25">
      <c r="A13" t="s">
        <v>14</v>
      </c>
      <c r="D13" t="s">
        <v>45</v>
      </c>
      <c r="F13" t="s">
        <v>16</v>
      </c>
      <c r="G13" t="s">
        <v>40</v>
      </c>
      <c r="H13" t="s">
        <v>44</v>
      </c>
      <c r="K13" t="s">
        <v>6</v>
      </c>
    </row>
    <row r="14" spans="1:11" ht="15" customHeight="1" x14ac:dyDescent="0.25">
      <c r="A14" t="s">
        <v>2</v>
      </c>
      <c r="D14" t="s">
        <v>11</v>
      </c>
      <c r="F14" t="s">
        <v>8</v>
      </c>
      <c r="G14" t="s">
        <v>26</v>
      </c>
      <c r="H14" t="s">
        <v>46</v>
      </c>
      <c r="K14" t="s">
        <v>11</v>
      </c>
    </row>
    <row r="15" spans="1:11" ht="15" customHeight="1" x14ac:dyDescent="0.25">
      <c r="A15" t="s">
        <v>15</v>
      </c>
      <c r="D15" t="s">
        <v>8</v>
      </c>
      <c r="F15" t="s">
        <v>19</v>
      </c>
      <c r="G15" t="s">
        <v>2</v>
      </c>
      <c r="H15" t="s">
        <v>12</v>
      </c>
      <c r="K15" t="s">
        <v>46</v>
      </c>
    </row>
    <row r="16" spans="1:11" ht="15" customHeight="1" x14ac:dyDescent="0.25">
      <c r="A16" t="s">
        <v>16</v>
      </c>
      <c r="D16" t="s">
        <v>5</v>
      </c>
      <c r="F16" t="s">
        <v>39</v>
      </c>
      <c r="G16" t="s">
        <v>51</v>
      </c>
      <c r="H16" t="s">
        <v>6</v>
      </c>
      <c r="K16" t="s">
        <v>48</v>
      </c>
    </row>
    <row r="17" spans="1:11" ht="15" customHeight="1" x14ac:dyDescent="0.25">
      <c r="A17" t="s">
        <v>17</v>
      </c>
      <c r="D17" t="s">
        <v>9</v>
      </c>
      <c r="F17" t="s">
        <v>40</v>
      </c>
      <c r="G17" t="s">
        <v>47</v>
      </c>
      <c r="H17" t="s">
        <v>21</v>
      </c>
      <c r="K17" t="s">
        <v>21</v>
      </c>
    </row>
    <row r="18" spans="1:11" ht="15" customHeight="1" x14ac:dyDescent="0.25">
      <c r="A18" t="s">
        <v>18</v>
      </c>
      <c r="D18" t="s">
        <v>46</v>
      </c>
      <c r="F18" t="s">
        <v>41</v>
      </c>
      <c r="G18" t="s">
        <v>38</v>
      </c>
      <c r="H18" t="s">
        <v>11</v>
      </c>
      <c r="K18" t="s">
        <v>7</v>
      </c>
    </row>
    <row r="19" spans="1:11" ht="15" customHeight="1" x14ac:dyDescent="0.25">
      <c r="A19" t="s">
        <v>19</v>
      </c>
      <c r="D19" t="s">
        <v>12</v>
      </c>
      <c r="F19" t="s">
        <v>15</v>
      </c>
      <c r="G19" t="s">
        <v>15</v>
      </c>
      <c r="H19" t="s">
        <v>27</v>
      </c>
      <c r="K19" t="s">
        <v>12</v>
      </c>
    </row>
    <row r="20" spans="1:11" ht="15" customHeight="1" x14ac:dyDescent="0.25">
      <c r="A20" t="s">
        <v>20</v>
      </c>
      <c r="D20" t="s">
        <v>47</v>
      </c>
      <c r="F20" t="s">
        <v>31</v>
      </c>
      <c r="G20" t="s">
        <v>39</v>
      </c>
      <c r="H20" t="s">
        <v>32</v>
      </c>
      <c r="K20" t="s">
        <v>14</v>
      </c>
    </row>
    <row r="21" spans="1:11" ht="15" customHeight="1" x14ac:dyDescent="0.25">
      <c r="A21" t="s">
        <v>21</v>
      </c>
      <c r="D21" t="s">
        <v>48</v>
      </c>
      <c r="F21" t="s">
        <v>42</v>
      </c>
      <c r="G21" t="s">
        <v>14</v>
      </c>
      <c r="H21" t="s">
        <v>45</v>
      </c>
      <c r="K21" t="s">
        <v>17</v>
      </c>
    </row>
    <row r="22" spans="1:11" ht="15" customHeight="1" x14ac:dyDescent="0.25">
      <c r="A22" t="s">
        <v>22</v>
      </c>
      <c r="D22" t="s">
        <v>49</v>
      </c>
      <c r="F22" t="s">
        <v>18</v>
      </c>
      <c r="G22" t="s">
        <v>52</v>
      </c>
      <c r="H22" t="s">
        <v>33</v>
      </c>
      <c r="K22" t="s">
        <v>50</v>
      </c>
    </row>
    <row r="23" spans="1:11" ht="15" customHeight="1" x14ac:dyDescent="0.25">
      <c r="A23" t="s">
        <v>23</v>
      </c>
      <c r="D23" t="s">
        <v>7</v>
      </c>
      <c r="F23" t="s">
        <v>34</v>
      </c>
      <c r="G23" t="s">
        <v>1</v>
      </c>
      <c r="H23" t="s">
        <v>23</v>
      </c>
      <c r="K23" t="s">
        <v>3</v>
      </c>
    </row>
    <row r="24" spans="1:11" ht="15" customHeight="1" x14ac:dyDescent="0.25">
      <c r="F24" t="s">
        <v>51</v>
      </c>
      <c r="G24" t="s">
        <v>25</v>
      </c>
    </row>
    <row r="25" spans="1:11" ht="15" customHeight="1" x14ac:dyDescent="0.25">
      <c r="F25" t="s">
        <v>13</v>
      </c>
      <c r="G25" t="s">
        <v>21</v>
      </c>
    </row>
    <row r="26" spans="1:11" ht="15" customHeight="1" x14ac:dyDescent="0.25">
      <c r="F26" t="s">
        <v>29</v>
      </c>
      <c r="G26" t="s">
        <v>27</v>
      </c>
    </row>
    <row r="27" spans="1:11" ht="15" customHeight="1" x14ac:dyDescent="0.25">
      <c r="F27" t="s">
        <v>56</v>
      </c>
      <c r="G27" t="s">
        <v>43</v>
      </c>
    </row>
    <row r="28" spans="1:11" ht="15" customHeight="1" x14ac:dyDescent="0.25"/>
    <row r="29" spans="1:11" ht="15" customHeight="1" x14ac:dyDescent="0.25"/>
    <row r="30" spans="1:11" ht="15" customHeight="1" x14ac:dyDescent="0.25"/>
    <row r="31" spans="1:11" ht="15" customHeight="1" x14ac:dyDescent="0.25"/>
    <row r="32" spans="1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4"/>
  <sheetViews>
    <sheetView zoomScale="96" zoomScaleNormal="96" workbookViewId="0">
      <selection activeCell="B21" sqref="B21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11" ht="15" customHeight="1" x14ac:dyDescent="0.25">
      <c r="A3" t="s">
        <v>57</v>
      </c>
      <c r="B3" t="s">
        <v>58</v>
      </c>
      <c r="C3" t="s">
        <v>59</v>
      </c>
      <c r="D3" t="s">
        <v>60</v>
      </c>
      <c r="E3" t="s">
        <v>65</v>
      </c>
      <c r="F3" t="s">
        <v>61</v>
      </c>
      <c r="G3" t="s">
        <v>62</v>
      </c>
      <c r="H3" t="s">
        <v>63</v>
      </c>
      <c r="I3" t="s">
        <v>66</v>
      </c>
      <c r="J3" t="s">
        <v>67</v>
      </c>
      <c r="K3" t="s">
        <v>64</v>
      </c>
    </row>
    <row r="4" spans="1:11" ht="15" customHeight="1" x14ac:dyDescent="0.25">
      <c r="A4" t="s">
        <v>68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</row>
    <row r="5" spans="1:11" ht="15" customHeight="1" x14ac:dyDescent="0.25">
      <c r="A5" t="s">
        <v>79</v>
      </c>
      <c r="D5" t="s">
        <v>80</v>
      </c>
      <c r="F5" t="s">
        <v>81</v>
      </c>
      <c r="G5" t="s">
        <v>82</v>
      </c>
      <c r="H5" t="s">
        <v>83</v>
      </c>
      <c r="K5" t="s">
        <v>84</v>
      </c>
    </row>
    <row r="6" spans="1:11" ht="15" customHeight="1" x14ac:dyDescent="0.25">
      <c r="A6" t="s">
        <v>85</v>
      </c>
      <c r="D6" t="s">
        <v>86</v>
      </c>
      <c r="F6" t="s">
        <v>87</v>
      </c>
      <c r="G6" t="s">
        <v>88</v>
      </c>
      <c r="H6" t="s">
        <v>89</v>
      </c>
      <c r="K6" t="s">
        <v>90</v>
      </c>
    </row>
    <row r="7" spans="1:11" ht="15" customHeight="1" x14ac:dyDescent="0.25">
      <c r="A7" t="s">
        <v>91</v>
      </c>
      <c r="D7" t="s">
        <v>92</v>
      </c>
      <c r="F7" t="s">
        <v>93</v>
      </c>
      <c r="G7" t="s">
        <v>94</v>
      </c>
      <c r="H7" t="s">
        <v>95</v>
      </c>
      <c r="K7" t="s">
        <v>96</v>
      </c>
    </row>
    <row r="8" spans="1:11" ht="15" customHeight="1" x14ac:dyDescent="0.25">
      <c r="A8" t="s">
        <v>97</v>
      </c>
      <c r="D8" t="s">
        <v>98</v>
      </c>
      <c r="F8" t="s">
        <v>99</v>
      </c>
      <c r="G8" t="s">
        <v>100</v>
      </c>
      <c r="H8" t="s">
        <v>101</v>
      </c>
      <c r="K8" t="s">
        <v>102</v>
      </c>
    </row>
    <row r="9" spans="1:11" ht="15" customHeight="1" x14ac:dyDescent="0.25">
      <c r="F9" t="s">
        <v>103</v>
      </c>
      <c r="G9" t="s">
        <v>104</v>
      </c>
    </row>
    <row r="10" spans="1:11" ht="15" customHeight="1" x14ac:dyDescent="0.25"/>
    <row r="11" spans="1:11" ht="15" customHeight="1" x14ac:dyDescent="0.25"/>
    <row r="12" spans="1:11" ht="15" customHeight="1" x14ac:dyDescent="0.25"/>
    <row r="13" spans="1:11" ht="15" customHeight="1" x14ac:dyDescent="0.25"/>
    <row r="14" spans="1:1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FEC0-400B-4EB7-B8A2-00CCB29C57CB}">
  <dimension ref="A1:H9"/>
  <sheetViews>
    <sheetView workbookViewId="0">
      <selection activeCell="G18" sqref="G18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7" t="s">
        <v>118</v>
      </c>
      <c r="B1" s="8"/>
      <c r="C1" s="9">
        <f>COUNTIF(AHL_DAT_STRING!4:18,"&lt;&gt;")</f>
        <v>37</v>
      </c>
    </row>
    <row r="2" spans="1:8" ht="15.75" thickBot="1" x14ac:dyDescent="0.3">
      <c r="A2" s="11" t="s">
        <v>109</v>
      </c>
      <c r="B2" s="12"/>
      <c r="C2" s="10">
        <f>C1*4</f>
        <v>148</v>
      </c>
    </row>
    <row r="3" spans="1:8" x14ac:dyDescent="0.25">
      <c r="A3" s="14" t="s">
        <v>109</v>
      </c>
      <c r="B3" s="15">
        <f>COUNTIF(AHL!4:50, "&lt;&gt;")</f>
        <v>148</v>
      </c>
      <c r="E3" s="6" t="s">
        <v>116</v>
      </c>
      <c r="F3" s="5"/>
      <c r="G3" s="5"/>
      <c r="H3" s="5"/>
    </row>
    <row r="4" spans="1:8" ht="15.75" thickBot="1" x14ac:dyDescent="0.3">
      <c r="A4" s="16" t="s">
        <v>110</v>
      </c>
      <c r="B4" s="17">
        <f>SUM(AHL!A1:K1)</f>
        <v>23</v>
      </c>
      <c r="E4" t="s">
        <v>115</v>
      </c>
      <c r="F4" t="s">
        <v>114</v>
      </c>
      <c r="G4" t="s">
        <v>117</v>
      </c>
      <c r="H4" t="s">
        <v>113</v>
      </c>
    </row>
    <row r="5" spans="1:8" ht="15.75" thickBot="1" x14ac:dyDescent="0.3">
      <c r="A5" s="16" t="s">
        <v>108</v>
      </c>
      <c r="B5" s="17">
        <f>SUM(AHL!L1:M1)</f>
        <v>4</v>
      </c>
      <c r="E5" s="20" t="s">
        <v>110</v>
      </c>
      <c r="F5" s="21">
        <v>2</v>
      </c>
      <c r="G5" s="25">
        <f>F5/13</f>
        <v>0.15384615384615385</v>
      </c>
      <c r="H5" s="28">
        <f>B4/B3</f>
        <v>0.1554054054054054</v>
      </c>
    </row>
    <row r="6" spans="1:8" ht="15.75" thickBot="1" x14ac:dyDescent="0.3">
      <c r="A6" s="16" t="s">
        <v>106</v>
      </c>
      <c r="B6" s="17">
        <f>SUM(AHL!N1:AH1)</f>
        <v>59</v>
      </c>
      <c r="E6" s="20" t="s">
        <v>108</v>
      </c>
      <c r="F6" s="21">
        <v>1</v>
      </c>
      <c r="G6" s="25">
        <f>F6/13</f>
        <v>7.6923076923076927E-2</v>
      </c>
      <c r="H6" s="28">
        <f>B5/B3</f>
        <v>2.7027027027027029E-2</v>
      </c>
    </row>
    <row r="7" spans="1:8" ht="15.75" thickBot="1" x14ac:dyDescent="0.3">
      <c r="A7" s="18" t="s">
        <v>105</v>
      </c>
      <c r="B7" s="19">
        <f>SUM(AHL!AI1:BE1)</f>
        <v>62</v>
      </c>
      <c r="E7" s="22" t="s">
        <v>111</v>
      </c>
      <c r="F7" s="23">
        <v>3</v>
      </c>
      <c r="G7" s="26">
        <f t="shared" ref="G7:G9" si="0">F7/13</f>
        <v>0.23076923076923078</v>
      </c>
      <c r="H7" s="30">
        <f>(B5+B4)/B3</f>
        <v>0.18243243243243243</v>
      </c>
    </row>
    <row r="8" spans="1:8" ht="15.75" thickBot="1" x14ac:dyDescent="0.3">
      <c r="E8" s="13" t="s">
        <v>106</v>
      </c>
      <c r="F8" s="24">
        <v>6</v>
      </c>
      <c r="G8" s="27">
        <f t="shared" si="0"/>
        <v>0.46153846153846156</v>
      </c>
      <c r="H8" s="29">
        <f>B6/B3</f>
        <v>0.39864864864864863</v>
      </c>
    </row>
    <row r="9" spans="1:8" ht="15.75" thickBot="1" x14ac:dyDescent="0.3">
      <c r="E9" s="13" t="s">
        <v>112</v>
      </c>
      <c r="F9" s="24">
        <v>4</v>
      </c>
      <c r="G9" s="27">
        <f t="shared" si="0"/>
        <v>0.30769230769230771</v>
      </c>
      <c r="H9" s="29">
        <f>B7/B3</f>
        <v>0.41891891891891891</v>
      </c>
    </row>
  </sheetData>
  <mergeCells count="3">
    <mergeCell ref="E3:H3"/>
    <mergeCell ref="A1:B1"/>
    <mergeCell ref="A2:B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2024-09-11T10:08:48Z</dcterms:modified>
</cp:coreProperties>
</file>