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64" documentId="13_ncr:1_{EA76E5FD-FF40-4E18-B9C5-9623D4ED09D6}" xr6:coauthVersionLast="47" xr6:coauthVersionMax="47" xr10:uidLastSave="{89AA00BA-D5D5-4DD5-8EDE-554ED1098A4A}"/>
  <bookViews>
    <workbookView xWindow="12045" yWindow="4065" windowWidth="24360" windowHeight="15345" xr2:uid="{00000000-000D-0000-FFFF-FFFF00000000}"/>
  </bookViews>
  <sheets>
    <sheet name="CAL06" sheetId="2" r:id="rId1"/>
    <sheet name="INFO" sheetId="4" r:id="rId2"/>
  </sheets>
  <definedNames>
    <definedName name="_xlnm.Print_Area" localSheetId="0">'CAL06'!$A$1:$K$25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2" l="1"/>
  <c r="V13" i="2" s="1"/>
  <c r="V15" i="2" s="1"/>
  <c r="J12" i="2"/>
  <c r="R13" i="2"/>
  <c r="Q13" i="2"/>
  <c r="R15" i="2"/>
  <c r="Q15" i="2"/>
  <c r="R14" i="2"/>
  <c r="Q14" i="2"/>
  <c r="Q12" i="2"/>
  <c r="R12" i="2"/>
  <c r="J15" i="2" l="1"/>
  <c r="J14" i="2"/>
  <c r="J13" i="2"/>
  <c r="Q17" i="2" l="1"/>
  <c r="P17" i="2"/>
  <c r="R17" i="2" l="1"/>
  <c r="J16" i="2" l="1"/>
  <c r="J18" i="2" l="1"/>
</calcChain>
</file>

<file path=xl/sharedStrings.xml><?xml version="1.0" encoding="utf-8"?>
<sst xmlns="http://schemas.openxmlformats.org/spreadsheetml/2006/main" count="33" uniqueCount="32">
  <si>
    <t>Project No.</t>
  </si>
  <si>
    <t>Project</t>
  </si>
  <si>
    <t>Title</t>
  </si>
  <si>
    <t>Schedule No.</t>
  </si>
  <si>
    <t>Revision</t>
  </si>
  <si>
    <t>Date</t>
  </si>
  <si>
    <t>Section</t>
  </si>
  <si>
    <t>Item</t>
  </si>
  <si>
    <t>KW</t>
  </si>
  <si>
    <t>Flow 
(m3/hr)</t>
  </si>
  <si>
    <t>Flow 
(m3/s)</t>
  </si>
  <si>
    <t>Pipe Size 
(mm)</t>
  </si>
  <si>
    <t>Pa/m</t>
  </si>
  <si>
    <t>Length 
(m)</t>
  </si>
  <si>
    <t>Pressue Drop
(Pa)</t>
  </si>
  <si>
    <t>(Operating Pressure &lt; 25mBar = 1.0mBar (100Pa), PD &gt;25mBar = 10%)</t>
  </si>
  <si>
    <t>Index 1 - meter to boiler</t>
  </si>
  <si>
    <t>Total Load:</t>
  </si>
  <si>
    <t>Pa/m check (70Pa):</t>
  </si>
  <si>
    <t>Main Boilers</t>
  </si>
  <si>
    <t>50% fittings</t>
  </si>
  <si>
    <t>Lochinvar Gas WH</t>
  </si>
  <si>
    <t>Swimming pool Boilers</t>
  </si>
  <si>
    <t>Kitchen</t>
  </si>
  <si>
    <t>Pa/m =</t>
  </si>
  <si>
    <t>Total</t>
  </si>
  <si>
    <t>Pa (&lt;100pa Rqd)</t>
  </si>
  <si>
    <t>Notes:</t>
  </si>
  <si>
    <t>IP 02-05-13-5401 Version 1</t>
  </si>
  <si>
    <t>TO BE USED FOR INITIAL CALCUALTIONS ONLY - UP TO STAGE 3. NOT ACCEPTABLE FOR STAGE 4 ON WARDS</t>
  </si>
  <si>
    <t>50% Fittings or (Eq.Length)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</si>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</sst>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70C0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u/>
      <sz val="9"/>
      <color rgb="FF0070C0"/>
      <name val="Arial"/>
      <family val="2"/>
    </font>
    <font>
      <b/>
      <u/>
      <sz val="8"/>
      <color rgb="FFFF0000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2" fontId="2" fillId="0" borderId="0" xfId="0" applyNumberFormat="1" applyFo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8" fillId="0" borderId="1" xfId="0" applyFont="1" applyBorder="1"/>
    <xf numFmtId="0" fontId="13" fillId="0" borderId="0" xfId="0" applyFont="1"/>
    <xf numFmtId="0" fontId="9" fillId="0" borderId="17" xfId="0" applyFont="1" applyBorder="1"/>
    <xf numFmtId="0" fontId="13" fillId="0" borderId="17" xfId="0" applyFont="1" applyBorder="1"/>
    <xf numFmtId="0" fontId="14" fillId="4" borderId="17" xfId="0" applyFont="1" applyFill="1" applyBorder="1"/>
    <xf numFmtId="0" fontId="9" fillId="0" borderId="11" xfId="0" applyFont="1" applyBorder="1"/>
    <xf numFmtId="0" fontId="9" fillId="0" borderId="1" xfId="0" applyFont="1" applyBorder="1"/>
    <xf numFmtId="0" fontId="9" fillId="0" borderId="12" xfId="0" applyFont="1" applyBorder="1"/>
    <xf numFmtId="0" fontId="14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2" xfId="0" applyFont="1" applyBorder="1"/>
    <xf numFmtId="0" fontId="9" fillId="0" borderId="16" xfId="0" applyFont="1" applyBorder="1"/>
    <xf numFmtId="0" fontId="5" fillId="2" borderId="9" xfId="0" applyFont="1" applyFill="1" applyBorder="1" applyAlignment="1">
      <alignment horizontal="left"/>
    </xf>
    <xf numFmtId="0" fontId="0" fillId="2" borderId="9" xfId="0" applyFill="1" applyBorder="1"/>
    <xf numFmtId="0" fontId="3" fillId="2" borderId="9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left"/>
    </xf>
    <xf numFmtId="0" fontId="3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/>
    <xf numFmtId="0" fontId="5" fillId="2" borderId="28" xfId="0" applyFont="1" applyFill="1" applyBorder="1"/>
    <xf numFmtId="0" fontId="0" fillId="2" borderId="28" xfId="0" applyFill="1" applyBorder="1"/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0" fillId="2" borderId="17" xfId="0" applyFill="1" applyBorder="1"/>
    <xf numFmtId="0" fontId="15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11" fillId="4" borderId="3" xfId="0" applyFont="1" applyFill="1" applyBorder="1"/>
    <xf numFmtId="0" fontId="12" fillId="0" borderId="3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8" fillId="3" borderId="27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/>
    </xf>
    <xf numFmtId="0" fontId="8" fillId="0" borderId="7" xfId="0" applyFont="1" applyBorder="1"/>
    <xf numFmtId="0" fontId="9" fillId="0" borderId="8" xfId="0" applyFont="1" applyBorder="1"/>
    <xf numFmtId="0" fontId="9" fillId="0" borderId="25" xfId="0" applyFont="1" applyBorder="1"/>
    <xf numFmtId="0" fontId="11" fillId="4" borderId="32" xfId="0" applyFont="1" applyFill="1" applyBorder="1"/>
    <xf numFmtId="0" fontId="9" fillId="0" borderId="23" xfId="0" applyFont="1" applyBorder="1"/>
    <xf numFmtId="0" fontId="14" fillId="4" borderId="24" xfId="0" applyFont="1" applyFill="1" applyBorder="1"/>
    <xf numFmtId="0" fontId="10" fillId="0" borderId="2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159403</xdr:colOff>
      <xdr:row>1</xdr:row>
      <xdr:rowOff>22412</xdr:rowOff>
    </xdr:from>
    <xdr:to>
      <xdr:col>1</xdr:col>
      <xdr:colOff>1207153</xdr:colOff>
      <xdr:row>3</xdr:row>
      <xdr:rowOff>136712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7AE80-64CF-4278-9762-7BA34D01B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9403" y="184337"/>
          <a:ext cx="1752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112059</xdr:rowOff>
    </xdr:from>
    <xdr:to>
      <xdr:col>7</xdr:col>
      <xdr:colOff>620038</xdr:colOff>
      <xdr:row>63</xdr:row>
      <xdr:rowOff>84437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E2792B-F203-B755-0453-2E9653F12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80530"/>
          <a:ext cx="6544588" cy="68303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85166</xdr:colOff>
      <xdr:row>45</xdr:row>
      <xdr:rowOff>73478</xdr:rowOff>
    </xdr:from>
    <xdr:to>
      <xdr:col>24</xdr:col>
      <xdr:colOff>6724</xdr:colOff>
      <xdr:row>72</xdr:row>
      <xdr:rowOff>17405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68C9D-4A28-43C2-8E4C-AA63E2DE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366" y="8645978"/>
          <a:ext cx="7236758" cy="5087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13447</xdr:rowOff>
    </xdr:from>
    <xdr:to>
      <xdr:col>12</xdr:col>
      <xdr:colOff>506416</xdr:colOff>
      <xdr:row>70</xdr:row>
      <xdr:rowOff>179294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7E0A48-CE0E-410F-BFCA-06D2DA4DC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95447"/>
          <a:ext cx="7821616" cy="5118847"/>
        </a:xfrm>
        <a:prstGeom prst="rect">
          <a:avLst/>
        </a:prstGeom>
      </xdr:spPr>
    </xdr:pic>
    <xdr:clientData/>
  </xdr:twoCellAnchor>
  <xdr:twoCellAnchor editAs="oneCell">
    <xdr:from>
      <xdr:col>9</xdr:col>
      <xdr:colOff>305360</xdr:colOff>
      <xdr:row>31</xdr:row>
      <xdr:rowOff>104775</xdr:rowOff>
    </xdr:from>
    <xdr:to>
      <xdr:col>17</xdr:col>
      <xdr:colOff>352369</xdr:colOff>
      <xdr:row>39</xdr:row>
      <xdr:rowOff>76013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DDFA3E-BBED-41F3-A283-A26218215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1760" y="6010275"/>
          <a:ext cx="4923809" cy="1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72</xdr:row>
      <xdr:rowOff>38100</xdr:rowOff>
    </xdr:from>
    <xdr:to>
      <xdr:col>21</xdr:col>
      <xdr:colOff>330002</xdr:colOff>
      <xdr:row>117</xdr:row>
      <xdr:rowOff>103671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842D53-AD53-42F8-8602-EF08342DB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" y="13754100"/>
          <a:ext cx="12217202" cy="86380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152400</xdr:rowOff>
    </xdr:from>
    <xdr:to>
      <xdr:col>9</xdr:col>
      <xdr:colOff>145881</xdr:colOff>
      <xdr:row>43</xdr:row>
      <xdr:rowOff>20175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3B2325-5120-4D77-BA2C-B37F311C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152400"/>
          <a:ext cx="5517981" cy="80592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152400</xdr:rowOff>
    </xdr:from>
    <xdr:to>
      <xdr:col>18</xdr:col>
      <xdr:colOff>126844</xdr:colOff>
      <xdr:row>26</xdr:row>
      <xdr:rowOff>29249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6BCADF-0DC8-45DD-8F01-ED0FC77B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152400"/>
          <a:ext cx="5613244" cy="482984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29</xdr:col>
      <xdr:colOff>516638</xdr:colOff>
      <xdr:row>7</xdr:row>
      <xdr:rowOff>162081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BD0DF0E-686D-4A60-8875-DD565965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34107" y="381000"/>
          <a:ext cx="6639852" cy="11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5"/>
  <sheetViews>
    <sheetView tabSelected="1" view="pageBreakPreview" zoomScaleNormal="85" zoomScaleSheetLayoutView="100" workbookViewId="0">
      <selection activeCell="B12" sqref="B12:I12"/>
    </sheetView>
  </sheetViews>
  <sheetFormatPr defaultRowHeight="15" x14ac:dyDescent="0.25"/>
  <cols>
    <col min="1" max="1" width="10.5703125" customWidth="1"/>
    <col min="2" max="2" width="21" customWidth="1"/>
    <col min="3" max="3" width="12" customWidth="1"/>
    <col min="4" max="4" width="10.140625" customWidth="1"/>
    <col min="5" max="5" width="10.85546875" customWidth="1"/>
    <col min="6" max="7" width="12.140625" customWidth="1"/>
    <col min="8" max="8" width="9.7109375" customWidth="1"/>
    <col min="9" max="9" width="11.42578125" customWidth="1"/>
    <col min="10" max="10" width="13.5703125" customWidth="1"/>
    <col min="11" max="11" width="21.140625" customWidth="1"/>
    <col min="15" max="15" width="24" customWidth="1"/>
    <col min="17" max="17" width="12.5703125" customWidth="1"/>
    <col min="18" max="18" width="12.42578125" customWidth="1"/>
    <col min="21" max="21" width="23.42578125" customWidth="1"/>
  </cols>
  <sheetData>
    <row r="1" spans="1:27" ht="12.75" customHeight="1" x14ac:dyDescent="0.25">
      <c r="A1" s="5"/>
      <c r="B1" s="6"/>
      <c r="C1" s="34" t="s">
        <v>0</v>
      </c>
      <c r="D1" s="35"/>
      <c r="E1" s="35"/>
      <c r="F1" s="36"/>
      <c r="G1" s="35"/>
      <c r="H1" s="36"/>
      <c r="I1" s="37"/>
      <c r="J1" s="38"/>
      <c r="K1" s="62"/>
    </row>
    <row r="2" spans="1:27" ht="12.75" customHeight="1" x14ac:dyDescent="0.25">
      <c r="A2" s="7"/>
      <c r="B2" s="8"/>
      <c r="C2" s="32" t="s">
        <v>1</v>
      </c>
      <c r="D2" s="26"/>
      <c r="E2" s="26"/>
      <c r="F2" s="27"/>
      <c r="G2" s="26"/>
      <c r="H2" s="27"/>
      <c r="I2" s="28"/>
      <c r="J2" s="29"/>
      <c r="K2" s="63"/>
    </row>
    <row r="3" spans="1:27" ht="12.75" customHeight="1" x14ac:dyDescent="0.25">
      <c r="A3" s="7"/>
      <c r="B3" s="8"/>
      <c r="C3" s="32" t="s">
        <v>2</v>
      </c>
      <c r="D3" s="26"/>
      <c r="E3" s="26"/>
      <c r="F3" s="27"/>
      <c r="G3" s="26"/>
      <c r="H3" s="27"/>
      <c r="I3" s="28"/>
      <c r="J3" s="29"/>
      <c r="K3" s="63"/>
    </row>
    <row r="4" spans="1:27" ht="12.75" customHeight="1" x14ac:dyDescent="0.25">
      <c r="A4" s="7"/>
      <c r="B4" s="8"/>
      <c r="C4" s="32" t="s">
        <v>3</v>
      </c>
      <c r="D4" s="26"/>
      <c r="E4" s="26"/>
      <c r="F4" s="27"/>
      <c r="G4" s="26"/>
      <c r="H4" s="27"/>
      <c r="I4" s="28"/>
      <c r="J4" s="29"/>
      <c r="K4" s="63"/>
    </row>
    <row r="5" spans="1:27" ht="12.75" customHeight="1" x14ac:dyDescent="0.25">
      <c r="A5" s="7"/>
      <c r="B5" s="8"/>
      <c r="C5" s="32" t="s">
        <v>4</v>
      </c>
      <c r="D5" s="26"/>
      <c r="E5" s="26"/>
      <c r="F5" s="27"/>
      <c r="G5" s="26"/>
      <c r="H5" s="27"/>
      <c r="I5" s="28"/>
      <c r="J5" s="29"/>
      <c r="K5" s="63"/>
    </row>
    <row r="6" spans="1:27" ht="12.75" customHeight="1" x14ac:dyDescent="0.25">
      <c r="A6" s="7"/>
      <c r="B6" s="8"/>
      <c r="C6" s="32" t="s">
        <v>5</v>
      </c>
      <c r="D6" s="26"/>
      <c r="E6" s="26"/>
      <c r="F6" s="27"/>
      <c r="G6" s="26"/>
      <c r="H6" s="27"/>
      <c r="I6" s="28"/>
      <c r="J6" s="29"/>
      <c r="K6" s="63"/>
    </row>
    <row r="7" spans="1:27" ht="12.75" customHeight="1" thickBot="1" x14ac:dyDescent="0.3">
      <c r="A7" s="9"/>
      <c r="B7" s="10"/>
      <c r="C7" s="33"/>
      <c r="D7" s="39"/>
      <c r="E7" s="30"/>
      <c r="F7" s="30"/>
      <c r="G7" s="30"/>
      <c r="H7" s="30"/>
      <c r="I7" s="30"/>
      <c r="J7" s="31"/>
      <c r="K7" s="64"/>
    </row>
    <row r="8" spans="1:27" ht="15.75" thickBot="1" x14ac:dyDescent="0.3">
      <c r="A8" s="40" t="s">
        <v>29</v>
      </c>
      <c r="B8" s="46"/>
      <c r="C8" s="46"/>
      <c r="D8" s="46"/>
      <c r="E8" s="47"/>
      <c r="F8" s="47"/>
      <c r="G8" s="47"/>
      <c r="H8" s="47"/>
      <c r="I8" s="47"/>
      <c r="J8" s="47"/>
      <c r="K8" s="48"/>
    </row>
    <row r="9" spans="1:27" ht="49.5" customHeight="1" x14ac:dyDescent="0.25">
      <c r="A9" s="49" t="s">
        <v>6</v>
      </c>
      <c r="B9" s="50" t="s">
        <v>7</v>
      </c>
      <c r="C9" s="50" t="s">
        <v>8</v>
      </c>
      <c r="D9" s="50" t="s">
        <v>9</v>
      </c>
      <c r="E9" s="50" t="s">
        <v>10</v>
      </c>
      <c r="F9" s="50" t="s">
        <v>11</v>
      </c>
      <c r="G9" s="50" t="s">
        <v>12</v>
      </c>
      <c r="H9" s="50" t="s">
        <v>13</v>
      </c>
      <c r="I9" s="51" t="s">
        <v>30</v>
      </c>
      <c r="J9" s="50" t="s">
        <v>14</v>
      </c>
      <c r="K9" s="52" t="s">
        <v>31</v>
      </c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7" ht="13.5" customHeight="1" x14ac:dyDescent="0.25">
      <c r="A10" s="59" t="s">
        <v>15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7" x14ac:dyDescent="0.25">
      <c r="A11" s="53" t="s">
        <v>16</v>
      </c>
      <c r="B11" s="12"/>
      <c r="C11" s="12"/>
      <c r="D11" s="11"/>
      <c r="E11" s="11"/>
      <c r="F11" s="11"/>
      <c r="G11" s="11"/>
      <c r="H11" s="11"/>
      <c r="I11" s="11"/>
      <c r="J11" s="11"/>
      <c r="K11" s="54"/>
      <c r="L11" s="11"/>
      <c r="M11" s="11"/>
      <c r="N11" s="11"/>
      <c r="O11" s="12" t="s">
        <v>17</v>
      </c>
      <c r="P11" s="11"/>
      <c r="Q11" s="11"/>
      <c r="R11" s="11"/>
      <c r="S11" s="11"/>
      <c r="T11" s="11"/>
      <c r="U11" s="12" t="s">
        <v>18</v>
      </c>
      <c r="V11" s="1"/>
      <c r="Z11" s="1"/>
      <c r="AA11" s="1"/>
    </row>
    <row r="12" spans="1:27" x14ac:dyDescent="0.25">
      <c r="A12" s="55">
        <v>1</v>
      </c>
      <c r="B12" s="41"/>
      <c r="C12" s="41"/>
      <c r="D12" s="42"/>
      <c r="E12" s="43"/>
      <c r="F12" s="41"/>
      <c r="G12" s="41"/>
      <c r="H12" s="41"/>
      <c r="I12" s="41"/>
      <c r="J12" s="44">
        <f>SUM(G12*(H12+I12))</f>
        <v>0</v>
      </c>
      <c r="K12" s="56"/>
      <c r="L12" s="11"/>
      <c r="M12" s="11"/>
      <c r="N12" s="11"/>
      <c r="O12" s="11" t="s">
        <v>19</v>
      </c>
      <c r="P12" s="11">
        <v>240</v>
      </c>
      <c r="Q12" s="11">
        <f>SUM(P12*3600/38700)</f>
        <v>22.325581395348838</v>
      </c>
      <c r="R12" s="11">
        <f>SUM(P12/38700)</f>
        <v>6.2015503875968991E-3</v>
      </c>
      <c r="S12" s="11"/>
      <c r="T12" s="11"/>
      <c r="U12" s="12" t="s">
        <v>20</v>
      </c>
      <c r="V12" s="1" t="e">
        <f>SUM(#REF!)*0.33</f>
        <v>#REF!</v>
      </c>
      <c r="Z12" s="3"/>
      <c r="AA12" s="3"/>
    </row>
    <row r="13" spans="1:27" x14ac:dyDescent="0.25">
      <c r="A13" s="55">
        <v>2</v>
      </c>
      <c r="B13" s="45"/>
      <c r="C13" s="45"/>
      <c r="D13" s="41"/>
      <c r="E13" s="41"/>
      <c r="F13" s="41"/>
      <c r="G13" s="41"/>
      <c r="H13" s="41"/>
      <c r="I13" s="41"/>
      <c r="J13" s="44">
        <f t="shared" ref="J13:J15" si="0">SUM(F13*(H13+I13))</f>
        <v>0</v>
      </c>
      <c r="K13" s="56"/>
      <c r="L13" s="11"/>
      <c r="M13" s="11"/>
      <c r="N13" s="11"/>
      <c r="O13" s="11" t="s">
        <v>21</v>
      </c>
      <c r="P13" s="11">
        <v>20</v>
      </c>
      <c r="Q13" s="11">
        <f>SUM(P13*3600/38700)</f>
        <v>1.8604651162790697</v>
      </c>
      <c r="R13" s="11">
        <f>SUM(P13/38700)</f>
        <v>5.1679586563307489E-4</v>
      </c>
      <c r="S13" s="11"/>
      <c r="T13" s="11"/>
      <c r="U13" s="13"/>
      <c r="V13" s="3" t="e">
        <f>SUM(V12:V12)</f>
        <v>#REF!</v>
      </c>
      <c r="Z13" s="2"/>
      <c r="AA13" s="1"/>
    </row>
    <row r="14" spans="1:27" x14ac:dyDescent="0.25">
      <c r="A14" s="55">
        <v>3</v>
      </c>
      <c r="B14" s="41"/>
      <c r="C14" s="41"/>
      <c r="D14" s="41"/>
      <c r="E14" s="41"/>
      <c r="F14" s="41"/>
      <c r="G14" s="41"/>
      <c r="H14" s="41"/>
      <c r="I14" s="41"/>
      <c r="J14" s="44">
        <f t="shared" si="0"/>
        <v>0</v>
      </c>
      <c r="K14" s="56"/>
      <c r="L14" s="11"/>
      <c r="M14" s="11"/>
      <c r="N14" s="11"/>
      <c r="O14" s="11" t="s">
        <v>22</v>
      </c>
      <c r="P14" s="11">
        <v>320</v>
      </c>
      <c r="Q14" s="11">
        <f t="shared" ref="Q14:Q15" si="1">SUM(P14*3600/38700)</f>
        <v>29.767441860465116</v>
      </c>
      <c r="R14" s="11">
        <f t="shared" ref="R14:R15" si="2">SUM(P14/38700)</f>
        <v>8.2687338501291983E-3</v>
      </c>
      <c r="S14" s="11"/>
      <c r="T14" s="11"/>
      <c r="U14" s="14"/>
      <c r="V14" s="1"/>
      <c r="Z14" s="2"/>
      <c r="AA14" s="4"/>
    </row>
    <row r="15" spans="1:27" x14ac:dyDescent="0.25">
      <c r="A15" s="55">
        <v>4</v>
      </c>
      <c r="B15" s="41"/>
      <c r="C15" s="41"/>
      <c r="D15" s="41"/>
      <c r="E15" s="41"/>
      <c r="F15" s="41"/>
      <c r="G15" s="41"/>
      <c r="H15" s="41"/>
      <c r="I15" s="41"/>
      <c r="J15" s="44">
        <f t="shared" si="0"/>
        <v>0</v>
      </c>
      <c r="K15" s="56"/>
      <c r="L15" s="11"/>
      <c r="M15" s="11"/>
      <c r="N15" s="11"/>
      <c r="O15" s="11" t="s">
        <v>23</v>
      </c>
      <c r="P15" s="11">
        <v>205</v>
      </c>
      <c r="Q15" s="11">
        <f t="shared" si="1"/>
        <v>19.069767441860463</v>
      </c>
      <c r="R15" s="11">
        <f t="shared" si="2"/>
        <v>5.2971576227390177E-3</v>
      </c>
      <c r="S15" s="11"/>
      <c r="T15" s="11"/>
      <c r="U15" s="14" t="s">
        <v>24</v>
      </c>
      <c r="V15" s="4" t="e">
        <f>SUM(70/V13)</f>
        <v>#REF!</v>
      </c>
    </row>
    <row r="16" spans="1:27" x14ac:dyDescent="0.25">
      <c r="A16" s="55">
        <v>5</v>
      </c>
      <c r="B16" s="41"/>
      <c r="C16" s="41"/>
      <c r="D16" s="41"/>
      <c r="E16" s="41"/>
      <c r="F16" s="41"/>
      <c r="G16" s="41"/>
      <c r="H16" s="41"/>
      <c r="I16" s="41"/>
      <c r="J16" s="44">
        <f t="shared" ref="J16" si="3">SUM(F16*(H16+I16))</f>
        <v>0</v>
      </c>
      <c r="K16" s="56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55">
        <v>6</v>
      </c>
      <c r="B17" s="41"/>
      <c r="C17" s="41"/>
      <c r="D17" s="41"/>
      <c r="E17" s="41"/>
      <c r="F17" s="41"/>
      <c r="G17" s="41"/>
      <c r="H17" s="41"/>
      <c r="I17" s="41"/>
      <c r="J17" s="44"/>
      <c r="K17" s="56"/>
      <c r="L17" s="11"/>
      <c r="M17" s="11"/>
      <c r="N17" s="11"/>
      <c r="O17" s="13" t="s">
        <v>25</v>
      </c>
      <c r="P17" s="13">
        <f>SUM(P12:P16)</f>
        <v>785</v>
      </c>
      <c r="Q17" s="13">
        <f>SUM(Q12:Q16)</f>
        <v>73.023255813953483</v>
      </c>
      <c r="R17" s="13">
        <f>SUM(R12:R15)</f>
        <v>2.0284237726098189E-2</v>
      </c>
      <c r="S17" s="11"/>
      <c r="T17" s="11"/>
      <c r="U17" s="11"/>
    </row>
    <row r="18" spans="1:21" ht="15.75" thickBot="1" x14ac:dyDescent="0.3">
      <c r="A18" s="57"/>
      <c r="B18" s="15"/>
      <c r="C18" s="15"/>
      <c r="D18" s="15"/>
      <c r="E18" s="15"/>
      <c r="F18" s="15"/>
      <c r="G18" s="15"/>
      <c r="H18" s="15"/>
      <c r="I18" s="16" t="s">
        <v>25</v>
      </c>
      <c r="J18" s="17">
        <f>SUM(J12:J17)</f>
        <v>0</v>
      </c>
      <c r="K18" s="58" t="s">
        <v>26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5">
      <c r="A20" s="18" t="s">
        <v>27</v>
      </c>
      <c r="B20" s="19"/>
      <c r="C20" s="19"/>
      <c r="D20" s="19"/>
      <c r="E20" s="19"/>
      <c r="F20" s="19"/>
      <c r="G20" s="19"/>
      <c r="H20" s="19"/>
      <c r="I20" s="19"/>
      <c r="J20" s="19"/>
      <c r="K20" s="20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x14ac:dyDescent="0.25">
      <c r="A21" s="21"/>
      <c r="B21" s="11"/>
      <c r="C21" s="11"/>
      <c r="D21" s="11"/>
      <c r="E21" s="11"/>
      <c r="F21" s="11"/>
      <c r="G21" s="11"/>
      <c r="H21" s="11"/>
      <c r="I21" s="11"/>
      <c r="J21" s="11"/>
      <c r="K21" s="22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25">
      <c r="A22" s="21"/>
      <c r="B22" s="11"/>
      <c r="C22" s="11"/>
      <c r="D22" s="11"/>
      <c r="E22" s="11"/>
      <c r="F22" s="11"/>
      <c r="G22" s="11"/>
      <c r="H22" s="11"/>
      <c r="I22" s="11"/>
      <c r="J22" s="11"/>
      <c r="K22" s="22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5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25">
      <c r="A25" s="11" t="s">
        <v>28</v>
      </c>
      <c r="B25" s="11"/>
      <c r="C25" s="11"/>
      <c r="D25" s="11"/>
      <c r="E25" s="11"/>
      <c r="F25" s="11"/>
      <c r="G25" s="11"/>
      <c r="H25" s="11"/>
      <c r="I25" s="11"/>
      <c r="J25" s="14"/>
      <c r="K25" s="14"/>
      <c r="L25" s="11"/>
      <c r="M25" s="11"/>
      <c r="N25" s="11"/>
      <c r="O25" s="11"/>
      <c r="P25" s="11"/>
      <c r="Q25" s="11"/>
      <c r="R25" s="11"/>
      <c r="S25" s="11"/>
      <c r="T25" s="11"/>
      <c r="U25" s="11"/>
    </row>
  </sheetData>
  <mergeCells count="2">
    <mergeCell ref="A10:K10"/>
    <mergeCell ref="K1:K7"/>
  </mergeCells>
  <pageMargins left="0.7" right="0.7" top="0.75" bottom="0.75" header="0.3" footer="0.3"/>
  <pageSetup paperSize="8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F966-7284-4439-BB50-7C1E8CF905DD}">
  <dimension ref="A1"/>
  <sheetViews>
    <sheetView zoomScale="70" zoomScaleNormal="70" workbookViewId="0">
      <selection activeCell="X17" sqref="X1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7B82D2-6EB2-4F25-9EDD-A76924707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6035D7-AABE-482C-8F93-4B57D13C4B40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9F03B7D6-AF69-4F2E-BE19-1FA8643275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CAL06</vt:lpstr>
      <vt:lpstr>INFO</vt:lpstr>
      <vt:lpstr>'CAL06'!Print_Area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Thomas</dc:creator>
  <cp:keywords/>
  <dc:description/>
  <cp:lastModifiedBy>kat neale</cp:lastModifiedBy>
  <cp:revision/>
  <cp:lastPrinted>2024-02-19T13:51:13Z</cp:lastPrinted>
  <dcterms:created xsi:type="dcterms:W3CDTF">2018-09-07T08:33:26Z</dcterms:created>
  <dcterms:modified xsi:type="dcterms:W3CDTF">2026-06-23T13:32:11Z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