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abelsi/Documents/Teaching/O'Reilly/from-data-point-to-data-insight/Week 2 copy/"/>
    </mc:Choice>
  </mc:AlternateContent>
  <xr:revisionPtr revIDLastSave="0" documentId="13_ncr:1_{EF9D09DB-E54B-0D41-99BF-BBA37FCB900B}" xr6:coauthVersionLast="47" xr6:coauthVersionMax="47" xr10:uidLastSave="{00000000-0000-0000-0000-000000000000}"/>
  <bookViews>
    <workbookView xWindow="-32460" yWindow="-2620" windowWidth="32020" windowHeight="18680" activeTab="5" xr2:uid="{00000000-000D-0000-FFFF-FFFF00000000}"/>
  </bookViews>
  <sheets>
    <sheet name="Taylor Swift Spotify Data" sheetId="3" r:id="rId1"/>
    <sheet name="1 - Remove Dupes" sheetId="4" r:id="rId2"/>
    <sheet name="2 - Final Dataset" sheetId="5" r:id="rId3"/>
    <sheet name="3 - Descriptive Statistics" sheetId="7" r:id="rId4"/>
    <sheet name="4 - EDA" sheetId="8" r:id="rId5"/>
    <sheet name="5 - Aggregations" sheetId="10" r:id="rId6"/>
    <sheet name="Album Release Date" sheetId="9" r:id="rId7"/>
  </sheets>
  <externalReferences>
    <externalReference r:id="rId8"/>
  </externalReferences>
  <definedNames>
    <definedName name="_xlnm._FilterDatabase" localSheetId="0" hidden="1">'Taylor Swift Spotify Data'!$A$1:$N$74</definedName>
    <definedName name="_xlchart.v1.0" hidden="1">'2 - Final Dataset'!$J$1</definedName>
    <definedName name="_xlchart.v1.1" hidden="1">'2 - Final Dataset'!$J$2:$J$29</definedName>
    <definedName name="_xlchart.v1.2" hidden="1">'2 - Final Dataset'!$J$1</definedName>
    <definedName name="_xlchart.v1.3" hidden="1">'2 - Final Dataset'!$J$2:$J$29</definedName>
    <definedName name="_xlchart.v1.4" hidden="1">'2 - Final Dataset'!$J$1</definedName>
    <definedName name="_xlchart.v1.5" hidden="1">'2 - Final Dataset'!$J$2:$J$29</definedName>
  </definedNames>
  <calcPr calcId="191029"/>
  <pivotCaches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5" l="1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</calcChain>
</file>

<file path=xl/sharedStrings.xml><?xml version="1.0" encoding="utf-8"?>
<sst xmlns="http://schemas.openxmlformats.org/spreadsheetml/2006/main" count="1002" uniqueCount="168">
  <si>
    <t>artist_name</t>
  </si>
  <si>
    <t>album_id</t>
  </si>
  <si>
    <t>danceability</t>
  </si>
  <si>
    <t>energy</t>
  </si>
  <si>
    <t>key</t>
  </si>
  <si>
    <t>loudness</t>
  </si>
  <si>
    <t>speechiness</t>
  </si>
  <si>
    <t>liveness</t>
  </si>
  <si>
    <t>track_id</t>
  </si>
  <si>
    <t>duration_ms</t>
  </si>
  <si>
    <t>track_name</t>
  </si>
  <si>
    <t>track_number</t>
  </si>
  <si>
    <t>album_name</t>
  </si>
  <si>
    <t>key_mode</t>
  </si>
  <si>
    <t>Taylor Swift</t>
  </si>
  <si>
    <t>A# major</t>
  </si>
  <si>
    <t>G major</t>
  </si>
  <si>
    <t>E major</t>
  </si>
  <si>
    <t>A major</t>
  </si>
  <si>
    <t>D major</t>
  </si>
  <si>
    <t>C major</t>
  </si>
  <si>
    <t>E minor</t>
  </si>
  <si>
    <t>G# major</t>
  </si>
  <si>
    <t>F major</t>
  </si>
  <si>
    <t>F# major</t>
  </si>
  <si>
    <t>C# major</t>
  </si>
  <si>
    <t>The Best Day</t>
  </si>
  <si>
    <t>Teardrops On My Guitar - Radio Single Remix</t>
  </si>
  <si>
    <t>Our Song</t>
  </si>
  <si>
    <t>Fifteen</t>
  </si>
  <si>
    <t>Fearless</t>
  </si>
  <si>
    <t>Change</t>
  </si>
  <si>
    <t>A Place in this World</t>
  </si>
  <si>
    <t>Invisible</t>
  </si>
  <si>
    <t>Breathe</t>
  </si>
  <si>
    <t>Tied Together with a Smile</t>
  </si>
  <si>
    <t>Forever &amp; Always</t>
  </si>
  <si>
    <t>Hey Stephen</t>
  </si>
  <si>
    <t>White Horse</t>
  </si>
  <si>
    <t>I'm Only Me When I'm With You</t>
  </si>
  <si>
    <t>Love Story</t>
  </si>
  <si>
    <t>You Belong With Me</t>
  </si>
  <si>
    <t>Tell Me Why</t>
  </si>
  <si>
    <t>You're Not Sorry</t>
  </si>
  <si>
    <t>The Way I Loved You</t>
  </si>
  <si>
    <t>Teardrops On My Guitar</t>
  </si>
  <si>
    <t>Should've Said No</t>
  </si>
  <si>
    <t>6tgMb6LEwb3yj7BdYy462y</t>
  </si>
  <si>
    <t>4lIbdZwGa2hgkxigHJumaV</t>
  </si>
  <si>
    <t>2l9Pipz6AiVOabtKJVl3O9</t>
  </si>
  <si>
    <t>0wi9VaczZO8tbBwltGiwO5</t>
  </si>
  <si>
    <t>4vwfVWo6hSf0vJuBpNwMWJ</t>
  </si>
  <si>
    <t>04g3rUk3RzqaXi02FJT2Zl</t>
  </si>
  <si>
    <t>3hD7Dd9WVVkT6HAtil3R2D</t>
  </si>
  <si>
    <t>5XQJNlITnzHbLqpX60gUrj</t>
  </si>
  <si>
    <t>3ZeJG2dbry1YgRbGn5IukZ</t>
  </si>
  <si>
    <t>5WbxKDVDEHtDWL9Mr6ZLoc</t>
  </si>
  <si>
    <t>177nprYS2qLchToEJVzTec</t>
  </si>
  <si>
    <t>0AXwcrtfYGYgQgmzyk8PA1</t>
  </si>
  <si>
    <t>361O1jOM9zsU5Wmo3hhsfH</t>
  </si>
  <si>
    <t>5nUPw1RvAkqDIdebpDy3JI</t>
  </si>
  <si>
    <t>3iaYan8tKzKGP0MNWbSgxM</t>
  </si>
  <si>
    <t>7gfzBsM4xaMb8c2WdpzEat</t>
  </si>
  <si>
    <t>5p0RhYSSIU86G63ugc7nAA</t>
  </si>
  <si>
    <t>4i0M7glXqIIRKPwbLtpExi</t>
  </si>
  <si>
    <t>Love Story - J Stax Radio Mix</t>
  </si>
  <si>
    <t>2dqn5yOQWdyGwOpOIi9O4x</t>
  </si>
  <si>
    <t>6Eu31gddWw0gOGO506pJYA</t>
  </si>
  <si>
    <t>4t0OI7XrODjSkAu3bTPmWj</t>
  </si>
  <si>
    <t>1vrd6UOGamcKNGnSHJQlSt</t>
  </si>
  <si>
    <t>4WXzzCof26KJLTK5kK53dS</t>
  </si>
  <si>
    <t>6wn61Fzx9XMxQmieLpoIhW</t>
  </si>
  <si>
    <t>3GCL1PydwsLodcpv0Ll1ch</t>
  </si>
  <si>
    <t>49mWEy5MgtNujgT7xU3emT</t>
  </si>
  <si>
    <t>3rnI1UCyGJvUTVvT97VQr5</t>
  </si>
  <si>
    <t>0HmCuN0Z3OX1Qrz43FLOPL</t>
  </si>
  <si>
    <t>5P4wWhUYWM0IaVYLuZxdar</t>
  </si>
  <si>
    <t>47HtKpfzpAt8rQjjXWotFj</t>
  </si>
  <si>
    <t>3esA216TyLHEkNiBCeCmcg</t>
  </si>
  <si>
    <t>1yACRKAwlXWhXXFUSkvzhD</t>
  </si>
  <si>
    <t>1rwH2628RIOVM3WMwwO418</t>
  </si>
  <si>
    <t>3SBGfIPUVlqt1YGxgZXoJ9</t>
  </si>
  <si>
    <t>3MXzl6hq3vSqB8ZlKVGkRi</t>
  </si>
  <si>
    <t>7bad461siaxECNlaYsmIo6</t>
  </si>
  <si>
    <t>4T6pHxntdd0SZrjKtt8nfM</t>
  </si>
  <si>
    <t>5GEPI2EfHqf6G1Ebibo5C5</t>
  </si>
  <si>
    <t>3OaBCFROgrLRbZGCFP6E3M</t>
  </si>
  <si>
    <t>0ykAwrzigpz5BACbaUyDm3</t>
  </si>
  <si>
    <t>4xUskJSjCmC0kSi3JmjiIz</t>
  </si>
  <si>
    <t>5kCqMXvv33WEcpb3Xvx1FZ</t>
  </si>
  <si>
    <t>4ONlmL2EYEryaJzmh9fG1o</t>
  </si>
  <si>
    <t>30oulfBS2vZcq1wQZPXlQo</t>
  </si>
  <si>
    <t>6LAIapZk9Ozzhau5gBDNmi</t>
  </si>
  <si>
    <t>4BuxFaXa4RblrdN57lWN6d</t>
  </si>
  <si>
    <t>7mzrIsaAjnXihW3InKjlC3</t>
  </si>
  <si>
    <t>0Om9WAB5RS09L80DyOfTNa</t>
  </si>
  <si>
    <t>Tim McGraw</t>
  </si>
  <si>
    <t>32mVHdy0bi1XKgr0ajsBlG</t>
  </si>
  <si>
    <t>Picture To Burn</t>
  </si>
  <si>
    <t>7zMcNqs55Mxer82bvZFkpg</t>
  </si>
  <si>
    <t>73OX8GdpOeGzKC6OvGSbsv</t>
  </si>
  <si>
    <t>7an1exwMnfYRcdVQm0yDev</t>
  </si>
  <si>
    <t>Cold As You</t>
  </si>
  <si>
    <t>2QA3IixpRcKyOdG7XDzRgv</t>
  </si>
  <si>
    <t>The Outside</t>
  </si>
  <si>
    <t>6K0CJLVXqbGMeJSmJ4ENKK</t>
  </si>
  <si>
    <t>2ZoOmCSgj0ypVAmGd1ve4y</t>
  </si>
  <si>
    <t>Stay Beautiful</t>
  </si>
  <si>
    <t>16MVSD0mGI4RMQT83Qzm69</t>
  </si>
  <si>
    <t>2QrQCMel6v2JiLxqrg4p2O</t>
  </si>
  <si>
    <t>Mary's Song (Oh My My My)</t>
  </si>
  <si>
    <t>15DeqWWQB4dcEWzJg15VrN</t>
  </si>
  <si>
    <t>0JIdBrXGSJXS72zjF9ss9u</t>
  </si>
  <si>
    <t>5OOd01o2YS1QFwdpVLds3r</t>
  </si>
  <si>
    <t>1spLfUJxtyVyiKKTegQ2r4</t>
  </si>
  <si>
    <t>A Perfectly Good Heart</t>
  </si>
  <si>
    <t>4pJi1rVt9GNegU9kywjg4z</t>
  </si>
  <si>
    <t>Teardrops on My Guitar - Pop Version</t>
  </si>
  <si>
    <t>5eyZZoQEFQWRHkV2xgAeBw</t>
  </si>
  <si>
    <t>2Fn01AIMyHbha2ceNQeOqw</t>
  </si>
  <si>
    <t>4BYejINgfZF0qKDMEH2cim</t>
  </si>
  <si>
    <t>2TF4UtYreqNbQ6Z9AccldU</t>
  </si>
  <si>
    <t>1oR4MUBpyNrAViC8wPNpfm</t>
  </si>
  <si>
    <t>569sXXQ7t0jSdqHooi2yqs</t>
  </si>
  <si>
    <t>5Tj2MqcFMf60CaGsKbM1aq</t>
  </si>
  <si>
    <t>2zzxwmoOBnXDT0KnJsoIWk</t>
  </si>
  <si>
    <t>41sjzdjScVwnxnxADElts6</t>
  </si>
  <si>
    <t>6CdaXOq1MWe2JHDalTG01d</t>
  </si>
  <si>
    <t>2O8sogKJCfVZ4rotBv1vVF</t>
  </si>
  <si>
    <t>1j6gmK6u4WNI33lMZ8dC1s</t>
  </si>
  <si>
    <t>7CzxXgQXurKZCyHz9ufbo1</t>
  </si>
  <si>
    <t>1k3PzDNjg38cWqOvL4M9vq</t>
  </si>
  <si>
    <t>0YgHuReCSPwTXYny7isLja</t>
  </si>
  <si>
    <t>1hxLyjC9D9Jpw6EAPKqWv4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</si>
  <si>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</si>
  <si>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</si>
  <si>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</si>
  <si>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</si>
  <si>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</si>
  <si>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</si>
  <si>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</si>
  <si>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</si>
  <si>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</si>
  <si>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</si>
  <si>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</si>
  <si>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</si>
  <si>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</si>
  <si>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Example: </t>
  </si>
  <si>
    <t xml:space="preserve">Exercise: </t>
  </si>
  <si>
    <t>Go to the Spotify API and interpret one of these measures as above ^</t>
  </si>
  <si>
    <t>Taylor's music is adequitely danceable (mean 0.57) with a reasonable range of 0.44 with some tracks more danceable than others</t>
  </si>
  <si>
    <r>
      <rPr>
        <b/>
        <sz val="12"/>
        <color theme="1"/>
        <rFont val="Calibri"/>
        <family val="2"/>
        <scheme val="minor"/>
      </rPr>
      <t xml:space="preserve">To change # of Bins: </t>
    </r>
    <r>
      <rPr>
        <sz val="12"/>
        <color theme="1"/>
        <rFont val="Calibri"/>
        <family val="2"/>
        <scheme val="minor"/>
      </rPr>
      <t>Right Click --&gt; Format Data Series</t>
    </r>
  </si>
  <si>
    <t xml:space="preserve">Need to add the data analysis tool! </t>
  </si>
  <si>
    <t>minutes</t>
  </si>
  <si>
    <t>album release date</t>
  </si>
  <si>
    <t>danceable category</t>
  </si>
  <si>
    <t>Album Name</t>
  </si>
  <si>
    <t>Release Date</t>
  </si>
  <si>
    <t>Row Labels</t>
  </si>
  <si>
    <t>Grand Total</t>
  </si>
  <si>
    <t>Count of track_name</t>
  </si>
  <si>
    <t>Max of album release date</t>
  </si>
  <si>
    <t>Average of minutes</t>
  </si>
  <si>
    <t>Average of liveness</t>
  </si>
  <si>
    <t>Average of speechiness</t>
  </si>
  <si>
    <t>Average of loudness</t>
  </si>
  <si>
    <t>Average of energy</t>
  </si>
  <si>
    <t>Average of danceability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</si>
</sst>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165" fontId="0" fillId="0" borderId="10" xfId="0" applyNumberFormat="1" applyFill="1" applyBorder="1" applyAlignment="1"/>
    <xf numFmtId="1" fontId="0" fillId="0" borderId="10" xfId="0" applyNumberFormat="1" applyFill="1" applyBorder="1" applyAlignment="1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164" formatCode="0.0"/>
    </dxf>
    <dxf>
      <numFmt numFmtId="19" formatCode="m/d/yy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m/d/yy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73" formatCode="0.00000"/>
    </dxf>
    <dxf>
      <numFmt numFmtId="173" formatCode="0.00000"/>
    </dxf>
    <dxf>
      <numFmt numFmtId="172" formatCode="0.000000"/>
    </dxf>
    <dxf>
      <numFmt numFmtId="172" formatCode="0.000000"/>
    </dxf>
    <dxf>
      <numFmt numFmtId="171" formatCode="0.0000000"/>
    </dxf>
    <dxf>
      <numFmt numFmtId="171" formatCode="0.0000000"/>
    </dxf>
    <dxf>
      <numFmt numFmtId="170" formatCode="0.00000000"/>
    </dxf>
    <dxf>
      <numFmt numFmtId="170" formatCode="0.00000000"/>
    </dxf>
    <dxf>
      <numFmt numFmtId="167" formatCode="0.000000000"/>
    </dxf>
    <dxf>
      <numFmt numFmtId="167" formatCode="0.000000000"/>
    </dxf>
    <dxf>
      <numFmt numFmtId="168" formatCode="0.0000000000"/>
    </dxf>
    <dxf>
      <numFmt numFmtId="168" formatCode="0.0000000000"/>
    </dxf>
    <dxf>
      <numFmt numFmtId="169" formatCode="0.00000000000"/>
    </dxf>
    <dxf>
      <numFmt numFmtId="169" formatCode="0.00000000000"/>
    </dxf>
    <dxf>
      <numFmt numFmtId="174" formatCode="0.000000000000"/>
    </dxf>
    <dxf>
      <numFmt numFmtId="174" formatCode="0.000000000000"/>
    </dxf>
    <dxf>
      <numFmt numFmtId="169" formatCode="0.00000000000"/>
    </dxf>
    <dxf>
      <numFmt numFmtId="169" formatCode="0.00000000000"/>
    </dxf>
    <dxf>
      <numFmt numFmtId="168" formatCode="0.0000000000"/>
    </dxf>
    <dxf>
      <numFmt numFmtId="168" formatCode="0.0000000000"/>
    </dxf>
    <dxf>
      <numFmt numFmtId="19" formatCode="m/d/yy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X Danceability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'2 - Final Dataset'!$J$1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Final Dataset'!$I$2:$I$29</c:f>
              <c:numCache>
                <c:formatCode>General</c:formatCode>
                <c:ptCount val="28"/>
                <c:pt idx="0">
                  <c:v>0.59399999999999997</c:v>
                </c:pt>
                <c:pt idx="1">
                  <c:v>0.55600000000000005</c:v>
                </c:pt>
                <c:pt idx="2">
                  <c:v>0.61799999999999999</c:v>
                </c:pt>
                <c:pt idx="3">
                  <c:v>0.84099999999999997</c:v>
                </c:pt>
                <c:pt idx="4">
                  <c:v>0.57799999999999996</c:v>
                </c:pt>
                <c:pt idx="5">
                  <c:v>0.68700000000000006</c:v>
                </c:pt>
                <c:pt idx="6">
                  <c:v>0.505</c:v>
                </c:pt>
                <c:pt idx="7">
                  <c:v>0.60399999999999998</c:v>
                </c:pt>
                <c:pt idx="8">
                  <c:v>0.47499999999999998</c:v>
                </c:pt>
                <c:pt idx="9">
                  <c:v>0.433</c:v>
                </c:pt>
                <c:pt idx="10">
                  <c:v>0.60799999999999998</c:v>
                </c:pt>
                <c:pt idx="11">
                  <c:v>0.66600000000000004</c:v>
                </c:pt>
                <c:pt idx="12">
                  <c:v>0.54100000000000004</c:v>
                </c:pt>
                <c:pt idx="13">
                  <c:v>0.57999999999999996</c:v>
                </c:pt>
                <c:pt idx="14">
                  <c:v>0.65800000000000003</c:v>
                </c:pt>
                <c:pt idx="15">
                  <c:v>0.621</c:v>
                </c:pt>
                <c:pt idx="16">
                  <c:v>0.57599999999999996</c:v>
                </c:pt>
                <c:pt idx="17">
                  <c:v>0.41799999999999998</c:v>
                </c:pt>
                <c:pt idx="18">
                  <c:v>0.58899999999999997</c:v>
                </c:pt>
                <c:pt idx="19">
                  <c:v>0.47899999999999998</c:v>
                </c:pt>
                <c:pt idx="20">
                  <c:v>0.59399999999999997</c:v>
                </c:pt>
                <c:pt idx="21">
                  <c:v>0.47599999999999998</c:v>
                </c:pt>
                <c:pt idx="22">
                  <c:v>0.40300000000000002</c:v>
                </c:pt>
                <c:pt idx="23">
                  <c:v>0.66800000000000004</c:v>
                </c:pt>
                <c:pt idx="24">
                  <c:v>0.56299999999999994</c:v>
                </c:pt>
                <c:pt idx="25">
                  <c:v>0.61199999999999999</c:v>
                </c:pt>
                <c:pt idx="26">
                  <c:v>0.48299999999999998</c:v>
                </c:pt>
                <c:pt idx="27">
                  <c:v>0.45900000000000002</c:v>
                </c:pt>
              </c:numCache>
            </c:numRef>
          </c:xVal>
          <c:yVal>
            <c:numRef>
              <c:f>'2 - Final Dataset'!$J$2:$J$29</c:f>
              <c:numCache>
                <c:formatCode>General</c:formatCode>
                <c:ptCount val="28"/>
                <c:pt idx="0">
                  <c:v>0.71199999999999997</c:v>
                </c:pt>
                <c:pt idx="1">
                  <c:v>0.65100000000000002</c:v>
                </c:pt>
                <c:pt idx="2">
                  <c:v>0.74099999999999999</c:v>
                </c:pt>
                <c:pt idx="3">
                  <c:v>0.54400000000000004</c:v>
                </c:pt>
                <c:pt idx="4">
                  <c:v>0.34</c:v>
                </c:pt>
                <c:pt idx="5">
                  <c:v>0.78300000000000003</c:v>
                </c:pt>
                <c:pt idx="6">
                  <c:v>0.48199999999999998</c:v>
                </c:pt>
                <c:pt idx="7">
                  <c:v>0.85499999999999998</c:v>
                </c:pt>
                <c:pt idx="8">
                  <c:v>0.45200000000000001</c:v>
                </c:pt>
                <c:pt idx="9">
                  <c:v>0.7</c:v>
                </c:pt>
                <c:pt idx="10">
                  <c:v>0.82099999999999995</c:v>
                </c:pt>
                <c:pt idx="11">
                  <c:v>0.434</c:v>
                </c:pt>
                <c:pt idx="12">
                  <c:v>0.77</c:v>
                </c:pt>
                <c:pt idx="13">
                  <c:v>0.49099999999999999</c:v>
                </c:pt>
                <c:pt idx="14">
                  <c:v>0.877</c:v>
                </c:pt>
                <c:pt idx="15">
                  <c:v>0.41699999999999998</c:v>
                </c:pt>
                <c:pt idx="16">
                  <c:v>0.77700000000000002</c:v>
                </c:pt>
                <c:pt idx="17">
                  <c:v>0.48199999999999998</c:v>
                </c:pt>
                <c:pt idx="18">
                  <c:v>0.80500000000000005</c:v>
                </c:pt>
                <c:pt idx="19">
                  <c:v>0.57799999999999996</c:v>
                </c:pt>
                <c:pt idx="20">
                  <c:v>0.629</c:v>
                </c:pt>
                <c:pt idx="21">
                  <c:v>0.77700000000000002</c:v>
                </c:pt>
                <c:pt idx="22">
                  <c:v>0.627</c:v>
                </c:pt>
                <c:pt idx="23">
                  <c:v>0.67200000000000004</c:v>
                </c:pt>
                <c:pt idx="24">
                  <c:v>0.93400000000000005</c:v>
                </c:pt>
                <c:pt idx="25">
                  <c:v>0.39400000000000002</c:v>
                </c:pt>
                <c:pt idx="26">
                  <c:v>0.751</c:v>
                </c:pt>
                <c:pt idx="27">
                  <c:v>0.753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1-8A45-A01C-12B96A72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228432"/>
        <c:axId val="425691807"/>
      </c:scatterChart>
      <c:valAx>
        <c:axId val="20442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1807"/>
        <c:crosses val="autoZero"/>
        <c:crossBetween val="midCat"/>
      </c:valAx>
      <c:valAx>
        <c:axId val="4256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Speechiness x Liveliness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'2 - Final Dataset'!$N$1</c:f>
              <c:strCache>
                <c:ptCount val="1"/>
                <c:pt idx="0">
                  <c:v>liveness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Final Dataset'!$M$2:$M$29</c:f>
              <c:numCache>
                <c:formatCode>General</c:formatCode>
                <c:ptCount val="28"/>
                <c:pt idx="0">
                  <c:v>2.7300000000000001E-2</c:v>
                </c:pt>
                <c:pt idx="1">
                  <c:v>2.6599999999999999E-2</c:v>
                </c:pt>
                <c:pt idx="2">
                  <c:v>3.1E-2</c:v>
                </c:pt>
                <c:pt idx="3">
                  <c:v>3.09E-2</c:v>
                </c:pt>
                <c:pt idx="4">
                  <c:v>2.64E-2</c:v>
                </c:pt>
                <c:pt idx="5">
                  <c:v>3.8600000000000002E-2</c:v>
                </c:pt>
                <c:pt idx="6">
                  <c:v>2.76E-2</c:v>
                </c:pt>
                <c:pt idx="7">
                  <c:v>3.7999999999999999E-2</c:v>
                </c:pt>
                <c:pt idx="8">
                  <c:v>2.7E-2</c:v>
                </c:pt>
                <c:pt idx="9">
                  <c:v>3.3599999999999998E-2</c:v>
                </c:pt>
                <c:pt idx="10">
                  <c:v>5.7599999999999998E-2</c:v>
                </c:pt>
                <c:pt idx="11">
                  <c:v>2.8899999999999999E-2</c:v>
                </c:pt>
                <c:pt idx="12">
                  <c:v>3.5400000000000001E-2</c:v>
                </c:pt>
                <c:pt idx="13">
                  <c:v>2.5100000000000001E-2</c:v>
                </c:pt>
                <c:pt idx="14">
                  <c:v>3.2300000000000002E-2</c:v>
                </c:pt>
                <c:pt idx="15">
                  <c:v>2.3099999999999999E-2</c:v>
                </c:pt>
                <c:pt idx="16">
                  <c:v>3.2399999999999998E-2</c:v>
                </c:pt>
                <c:pt idx="17">
                  <c:v>2.6599999999999999E-2</c:v>
                </c:pt>
                <c:pt idx="18">
                  <c:v>2.93E-2</c:v>
                </c:pt>
                <c:pt idx="19">
                  <c:v>2.9399999999999999E-2</c:v>
                </c:pt>
                <c:pt idx="20">
                  <c:v>2.46E-2</c:v>
                </c:pt>
                <c:pt idx="21">
                  <c:v>2.8899999999999999E-2</c:v>
                </c:pt>
                <c:pt idx="22">
                  <c:v>2.92E-2</c:v>
                </c:pt>
                <c:pt idx="23">
                  <c:v>3.0300000000000001E-2</c:v>
                </c:pt>
                <c:pt idx="24">
                  <c:v>6.4600000000000005E-2</c:v>
                </c:pt>
                <c:pt idx="25">
                  <c:v>2.4299999999999999E-2</c:v>
                </c:pt>
                <c:pt idx="26">
                  <c:v>3.6499999999999998E-2</c:v>
                </c:pt>
                <c:pt idx="27">
                  <c:v>5.3699999999999998E-2</c:v>
                </c:pt>
              </c:numCache>
            </c:numRef>
          </c:xVal>
          <c:yVal>
            <c:numRef>
              <c:f>'2 - Final Dataset'!$N$2:$N$29</c:f>
              <c:numCache>
                <c:formatCode>General</c:formatCode>
                <c:ptCount val="28"/>
                <c:pt idx="0">
                  <c:v>0.309</c:v>
                </c:pt>
                <c:pt idx="1">
                  <c:v>0.14499999999999999</c:v>
                </c:pt>
                <c:pt idx="2">
                  <c:v>8.2199999999999995E-2</c:v>
                </c:pt>
                <c:pt idx="3">
                  <c:v>0.108</c:v>
                </c:pt>
                <c:pt idx="4">
                  <c:v>0.104</c:v>
                </c:pt>
                <c:pt idx="5">
                  <c:v>0.114</c:v>
                </c:pt>
                <c:pt idx="6">
                  <c:v>0.113</c:v>
                </c:pt>
                <c:pt idx="7">
                  <c:v>0.34300000000000003</c:v>
                </c:pt>
                <c:pt idx="8">
                  <c:v>0.108</c:v>
                </c:pt>
                <c:pt idx="9">
                  <c:v>0.115</c:v>
                </c:pt>
                <c:pt idx="10">
                  <c:v>0.11</c:v>
                </c:pt>
                <c:pt idx="11">
                  <c:v>0.124</c:v>
                </c:pt>
                <c:pt idx="12">
                  <c:v>0.11700000000000001</c:v>
                </c:pt>
                <c:pt idx="13">
                  <c:v>0.121</c:v>
                </c:pt>
                <c:pt idx="14">
                  <c:v>9.6199999999999994E-2</c:v>
                </c:pt>
                <c:pt idx="15">
                  <c:v>0.11899999999999999</c:v>
                </c:pt>
                <c:pt idx="16">
                  <c:v>0.32</c:v>
                </c:pt>
                <c:pt idx="17">
                  <c:v>0.123</c:v>
                </c:pt>
                <c:pt idx="18">
                  <c:v>0.24</c:v>
                </c:pt>
                <c:pt idx="19">
                  <c:v>8.4099999999999994E-2</c:v>
                </c:pt>
                <c:pt idx="20">
                  <c:v>0.13700000000000001</c:v>
                </c:pt>
                <c:pt idx="21">
                  <c:v>0.19600000000000001</c:v>
                </c:pt>
                <c:pt idx="22">
                  <c:v>0.182</c:v>
                </c:pt>
                <c:pt idx="23">
                  <c:v>0.32900000000000001</c:v>
                </c:pt>
                <c:pt idx="24">
                  <c:v>0.10299999999999999</c:v>
                </c:pt>
                <c:pt idx="25">
                  <c:v>0.14699999999999999</c:v>
                </c:pt>
                <c:pt idx="26">
                  <c:v>0.128</c:v>
                </c:pt>
                <c:pt idx="27">
                  <c:v>8.6300000000000002E-2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D-F24F-A12D-AB5AC39C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25008"/>
        <c:axId val="851425455"/>
      </c:scatterChart>
      <c:valAx>
        <c:axId val="8038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25455"/>
        <c:crosses val="autoZero"/>
        <c:crossBetween val="midCat"/>
      </c:valAx>
      <c:valAx>
        <c:axId val="8514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2 - End v2.xlsx]5 - Aggregations!PivotTable1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Tracks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'5 - Aggregations'!$B$3</c:f>
              <c:strCache>
                <c:ptCount val="1"/>
                <c:pt idx="0">
                  <c:v>Count of track_name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'5 - Aggregations'!$A$4:$A$6</c:f>
              <c:strCache>
                <c:ptCount val="2"/>
                <c:pt idx="0">
                  <c:v>Fearless</c:v>
                </c:pt>
                <c:pt idx="1">
                  <c:v>Taylor Swift</c:v>
                </c:pt>
              </c:strCache>
            </c:strRef>
          </c:cat>
          <c:val>
            <c:numRef>
              <c:f>'5 - Aggregations'!$B$4:$B$6</c:f>
              <c:numCache>
                <c:formatCode>General</c:formatCode>
                <c:ptCount val="2"/>
                <c:pt idx="0">
                  <c:v>13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0-8044-AD85-D421778A37D4}"/>
            </c:ext>
          </c:extLst>
        </c:ser>
        <c:ser>
          <c:idx val="1"/>
          <c:order val="1"/>
          <c:tx>
            <c:strRef>
              <c:f>'5 - Aggregations'!$C$3</c:f>
              <c:strCache>
                <c:ptCount val="1"/>
                <c:pt idx="0">
                  <c:v>Max of album release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'5 - Aggregations'!$A$4:$A$6</c:f>
              <c:strCache>
                <c:ptCount val="2"/>
                <c:pt idx="0">
                  <c:v>Fearless</c:v>
                </c:pt>
                <c:pt idx="1">
                  <c:v>Taylor Swift</c:v>
                </c:pt>
              </c:strCache>
            </c:strRef>
          </c:cat>
          <c:val>
            <c:numRef>
              <c:f>'5 - Aggregations'!$C$4:$C$6</c:f>
              <c:numCache>
                <c:formatCode>m/d/yy</c:formatCode>
                <c:ptCount val="2"/>
                <c:pt idx="0">
                  <c:v>39763</c:v>
                </c:pt>
                <c:pt idx="1">
                  <c:v>39014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0-8044-AD85-D421778A37D4}"/>
            </c:ext>
          </c:extLst>
        </c:ser>
        <c:ser>
          <c:idx val="2"/>
          <c:order val="2"/>
          <c:tx>
            <c:strRef>
              <c:f>'5 - Aggregations'!$D$3</c:f>
              <c:strCache>
                <c:ptCount val="1"/>
                <c:pt idx="0">
                  <c:v>Average of danceability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'5 - Aggregations'!$A$4:$A$6</c:f>
              <c:strCache>
                <c:ptCount val="2"/>
                <c:pt idx="0">
                  <c:v>Fearless</c:v>
                </c:pt>
                <c:pt idx="1">
                  <c:v>Taylor Swift</c:v>
                </c:pt>
              </c:strCache>
            </c:strRef>
          </c:cat>
          <c:val>
            <c:numRef>
              <c:f>'5 - Aggregations'!$D$4:$D$6</c:f>
              <c:numCache>
                <c:formatCode>0.0</c:formatCode>
                <c:ptCount val="2"/>
                <c:pt idx="0">
                  <c:v>0.59276923076923071</c:v>
                </c:pt>
                <c:pt idx="1">
                  <c:v>0.54526666666666668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0-8044-AD85-D421778A37D4}"/>
            </c:ext>
          </c:extLst>
        </c:ser>
        <c:ser>
          <c:idx val="3"/>
          <c:order val="3"/>
          <c:tx>
            <c:strRef>
              <c:f>'5 - Aggregations'!$E$3</c:f>
              <c:strCache>
                <c:ptCount val="1"/>
                <c:pt idx="0">
                  <c:v>Average of energy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'5 - Aggregations'!$A$4:$A$6</c:f>
              <c:strCache>
                <c:ptCount val="2"/>
                <c:pt idx="0">
                  <c:v>Fearless</c:v>
                </c:pt>
                <c:pt idx="1">
                  <c:v>Taylor Swift</c:v>
                </c:pt>
              </c:strCache>
            </c:strRef>
          </c:cat>
          <c:val>
            <c:numRef>
              <c:f>'5 - Aggregations'!$E$4:$E$6</c:f>
              <c:numCache>
                <c:formatCode>0.0</c:formatCode>
                <c:ptCount val="2"/>
                <c:pt idx="0">
                  <c:v>0.63730769230769235</c:v>
                </c:pt>
                <c:pt idx="1">
                  <c:v>0.66426666666666656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0-8044-AD85-D421778A37D4}"/>
            </c:ext>
          </c:extLst>
        </c:ser>
        <c:ser>
          <c:idx val="4"/>
          <c:order val="4"/>
          <c:tx>
            <c:strRef>
              <c:f>'5 - Aggregations'!$F$3</c:f>
              <c:strCache>
                <c:ptCount val="1"/>
                <c:pt idx="0">
                  <c:v>Average of loudness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'5 - Aggregations'!$A$4:$A$6</c:f>
              <c:strCache>
                <c:ptCount val="2"/>
                <c:pt idx="0">
                  <c:v>Fearless</c:v>
                </c:pt>
                <c:pt idx="1">
                  <c:v>Taylor Swift</c:v>
                </c:pt>
              </c:strCache>
            </c:strRef>
          </c:cat>
          <c:val>
            <c:numRef>
              <c:f>'5 - Aggregations'!$F$4:$F$6</c:f>
              <c:numCache>
                <c:formatCode>0.0</c:formatCode>
                <c:ptCount val="2"/>
                <c:pt idx="0">
                  <c:v>-5.2760000000000007</c:v>
                </c:pt>
                <c:pt idx="1">
                  <c:v>-4.7316666666666665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0-8044-AD85-D421778A37D4}"/>
            </c:ext>
          </c:extLst>
        </c:ser>
        <c:ser>
          <c:idx val="5"/>
          <c:order val="5"/>
          <c:tx>
            <c:strRef>
              <c:f>'5 - Aggregations'!$G$3</c:f>
              <c:strCache>
                <c:ptCount val="1"/>
                <c:pt idx="0">
                  <c:v>Average of speechiness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'5 - Aggregations'!$A$4:$A$6</c:f>
              <c:strCache>
                <c:ptCount val="2"/>
                <c:pt idx="0">
                  <c:v>Fearless</c:v>
                </c:pt>
                <c:pt idx="1">
                  <c:v>Taylor Swift</c:v>
                </c:pt>
              </c:strCache>
            </c:strRef>
          </c:cat>
          <c:val>
            <c:numRef>
              <c:f>'5 - Aggregations'!$G$4:$G$6</c:f>
              <c:numCache>
                <c:formatCode>0.0</c:formatCode>
                <c:ptCount val="2"/>
                <c:pt idx="0">
                  <c:v>3.2992307692307689E-2</c:v>
                </c:pt>
                <c:pt idx="1">
                  <c:v>3.2686666666666662E-2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0-8044-AD85-D421778A37D4}"/>
            </c:ext>
          </c:extLst>
        </c:ser>
        <c:ser>
          <c:idx val="6"/>
          <c:order val="6"/>
          <c:tx>
            <c:strRef>
              <c:f>'5 - Aggregations'!$H$3</c:f>
              <c:strCache>
                <c:ptCount val="1"/>
                <c:pt idx="0">
                  <c:v>Average of liveness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'5 - Aggregations'!$A$4:$A$6</c:f>
              <c:strCache>
                <c:ptCount val="2"/>
                <c:pt idx="0">
                  <c:v>Fearless</c:v>
                </c:pt>
                <c:pt idx="1">
                  <c:v>Taylor Swift</c:v>
                </c:pt>
              </c:strCache>
            </c:strRef>
          </c:cat>
          <c:val>
            <c:numRef>
              <c:f>'5 - Aggregations'!$H$4:$H$6</c:f>
              <c:numCache>
                <c:formatCode>0.0</c:formatCode>
                <c:ptCount val="2"/>
                <c:pt idx="0">
                  <c:v>0.14555384615384617</c:v>
                </c:pt>
                <c:pt idx="1">
                  <c:v>0.16077333333333332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0-8044-AD85-D421778A37D4}"/>
            </c:ext>
          </c:extLst>
        </c:ser>
        <c:ser>
          <c:idx val="7"/>
          <c:order val="7"/>
          <c:tx>
            <c:strRef>
              <c:f>'5 - Aggregations'!$I$3</c:f>
              <c:strCache>
                <c:ptCount val="1"/>
                <c:pt idx="0">
                  <c:v>Average of minutes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'5 - Aggregations'!$A$4:$A$6</c:f>
              <c:strCache>
                <c:ptCount val="2"/>
                <c:pt idx="0">
                  <c:v>Fearless</c:v>
                </c:pt>
                <c:pt idx="1">
                  <c:v>Taylor Swift</c:v>
                </c:pt>
              </c:strCache>
            </c:strRef>
          </c:cat>
          <c:val>
            <c:numRef>
              <c:f>'5 - Aggregations'!$I$4:$I$6</c:f>
              <c:numCache>
                <c:formatCode>0.0</c:formatCode>
                <c:ptCount val="2"/>
                <c:pt idx="0">
                  <c:v>4.1190692307692309</c:v>
                </c:pt>
                <c:pt idx="1">
                  <c:v>3.5661855555555562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20-8044-AD85-D421778A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'5 - Aggregations'!$D$11</c:f>
              <c:strCache>
                <c:ptCount val="1"/>
                <c:pt idx="0">
                  <c:v>Average of danceability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'5 - Aggregations'!$C$12:$C$13</c:f>
              <c:numCache>
                <c:formatCode>m/d/yy</c:formatCode>
                <c:ptCount val="2"/>
                <c:pt idx="0">
                  <c:v>39763</c:v>
                </c:pt>
                <c:pt idx="1">
                  <c:v>39014</c:v>
                </c:pt>
              </c:numCache>
            </c:numRef>
          </c:cat>
          <c:val>
            <c:numRef>
              <c:f>'5 - Aggregations'!$D$12:$D$13</c:f>
              <c:numCache>
                <c:formatCode>General</c:formatCode>
                <c:ptCount val="2"/>
                <c:pt idx="0">
                  <c:v>0.59276923076923071</c:v>
                </c:pt>
                <c:pt idx="1">
                  <c:v>0.54526666666666668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E-2648-9425-CDF93F22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303775"/>
        <c:axId val="1331523903"/>
      </c:lineChart>
      <c:dateAx>
        <c:axId val="13313037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23903"/>
        <c:crosses val="autoZero"/>
        <c:auto val="1"/>
        <c:lblOffset val="100"/>
        <c:baseTimeUnit val="years"/>
      </c:dateAx>
      <c:valAx>
        <c:axId val="1331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Energy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Energy</a:t>
          </a:r>
        </a:p>
      </cx:txPr>
    </cx:title>
    <cx:plotArea>
      <cx:plotAreaRegion>
        <cx:series layoutId="clusteredColumn" uniqueId="{2AED2954-FC8E-C24D-8E77-5438B20B908D}">
          <cx:tx>
            <cx:txData>
              <cx:f>_xlchart.v1.2</cx:f>
              <cx:v>energy</cx:v>
            </cx:txData>
          </cx:tx>
          <cx:dataPt idx="0"/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</xdr:row>
      <xdr:rowOff>25400</xdr:rowOff>
    </xdr:from>
    <xdr:to>
      <xdr:col>6</xdr:col>
      <xdr:colOff>63500</xdr:colOff>
      <xdr:row>14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4BDC9A-5744-5549-8567-0A5EC28CD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0" y="22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</xdr:row>
      <xdr:rowOff>12700</xdr:rowOff>
    </xdr:from>
    <xdr:to>
      <xdr:col>12</xdr:col>
      <xdr:colOff>647700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F6286-ADAE-7D44-A8C4-B98F9E98A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12</xdr:col>
      <xdr:colOff>444500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8BA6A-AAB2-3D43-BE58-0BDB6353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20</xdr:row>
      <xdr:rowOff>95250</xdr:rowOff>
    </xdr:from>
    <xdr:to>
      <xdr:col>3</xdr:col>
      <xdr:colOff>1358900</xdr:colOff>
      <xdr:row>33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238D4-94A2-56C5-8FAC-FEC88A43C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20</xdr:row>
      <xdr:rowOff>31750</xdr:rowOff>
    </xdr:from>
    <xdr:to>
      <xdr:col>7</xdr:col>
      <xdr:colOff>673100</xdr:colOff>
      <xdr:row>33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24BC64-0864-5131-AA5D-1671B85D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nabelsi/Documents/Teaching/O'Reilly/from-data-point-to-data-insight/Week%202%20copy/Week%202%20-%20End.xlsx" TargetMode="External"/><Relationship Id="rId1" Type="http://schemas.openxmlformats.org/officeDocument/2006/relationships/externalLinkPath" Target="Week%202%20-%20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"/>
      <sheetName val="Taylor Swift Album - No Dupes"/>
      <sheetName val="Original - No Dupes"/>
      <sheetName val="Descriptive Stats"/>
      <sheetName val="Original - Final"/>
      <sheetName val="Pivot Table"/>
      <sheetName val="Total and Average Minutes"/>
      <sheetName val="Album Release D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Album Name</v>
          </cell>
          <cell r="B1" t="str">
            <v>Release Date</v>
          </cell>
        </row>
        <row r="2">
          <cell r="A2" t="str">
            <v>Fearless</v>
          </cell>
          <cell r="B2">
            <v>39763</v>
          </cell>
        </row>
        <row r="3">
          <cell r="A3" t="str">
            <v>Taylor Swift</v>
          </cell>
          <cell r="B3">
            <v>39014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Nooravi" refreshedDate="45677.546245717589" createdVersion="8" refreshedVersion="8" minRefreshableVersion="3" recordCount="28" xr:uid="{CDAB89A8-DFFA-5748-BC7B-EF7C44F744EA}">
  <cacheSource type="worksheet">
    <worksheetSource name="Table25"/>
  </cacheSource>
  <cacheFields count="17">
    <cacheField name="album_id" numFmtId="0">
      <sharedItems/>
    </cacheField>
    <cacheField name="track_id" numFmtId="0">
      <sharedItems/>
    </cacheField>
    <cacheField name="artist_name" numFmtId="0">
      <sharedItems/>
    </cacheField>
    <cacheField name="album_name" numFmtId="0">
      <sharedItems count="2">
        <s v="Fearless"/>
        <s v="Taylor Swift"/>
      </sharedItems>
    </cacheField>
    <cacheField name="track_name" numFmtId="0">
      <sharedItems/>
    </cacheField>
    <cacheField name="track_number" numFmtId="0">
      <sharedItems containsSemiMixedTypes="0" containsString="0" containsNumber="1" containsInteger="1" minValue="1" maxValue="15"/>
    </cacheField>
    <cacheField name="key_mode" numFmtId="0">
      <sharedItems/>
    </cacheField>
    <cacheField name="duration_ms" numFmtId="0">
      <sharedItems containsSemiMixedTypes="0" containsString="0" containsNumber="1" containsInteger="1" minValue="173066" maxValue="294333"/>
    </cacheField>
    <cacheField name="danceability" numFmtId="0">
      <sharedItems containsSemiMixedTypes="0" containsString="0" containsNumber="1" minValue="0.40300000000000002" maxValue="0.84099999999999997"/>
    </cacheField>
    <cacheField name="energy" numFmtId="0">
      <sharedItems containsSemiMixedTypes="0" containsString="0" containsNumber="1" minValue="0.34" maxValue="0.93400000000000005"/>
    </cacheField>
    <cacheField name="key" numFmtId="0">
      <sharedItems containsSemiMixedTypes="0" containsString="0" containsNumber="1" containsInteger="1" minValue="0" maxValue="10"/>
    </cacheField>
    <cacheField name="loudness" numFmtId="0">
      <sharedItems containsSemiMixedTypes="0" containsString="0" containsNumber="1" minValue="-8.5429999999999993" maxValue="-2.0979999999999999"/>
    </cacheField>
    <cacheField name="speechiness" numFmtId="0">
      <sharedItems containsSemiMixedTypes="0" containsString="0" containsNumber="1" minValue="2.3099999999999999E-2" maxValue="6.4600000000000005E-2"/>
    </cacheField>
    <cacheField name="liveness" numFmtId="0">
      <sharedItems containsSemiMixedTypes="0" containsString="0" containsNumber="1" minValue="8.2199999999999995E-2" maxValue="0.34300000000000003"/>
    </cacheField>
    <cacheField name="minutes" numFmtId="2">
      <sharedItems containsSemiMixedTypes="0" containsString="0" containsNumber="1" minValue="2.8844333333333334" maxValue="4.9055499999999999"/>
    </cacheField>
    <cacheField name="album release date" numFmtId="14">
      <sharedItems containsSemiMixedTypes="0" containsNonDate="0" containsDate="1" containsString="0" minDate="2006-10-24T00:00:00" maxDate="2008-11-12T00:00:00"/>
    </cacheField>
    <cacheField name="danceable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2dqn5yOQWdyGwOpOIi9O4x"/>
    <s v="6Eu31gddWw0gOGO506pJYA"/>
    <s v="Taylor Swift"/>
    <x v="0"/>
    <s v="Fearless"/>
    <n v="1"/>
    <s v="F major"/>
    <n v="241986"/>
    <n v="0.59399999999999997"/>
    <n v="0.71199999999999997"/>
    <n v="5"/>
    <n v="-4.4180000000000001"/>
    <n v="2.7300000000000001E-2"/>
    <n v="0.309"/>
    <n v="4.0331000000000001"/>
    <d v="2008-11-11T00:00:00"/>
    <s v="Danceable"/>
  </r>
  <r>
    <s v="2dqn5yOQWdyGwOpOIi9O4x"/>
    <s v="4t0OI7XrODjSkAu3bTPmWj"/>
    <s v="Taylor Swift"/>
    <x v="0"/>
    <s v="Fifteen"/>
    <n v="2"/>
    <s v="G major"/>
    <n v="294333"/>
    <n v="0.55600000000000005"/>
    <n v="0.65100000000000002"/>
    <n v="7"/>
    <n v="-4.3959999999999999"/>
    <n v="2.6599999999999999E-2"/>
    <n v="0.14499999999999999"/>
    <n v="4.9055499999999999"/>
    <d v="2008-11-11T00:00:00"/>
    <s v="Danceable"/>
  </r>
  <r>
    <s v="2dqn5yOQWdyGwOpOIi9O4x"/>
    <s v="1vrd6UOGamcKNGnSHJQlSt"/>
    <s v="Taylor Swift"/>
    <x v="0"/>
    <s v="Love Story"/>
    <n v="3"/>
    <s v="D major"/>
    <n v="235266"/>
    <n v="0.61799999999999999"/>
    <n v="0.74099999999999999"/>
    <n v="2"/>
    <n v="-3.95"/>
    <n v="3.1E-2"/>
    <n v="8.2199999999999995E-2"/>
    <n v="3.9211"/>
    <d v="2008-11-11T00:00:00"/>
    <s v="Danceable"/>
  </r>
  <r>
    <s v="2dqn5yOQWdyGwOpOIi9O4x"/>
    <s v="4WXzzCof26KJLTK5kK53dS"/>
    <s v="Taylor Swift"/>
    <x v="0"/>
    <s v="Hey Stephen"/>
    <n v="4"/>
    <s v="F# major"/>
    <n v="254306"/>
    <n v="0.84099999999999997"/>
    <n v="0.54400000000000004"/>
    <n v="6"/>
    <n v="-7.3470000000000004"/>
    <n v="3.09E-2"/>
    <n v="0.108"/>
    <n v="4.2384333333333331"/>
    <d v="2008-11-11T00:00:00"/>
    <s v="Danceable"/>
  </r>
  <r>
    <s v="2dqn5yOQWdyGwOpOIi9O4x"/>
    <s v="6wn61Fzx9XMxQmieLpoIhW"/>
    <s v="Taylor Swift"/>
    <x v="0"/>
    <s v="White Horse"/>
    <n v="5"/>
    <s v="C major"/>
    <n v="234426"/>
    <n v="0.57799999999999996"/>
    <n v="0.34"/>
    <n v="0"/>
    <n v="-8.0269999999999992"/>
    <n v="2.64E-2"/>
    <n v="0.104"/>
    <n v="3.9070999999999998"/>
    <d v="2008-11-11T00:00:00"/>
    <s v="Danceable"/>
  </r>
  <r>
    <s v="2dqn5yOQWdyGwOpOIi9O4x"/>
    <s v="3GCL1PydwsLodcpv0Ll1ch"/>
    <s v="Taylor Swift"/>
    <x v="0"/>
    <s v="You Belong With Me"/>
    <n v="6"/>
    <s v="F# major"/>
    <n v="231133"/>
    <n v="0.68700000000000006"/>
    <n v="0.78300000000000003"/>
    <n v="6"/>
    <n v="-4.4400000000000004"/>
    <n v="3.8600000000000002E-2"/>
    <n v="0.114"/>
    <n v="3.8522166666666666"/>
    <d v="2008-11-11T00:00:00"/>
    <s v="Danceable"/>
  </r>
  <r>
    <s v="2dqn5yOQWdyGwOpOIi9O4x"/>
    <s v="49mWEy5MgtNujgT7xU3emT"/>
    <s v="Taylor Swift"/>
    <x v="0"/>
    <s v="Breathe"/>
    <n v="7"/>
    <s v="C# major"/>
    <n v="263973"/>
    <n v="0.505"/>
    <n v="0.48199999999999998"/>
    <n v="1"/>
    <n v="-7.3719999999999999"/>
    <n v="2.76E-2"/>
    <n v="0.113"/>
    <n v="4.3995499999999996"/>
    <d v="2008-11-11T00:00:00"/>
    <s v="Danceable"/>
  </r>
  <r>
    <s v="2dqn5yOQWdyGwOpOIi9O4x"/>
    <s v="3rnI1UCyGJvUTVvT97VQr5"/>
    <s v="Taylor Swift"/>
    <x v="0"/>
    <s v="Tell Me Why"/>
    <n v="8"/>
    <s v="G major"/>
    <n v="200546"/>
    <n v="0.60399999999999998"/>
    <n v="0.85499999999999998"/>
    <n v="7"/>
    <n v="-3.097"/>
    <n v="3.7999999999999999E-2"/>
    <n v="0.34300000000000003"/>
    <n v="3.3424333333333331"/>
    <d v="2008-11-11T00:00:00"/>
    <s v="Danceable"/>
  </r>
  <r>
    <s v="2dqn5yOQWdyGwOpOIi9O4x"/>
    <s v="0HmCuN0Z3OX1Qrz43FLOPL"/>
    <s v="Taylor Swift"/>
    <x v="0"/>
    <s v="You're Not Sorry"/>
    <n v="9"/>
    <s v="F# major"/>
    <n v="261786"/>
    <n v="0.47499999999999998"/>
    <n v="0.45200000000000001"/>
    <n v="6"/>
    <n v="-4.1340000000000003"/>
    <n v="2.7E-2"/>
    <n v="0.108"/>
    <n v="4.3631000000000002"/>
    <d v="2008-11-11T00:00:00"/>
    <s v="Chill"/>
  </r>
  <r>
    <s v="2dqn5yOQWdyGwOpOIi9O4x"/>
    <s v="5P4wWhUYWM0IaVYLuZxdar"/>
    <s v="Taylor Swift"/>
    <x v="0"/>
    <s v="The Way I Loved You"/>
    <n v="10"/>
    <s v="F major"/>
    <n v="244226"/>
    <n v="0.433"/>
    <n v="0.7"/>
    <n v="5"/>
    <n v="-3.7090000000000001"/>
    <n v="3.3599999999999998E-2"/>
    <n v="0.115"/>
    <n v="4.0704333333333329"/>
    <d v="2008-11-11T00:00:00"/>
    <s v="Chill"/>
  </r>
  <r>
    <s v="2dqn5yOQWdyGwOpOIi9O4x"/>
    <s v="47HtKpfzpAt8rQjjXWotFj"/>
    <s v="Taylor Swift"/>
    <x v="0"/>
    <s v="Forever &amp; Always"/>
    <n v="11"/>
    <s v="A# major"/>
    <n v="225320"/>
    <n v="0.60799999999999998"/>
    <n v="0.82099999999999995"/>
    <n v="10"/>
    <n v="-4.9850000000000003"/>
    <n v="5.7599999999999998E-2"/>
    <n v="0.11"/>
    <n v="3.7553333333333332"/>
    <d v="2008-11-11T00:00:00"/>
    <s v="Danceable"/>
  </r>
  <r>
    <s v="2dqn5yOQWdyGwOpOIi9O4x"/>
    <s v="3esA216TyLHEkNiBCeCmcg"/>
    <s v="Taylor Swift"/>
    <x v="0"/>
    <s v="The Best Day"/>
    <n v="12"/>
    <s v="C# major"/>
    <n v="245333"/>
    <n v="0.66600000000000004"/>
    <n v="0.434"/>
    <n v="1"/>
    <n v="-8.5429999999999993"/>
    <n v="2.8899999999999999E-2"/>
    <n v="0.124"/>
    <n v="4.0888833333333334"/>
    <d v="2008-11-11T00:00:00"/>
    <s v="Danceable"/>
  </r>
  <r>
    <s v="2dqn5yOQWdyGwOpOIi9O4x"/>
    <s v="1yACRKAwlXWhXXFUSkvzhD"/>
    <s v="Taylor Swift"/>
    <x v="0"/>
    <s v="Change"/>
    <n v="13"/>
    <s v="F major"/>
    <n v="280240"/>
    <n v="0.54100000000000004"/>
    <n v="0.77"/>
    <n v="5"/>
    <n v="-4.17"/>
    <n v="3.5400000000000001E-2"/>
    <n v="0.11700000000000001"/>
    <n v="4.6706666666666665"/>
    <d v="2008-11-11T00:00:00"/>
    <s v="Danceable"/>
  </r>
  <r>
    <s v="7mzrIsaAjnXihW3InKjlC3"/>
    <s v="0Om9WAB5RS09L80DyOfTNa"/>
    <s v="Taylor Swift"/>
    <x v="1"/>
    <s v="Tim McGraw"/>
    <n v="1"/>
    <s v="C major"/>
    <n v="232106"/>
    <n v="0.57999999999999996"/>
    <n v="0.49099999999999999"/>
    <n v="0"/>
    <n v="-6.4619999999999997"/>
    <n v="2.5100000000000001E-2"/>
    <n v="0.121"/>
    <n v="3.8684333333333334"/>
    <d v="2006-10-24T00:00:00"/>
    <s v="Danceable"/>
  </r>
  <r>
    <s v="7mzrIsaAjnXihW3InKjlC3"/>
    <s v="32mVHdy0bi1XKgr0ajsBlG"/>
    <s v="Taylor Swift"/>
    <x v="1"/>
    <s v="Picture To Burn"/>
    <n v="2"/>
    <s v="G major"/>
    <n v="173066"/>
    <n v="0.65800000000000003"/>
    <n v="0.877"/>
    <n v="7"/>
    <n v="-2.0979999999999999"/>
    <n v="3.2300000000000002E-2"/>
    <n v="9.6199999999999994E-2"/>
    <n v="2.8844333333333334"/>
    <d v="2006-10-24T00:00:00"/>
    <s v="Danceable"/>
  </r>
  <r>
    <s v="7mzrIsaAjnXihW3InKjlC3"/>
    <s v="7zMcNqs55Mxer82bvZFkpg"/>
    <s v="Taylor Swift"/>
    <x v="1"/>
    <s v="Teardrops On My Guitar - Radio Single Remix"/>
    <n v="3"/>
    <s v="A# major"/>
    <n v="203040"/>
    <n v="0.621"/>
    <n v="0.41699999999999998"/>
    <n v="10"/>
    <n v="-6.9409999999999998"/>
    <n v="2.3099999999999999E-2"/>
    <n v="0.11899999999999999"/>
    <n v="3.3839999999999999"/>
    <d v="2006-10-24T00:00:00"/>
    <s v="Danceable"/>
  </r>
  <r>
    <s v="7mzrIsaAjnXihW3InKjlC3"/>
    <s v="73OX8GdpOeGzKC6OvGSbsv"/>
    <s v="Taylor Swift"/>
    <x v="1"/>
    <s v="A Place in this World"/>
    <n v="4"/>
    <s v="A major"/>
    <n v="199200"/>
    <n v="0.57599999999999996"/>
    <n v="0.77700000000000002"/>
    <n v="9"/>
    <n v="-2.8809999999999998"/>
    <n v="3.2399999999999998E-2"/>
    <n v="0.32"/>
    <n v="3.32"/>
    <d v="2006-10-24T00:00:00"/>
    <s v="Danceable"/>
  </r>
  <r>
    <s v="7mzrIsaAjnXihW3InKjlC3"/>
    <s v="7an1exwMnfYRcdVQm0yDev"/>
    <s v="Taylor Swift"/>
    <x v="1"/>
    <s v="Cold As You"/>
    <n v="5"/>
    <s v="F major"/>
    <n v="239013"/>
    <n v="0.41799999999999998"/>
    <n v="0.48199999999999998"/>
    <n v="5"/>
    <n v="-5.7690000000000001"/>
    <n v="2.6599999999999999E-2"/>
    <n v="0.123"/>
    <n v="3.9835500000000001"/>
    <d v="2006-10-24T00:00:00"/>
    <s v="Chill"/>
  </r>
  <r>
    <s v="7mzrIsaAjnXihW3InKjlC3"/>
    <s v="2QA3IixpRcKyOdG7XDzRgv"/>
    <s v="Taylor Swift"/>
    <x v="1"/>
    <s v="The Outside"/>
    <n v="6"/>
    <s v="F major"/>
    <n v="207106"/>
    <n v="0.58899999999999997"/>
    <n v="0.80500000000000005"/>
    <n v="5"/>
    <n v="-4.0549999999999997"/>
    <n v="2.93E-2"/>
    <n v="0.24"/>
    <n v="3.4517666666666669"/>
    <d v="2006-10-24T00:00:00"/>
    <s v="Danceable"/>
  </r>
  <r>
    <s v="7mzrIsaAjnXihW3InKjlC3"/>
    <s v="6K0CJLVXqbGMeJSmJ4ENKK"/>
    <s v="Taylor Swift"/>
    <x v="1"/>
    <s v="Tied Together with a Smile"/>
    <n v="7"/>
    <s v="D major"/>
    <n v="248106"/>
    <n v="0.47899999999999998"/>
    <n v="0.57799999999999996"/>
    <n v="2"/>
    <n v="-4.9630000000000001"/>
    <n v="2.9399999999999999E-2"/>
    <n v="8.4099999999999994E-2"/>
    <n v="4.1351000000000004"/>
    <d v="2006-10-24T00:00:00"/>
    <s v="Chill"/>
  </r>
  <r>
    <s v="7mzrIsaAjnXihW3InKjlC3"/>
    <s v="2ZoOmCSgj0ypVAmGd1ve4y"/>
    <s v="Taylor Swift"/>
    <x v="1"/>
    <s v="Stay Beautiful"/>
    <n v="8"/>
    <s v="G# major"/>
    <n v="236053"/>
    <n v="0.59399999999999997"/>
    <n v="0.629"/>
    <n v="8"/>
    <n v="-4.9189999999999996"/>
    <n v="2.46E-2"/>
    <n v="0.13700000000000001"/>
    <n v="3.9342166666666665"/>
    <d v="2006-10-24T00:00:00"/>
    <s v="Danceable"/>
  </r>
  <r>
    <s v="7mzrIsaAjnXihW3InKjlC3"/>
    <s v="16MVSD0mGI4RMQT83Qzm69"/>
    <s v="Taylor Swift"/>
    <x v="1"/>
    <s v="Should've Said No"/>
    <n v="9"/>
    <s v="E minor"/>
    <n v="242200"/>
    <n v="0.47599999999999998"/>
    <n v="0.77700000000000002"/>
    <n v="4"/>
    <n v="-3.7709999999999999"/>
    <n v="2.8899999999999999E-2"/>
    <n v="0.19600000000000001"/>
    <n v="4.0366666666666671"/>
    <d v="2006-10-24T00:00:00"/>
    <s v="Chill"/>
  </r>
  <r>
    <s v="7mzrIsaAjnXihW3InKjlC3"/>
    <s v="2QrQCMel6v2JiLxqrg4p2O"/>
    <s v="Taylor Swift"/>
    <x v="1"/>
    <s v="Mary's Song (Oh My My My)"/>
    <n v="10"/>
    <s v="D major"/>
    <n v="213080"/>
    <n v="0.40300000000000002"/>
    <n v="0.627"/>
    <n v="2"/>
    <n v="-5.28"/>
    <n v="2.92E-2"/>
    <n v="0.182"/>
    <n v="3.5513333333333335"/>
    <d v="2006-10-24T00:00:00"/>
    <s v="Chill"/>
  </r>
  <r>
    <s v="7mzrIsaAjnXihW3InKjlC3"/>
    <s v="15DeqWWQB4dcEWzJg15VrN"/>
    <s v="Taylor Swift"/>
    <x v="1"/>
    <s v="Our Song"/>
    <n v="11"/>
    <s v="D major"/>
    <n v="201106"/>
    <n v="0.66800000000000004"/>
    <n v="0.67200000000000004"/>
    <n v="2"/>
    <n v="-4.931"/>
    <n v="3.0300000000000001E-2"/>
    <n v="0.32900000000000001"/>
    <n v="3.3517666666666668"/>
    <d v="2006-10-24T00:00:00"/>
    <s v="Danceable"/>
  </r>
  <r>
    <s v="7mzrIsaAjnXihW3InKjlC3"/>
    <s v="0JIdBrXGSJXS72zjF9ss9u"/>
    <s v="Taylor Swift"/>
    <x v="1"/>
    <s v="I'm Only Me When I'm With You"/>
    <n v="12"/>
    <s v="G# major"/>
    <n v="213053"/>
    <n v="0.56299999999999994"/>
    <n v="0.93400000000000005"/>
    <n v="8"/>
    <n v="-3.629"/>
    <n v="6.4600000000000005E-2"/>
    <n v="0.10299999999999999"/>
    <n v="3.5508833333333332"/>
    <d v="2006-10-24T00:00:00"/>
    <s v="Danceable"/>
  </r>
  <r>
    <s v="7mzrIsaAjnXihW3InKjlC3"/>
    <s v="5OOd01o2YS1QFwdpVLds3r"/>
    <s v="Taylor Swift"/>
    <x v="1"/>
    <s v="Invisible"/>
    <n v="13"/>
    <s v="G major"/>
    <n v="203226"/>
    <n v="0.61199999999999999"/>
    <n v="0.39400000000000002"/>
    <n v="7"/>
    <n v="-5.7229999999999999"/>
    <n v="2.4299999999999999E-2"/>
    <n v="0.14699999999999999"/>
    <n v="3.3871000000000002"/>
    <d v="2006-10-24T00:00:00"/>
    <s v="Danceable"/>
  </r>
  <r>
    <s v="7mzrIsaAjnXihW3InKjlC3"/>
    <s v="1spLfUJxtyVyiKKTegQ2r4"/>
    <s v="Taylor Swift"/>
    <x v="1"/>
    <s v="A Perfectly Good Heart"/>
    <n v="14"/>
    <s v="E major"/>
    <n v="220146"/>
    <n v="0.48299999999999998"/>
    <n v="0.751"/>
    <n v="4"/>
    <n v="-5.726"/>
    <n v="3.6499999999999998E-2"/>
    <n v="0.128"/>
    <n v="3.6690999999999998"/>
    <d v="2006-10-24T00:00:00"/>
    <s v="Chill"/>
  </r>
  <r>
    <s v="7mzrIsaAjnXihW3InKjlC3"/>
    <s v="4pJi1rVt9GNegU9kywjg4z"/>
    <s v="Taylor Swift"/>
    <x v="1"/>
    <s v="Teardrops on My Guitar - Pop Version"/>
    <n v="15"/>
    <s v="A# major"/>
    <n v="179066"/>
    <n v="0.45900000000000002"/>
    <n v="0.753"/>
    <n v="10"/>
    <n v="-3.827"/>
    <n v="5.3699999999999998E-2"/>
    <n v="8.6300000000000002E-2"/>
    <n v="2.9844333333333335"/>
    <d v="2006-10-24T00:00:00"/>
    <s v="Chi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898D1-219A-4843-ADD5-2C56CCC86CD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I6" firstHeaderRow="0" firstDataRow="1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numFmtId="2" showAll="0"/>
    <pivotField dataField="1" numFmtId="14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track_name" fld="4" subtotal="count" baseField="0" baseItem="0"/>
    <dataField name="Max of album release date" fld="15" subtotal="max" baseField="0" baseItem="0" numFmtId="14"/>
    <dataField name="Average of danceability" fld="8" subtotal="average" baseField="0" baseItem="0" numFmtId="164"/>
    <dataField name="Average of energy" fld="9" subtotal="average" baseField="0" baseItem="0" numFmtId="164"/>
    <dataField name="Average of loudness" fld="11" subtotal="average" baseField="0" baseItem="0" numFmtId="164"/>
    <dataField name="Average of speechiness" fld="12" subtotal="average" baseField="0" baseItem="0" numFmtId="164"/>
    <dataField name="Average of liveness" fld="13" subtotal="average" baseField="0" baseItem="0" numFmtId="164"/>
    <dataField name="Average of minutes" fld="14" subtotal="average" baseField="0" baseItem="0" numFmtId="164"/>
  </dataFields>
  <formats count="4">
    <format dxfId="9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0D237-1645-0B4A-8229-76CAB464081D}" name="Table2" displayName="Table2" ref="A1:N74" totalsRowShown="0">
  <autoFilter ref="A1:N74" xr:uid="{A8F0D237-1645-0B4A-8229-76CAB464081D}"/>
  <tableColumns count="14">
    <tableColumn id="1" xr3:uid="{69C42F71-6F40-3646-B294-232B6941A1DA}" name="album_id"/>
    <tableColumn id="2" xr3:uid="{EDC84DE8-895E-3545-AD16-E7D8156AA1B5}" name="track_id"/>
    <tableColumn id="3" xr3:uid="{4FCBF901-508B-FA4A-8D54-1EE795E8C4AD}" name="artist_name"/>
    <tableColumn id="4" xr3:uid="{193A4803-0E76-7C4A-8136-D21235214CC2}" name="album_name"/>
    <tableColumn id="5" xr3:uid="{0C94DC52-6357-854B-BA52-5D0CE18731BA}" name="track_name"/>
    <tableColumn id="6" xr3:uid="{A4A6F586-7DE8-9D47-8AF7-A86891CCCCD6}" name="track_number"/>
    <tableColumn id="7" xr3:uid="{986B7E0D-6856-DD42-9A9C-9102BF099265}" name="key_mode"/>
    <tableColumn id="8" xr3:uid="{ED55B178-F557-2D44-A193-9CE654A5EE70}" name="duration_ms"/>
    <tableColumn id="9" xr3:uid="{515AB60E-CD8F-9849-8757-92868BA8C4B7}" name="danceability"/>
    <tableColumn id="10" xr3:uid="{90726DA8-8CAA-F142-B911-60E0AE1B6BFE}" name="energy"/>
    <tableColumn id="11" xr3:uid="{5BD85EE9-F0A9-BA45-8386-E7A1C37768A0}" name="key"/>
    <tableColumn id="12" xr3:uid="{0C9351B5-A897-464C-8D89-01334117E387}" name="loudness"/>
    <tableColumn id="13" xr3:uid="{BB536411-DDD7-3343-A137-F876E088CDAA}" name="speechiness"/>
    <tableColumn id="14" xr3:uid="{912D284A-732F-BF4E-940B-05F328CCFD63}" name="liven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B6D531-B6DE-8348-9EF7-777087093137}" name="Table24" displayName="Table24" ref="A1:N33" totalsRowShown="0">
  <autoFilter ref="A1:N33" xr:uid="{DDB6D531-B6DE-8348-9EF7-777087093137}"/>
  <tableColumns count="14">
    <tableColumn id="1" xr3:uid="{E9FDA3B5-B429-6643-B8B6-DC27FDFCF7BE}" name="album_id"/>
    <tableColumn id="2" xr3:uid="{A3F2DA94-21EF-744F-94C3-3B26D0B2A429}" name="track_id"/>
    <tableColumn id="3" xr3:uid="{349631AB-31A9-6142-A7F9-293F41C15D9C}" name="artist_name"/>
    <tableColumn id="4" xr3:uid="{CECD6A88-67DC-FE47-A6E4-F4DABAA10F5D}" name="album_name"/>
    <tableColumn id="5" xr3:uid="{0CDE32D1-AD81-7048-98E2-5BB7B89C1256}" name="track_name"/>
    <tableColumn id="6" xr3:uid="{68E60422-23D9-EC4D-98B7-54C58F9B7DB5}" name="track_number"/>
    <tableColumn id="7" xr3:uid="{8F60C821-2CA4-C94F-8665-D5BE9FC3C94C}" name="key_mode"/>
    <tableColumn id="8" xr3:uid="{96DC3CC1-32CB-A04B-8371-971A220722F5}" name="duration_ms"/>
    <tableColumn id="9" xr3:uid="{C280D168-0271-914B-83C9-8D28D7D23912}" name="danceability"/>
    <tableColumn id="10" xr3:uid="{72889D65-2D0E-0843-AA24-4D769EEAD346}" name="energy"/>
    <tableColumn id="11" xr3:uid="{1D62196C-A0DA-6741-B209-7B4BD0C55290}" name="key"/>
    <tableColumn id="12" xr3:uid="{7257C6EC-A7BB-1348-A2E8-CFEF567DE052}" name="loudness"/>
    <tableColumn id="13" xr3:uid="{E93A63F3-E831-A947-937D-4DA615A30EAB}" name="speechiness"/>
    <tableColumn id="14" xr3:uid="{C6399942-C68B-224A-AD6A-F3341223E881}" name="liven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70EAC6-5898-D045-B11D-7128F4D27E7D}" name="Table25" displayName="Table25" ref="A1:Q29" totalsRowShown="0">
  <autoFilter ref="A1:Q29" xr:uid="{A370EAC6-5898-D045-B11D-7128F4D27E7D}"/>
  <tableColumns count="17">
    <tableColumn id="1" xr3:uid="{C2FBF35B-A590-484D-916B-252416D50817}" name="album_id"/>
    <tableColumn id="2" xr3:uid="{08CE1D58-93F9-AB4E-8AAB-DBAC46DF1E6F}" name="track_id"/>
    <tableColumn id="3" xr3:uid="{96C389F0-8AFA-D246-96EB-4300B569330F}" name="artist_name"/>
    <tableColumn id="4" xr3:uid="{18C36B7E-A975-E342-8B4B-763F61453EBC}" name="album_name"/>
    <tableColumn id="5" xr3:uid="{212B688A-8343-1646-98DB-3DF67E26C2FF}" name="track_name"/>
    <tableColumn id="6" xr3:uid="{D190E840-8326-FA4E-B841-40311F71AADB}" name="track_number"/>
    <tableColumn id="7" xr3:uid="{2C8637D2-532F-BA44-A582-148309AF9138}" name="key_mode"/>
    <tableColumn id="8" xr3:uid="{2948119C-6FA0-724A-98A1-A5B30DC4658A}" name="duration_ms"/>
    <tableColumn id="9" xr3:uid="{C6F4DEF2-7150-0F42-9286-EEB0CC44BC00}" name="danceability"/>
    <tableColumn id="10" xr3:uid="{7A22A8A9-2D08-6B43-8E66-EBA46B1A9F8F}" name="energy"/>
    <tableColumn id="11" xr3:uid="{14803753-4948-FC4D-A937-26F99BDA22D7}" name="key"/>
    <tableColumn id="12" xr3:uid="{C9FE97FC-D435-1B47-B1CE-D8CE577C6F10}" name="loudness"/>
    <tableColumn id="13" xr3:uid="{755EE5A1-99A1-124F-A016-4BE9727D23B4}" name="speechiness"/>
    <tableColumn id="14" xr3:uid="{0EDCC0A4-46C2-1A43-B101-A37806F99EF4}" name="liveness"/>
    <tableColumn id="15" xr3:uid="{1ABBA92D-09E5-C14A-B90D-52DBCF5D37D6}" name="minutes" dataDxfId="37">
      <calculatedColumnFormula>Table25[[#This Row],[duration_ms]]/60000</calculatedColumnFormula>
    </tableColumn>
    <tableColumn id="16" xr3:uid="{EF6E28EF-9152-B148-A625-AB1B7A6AFCE8}" name="album release date" dataDxfId="35">
      <calculatedColumnFormula>VLOOKUP(Table25[[#This Row],[album_name]],'[1]Album Release Dates'!$A$1:$B$3,2,FALSE)</calculatedColumnFormula>
    </tableColumn>
    <tableColumn id="17" xr3:uid="{C5310ADC-F199-1744-ABDA-623DDDEEF350}" name="danceable category" dataDxfId="36">
      <calculatedColumnFormula>IF(I2&lt;0.5,"Chill","Danceable")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413B-A38D-A94F-9176-7EB8599D6F65}">
  <dimension ref="A1:N74"/>
  <sheetViews>
    <sheetView topLeftCell="A2" workbookViewId="0">
      <selection activeCell="A2" sqref="A2:N74"/>
    </sheetView>
  </sheetViews>
  <sheetFormatPr baseColWidth="10" defaultRowHeight="16" x14ac:dyDescent="0.2"/>
  <cols>
    <col min="1" max="2" width="13.83203125" customWidth="1"/>
    <col min="3" max="3" width="13.5" customWidth="1"/>
    <col min="4" max="4" width="14.33203125" customWidth="1"/>
    <col min="5" max="5" width="39.1640625" bestFit="1" customWidth="1"/>
    <col min="6" max="6" width="15" customWidth="1"/>
    <col min="7" max="7" width="12.1640625" customWidth="1"/>
    <col min="8" max="8" width="13.83203125" customWidth="1"/>
    <col min="9" max="9" width="13.5" customWidth="1"/>
    <col min="10" max="12" width="11.33203125" customWidth="1"/>
    <col min="13" max="13" width="13.33203125" customWidth="1"/>
    <col min="14" max="14" width="11.33203125" customWidth="1"/>
  </cols>
  <sheetData>
    <row r="1" spans="1:14" x14ac:dyDescent="0.2">
      <c r="A1" t="s">
        <v>1</v>
      </c>
      <c r="B1" t="s">
        <v>8</v>
      </c>
      <c r="C1" t="s">
        <v>0</v>
      </c>
      <c r="D1" t="s">
        <v>12</v>
      </c>
      <c r="E1" t="s">
        <v>10</v>
      </c>
      <c r="F1" t="s">
        <v>11</v>
      </c>
      <c r="G1" t="s">
        <v>13</v>
      </c>
      <c r="H1" t="s">
        <v>9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 t="s">
        <v>47</v>
      </c>
      <c r="B2" t="s">
        <v>48</v>
      </c>
      <c r="C2" t="s">
        <v>14</v>
      </c>
      <c r="D2" t="s">
        <v>30</v>
      </c>
      <c r="E2" t="s">
        <v>30</v>
      </c>
      <c r="F2">
        <v>1</v>
      </c>
      <c r="G2" t="s">
        <v>23</v>
      </c>
      <c r="H2">
        <v>243400</v>
      </c>
      <c r="I2">
        <v>0.40300000000000002</v>
      </c>
      <c r="J2">
        <v>0.69899999999999995</v>
      </c>
      <c r="K2">
        <v>5</v>
      </c>
      <c r="L2">
        <v>-4.4119999999999999</v>
      </c>
      <c r="M2">
        <v>3.5200000000000002E-2</v>
      </c>
      <c r="N2">
        <v>0.30299999999999999</v>
      </c>
    </row>
    <row r="3" spans="1:14" x14ac:dyDescent="0.2">
      <c r="A3" t="s">
        <v>47</v>
      </c>
      <c r="B3" t="s">
        <v>49</v>
      </c>
      <c r="C3" t="s">
        <v>14</v>
      </c>
      <c r="D3" t="s">
        <v>30</v>
      </c>
      <c r="E3" t="s">
        <v>29</v>
      </c>
      <c r="F3">
        <v>2</v>
      </c>
      <c r="G3" t="s">
        <v>16</v>
      </c>
      <c r="H3">
        <v>295213</v>
      </c>
      <c r="I3">
        <v>0.55800000000000005</v>
      </c>
      <c r="J3">
        <v>0.63400000000000001</v>
      </c>
      <c r="K3">
        <v>7</v>
      </c>
      <c r="L3">
        <v>-4.4370000000000003</v>
      </c>
      <c r="M3">
        <v>2.6700000000000002E-2</v>
      </c>
      <c r="N3">
        <v>0.14499999999999999</v>
      </c>
    </row>
    <row r="4" spans="1:14" x14ac:dyDescent="0.2">
      <c r="A4" t="s">
        <v>47</v>
      </c>
      <c r="B4" t="s">
        <v>50</v>
      </c>
      <c r="C4" t="s">
        <v>14</v>
      </c>
      <c r="D4" t="s">
        <v>30</v>
      </c>
      <c r="E4" t="s">
        <v>40</v>
      </c>
      <c r="F4">
        <v>3</v>
      </c>
      <c r="G4" t="s">
        <v>19</v>
      </c>
      <c r="H4">
        <v>234706</v>
      </c>
      <c r="I4">
        <v>0.61799999999999999</v>
      </c>
      <c r="J4">
        <v>0.63700000000000001</v>
      </c>
      <c r="K4">
        <v>2</v>
      </c>
      <c r="L4">
        <v>-5.4119999999999999</v>
      </c>
      <c r="M4">
        <v>2.8899999999999999E-2</v>
      </c>
      <c r="N4">
        <v>0.16900000000000001</v>
      </c>
    </row>
    <row r="5" spans="1:14" x14ac:dyDescent="0.2">
      <c r="A5" t="s">
        <v>47</v>
      </c>
      <c r="B5" t="s">
        <v>51</v>
      </c>
      <c r="C5" t="s">
        <v>14</v>
      </c>
      <c r="D5" t="s">
        <v>30</v>
      </c>
      <c r="E5" t="s">
        <v>37</v>
      </c>
      <c r="F5">
        <v>4</v>
      </c>
      <c r="G5" t="s">
        <v>24</v>
      </c>
      <c r="H5">
        <v>256053</v>
      </c>
      <c r="I5">
        <v>0.84099999999999997</v>
      </c>
      <c r="J5">
        <v>0.54300000000000004</v>
      </c>
      <c r="K5">
        <v>6</v>
      </c>
      <c r="L5">
        <v>-7.3380000000000001</v>
      </c>
      <c r="M5">
        <v>3.15E-2</v>
      </c>
      <c r="N5">
        <v>9.0300000000000005E-2</v>
      </c>
    </row>
    <row r="6" spans="1:14" x14ac:dyDescent="0.2">
      <c r="A6" t="s">
        <v>47</v>
      </c>
      <c r="B6" t="s">
        <v>52</v>
      </c>
      <c r="C6" t="s">
        <v>14</v>
      </c>
      <c r="D6" t="s">
        <v>30</v>
      </c>
      <c r="E6" t="s">
        <v>38</v>
      </c>
      <c r="F6">
        <v>5</v>
      </c>
      <c r="G6" t="s">
        <v>20</v>
      </c>
      <c r="H6">
        <v>235426</v>
      </c>
      <c r="I6">
        <v>0.58199999999999996</v>
      </c>
      <c r="J6">
        <v>0.33400000000000002</v>
      </c>
      <c r="K6">
        <v>0</v>
      </c>
      <c r="L6">
        <v>-8.0350000000000001</v>
      </c>
      <c r="M6">
        <v>2.5999999999999999E-2</v>
      </c>
      <c r="N6">
        <v>0.10199999999999999</v>
      </c>
    </row>
    <row r="7" spans="1:14" x14ac:dyDescent="0.2">
      <c r="A7" t="s">
        <v>47</v>
      </c>
      <c r="B7" t="s">
        <v>53</v>
      </c>
      <c r="C7" t="s">
        <v>14</v>
      </c>
      <c r="D7" t="s">
        <v>30</v>
      </c>
      <c r="E7" t="s">
        <v>41</v>
      </c>
      <c r="F7">
        <v>6</v>
      </c>
      <c r="G7" t="s">
        <v>24</v>
      </c>
      <c r="H7">
        <v>232120</v>
      </c>
      <c r="I7">
        <v>0.69</v>
      </c>
      <c r="J7">
        <v>0.77400000000000002</v>
      </c>
      <c r="K7">
        <v>6</v>
      </c>
      <c r="L7">
        <v>-4.4669999999999996</v>
      </c>
      <c r="M7">
        <v>3.9E-2</v>
      </c>
      <c r="N7">
        <v>0.10199999999999999</v>
      </c>
    </row>
    <row r="8" spans="1:14" x14ac:dyDescent="0.2">
      <c r="A8" t="s">
        <v>47</v>
      </c>
      <c r="B8" t="s">
        <v>54</v>
      </c>
      <c r="C8" t="s">
        <v>14</v>
      </c>
      <c r="D8" t="s">
        <v>30</v>
      </c>
      <c r="E8" t="s">
        <v>34</v>
      </c>
      <c r="F8">
        <v>7</v>
      </c>
      <c r="G8" t="s">
        <v>25</v>
      </c>
      <c r="H8">
        <v>264973</v>
      </c>
      <c r="I8">
        <v>0.48699999999999999</v>
      </c>
      <c r="J8">
        <v>0.47599999999999998</v>
      </c>
      <c r="K8">
        <v>1</v>
      </c>
      <c r="L8">
        <v>-7.3849999999999998</v>
      </c>
      <c r="M8">
        <v>2.7900000000000001E-2</v>
      </c>
      <c r="N8">
        <v>0.13500000000000001</v>
      </c>
    </row>
    <row r="9" spans="1:14" x14ac:dyDescent="0.2">
      <c r="A9" t="s">
        <v>47</v>
      </c>
      <c r="B9" t="s">
        <v>55</v>
      </c>
      <c r="C9" t="s">
        <v>14</v>
      </c>
      <c r="D9" t="s">
        <v>30</v>
      </c>
      <c r="E9" t="s">
        <v>42</v>
      </c>
      <c r="F9">
        <v>8</v>
      </c>
      <c r="G9" t="s">
        <v>16</v>
      </c>
      <c r="H9">
        <v>201506</v>
      </c>
      <c r="I9">
        <v>0.60699999999999998</v>
      </c>
      <c r="J9">
        <v>0.85399999999999998</v>
      </c>
      <c r="K9">
        <v>7</v>
      </c>
      <c r="L9">
        <v>-3.0790000000000002</v>
      </c>
      <c r="M9">
        <v>3.8600000000000002E-2</v>
      </c>
      <c r="N9">
        <v>0.35599999999999998</v>
      </c>
    </row>
    <row r="10" spans="1:14" x14ac:dyDescent="0.2">
      <c r="A10" t="s">
        <v>47</v>
      </c>
      <c r="B10" t="s">
        <v>56</v>
      </c>
      <c r="C10" t="s">
        <v>14</v>
      </c>
      <c r="D10" t="s">
        <v>30</v>
      </c>
      <c r="E10" t="s">
        <v>43</v>
      </c>
      <c r="F10">
        <v>9</v>
      </c>
      <c r="G10" t="s">
        <v>24</v>
      </c>
      <c r="H10">
        <v>263240</v>
      </c>
      <c r="I10">
        <v>0.46899999999999997</v>
      </c>
      <c r="J10">
        <v>0.46</v>
      </c>
      <c r="K10">
        <v>6</v>
      </c>
      <c r="L10">
        <v>-4.0979999999999999</v>
      </c>
      <c r="M10">
        <v>2.7300000000000001E-2</v>
      </c>
      <c r="N10">
        <v>0.113</v>
      </c>
    </row>
    <row r="11" spans="1:14" x14ac:dyDescent="0.2">
      <c r="A11" t="s">
        <v>47</v>
      </c>
      <c r="B11" t="s">
        <v>57</v>
      </c>
      <c r="C11" t="s">
        <v>14</v>
      </c>
      <c r="D11" t="s">
        <v>30</v>
      </c>
      <c r="E11" t="s">
        <v>44</v>
      </c>
      <c r="F11">
        <v>10</v>
      </c>
      <c r="G11" t="s">
        <v>23</v>
      </c>
      <c r="H11">
        <v>245400</v>
      </c>
      <c r="I11">
        <v>0.434</v>
      </c>
      <c r="J11">
        <v>0.71899999999999997</v>
      </c>
      <c r="K11">
        <v>5</v>
      </c>
      <c r="L11">
        <v>-3.7149999999999999</v>
      </c>
      <c r="M11">
        <v>3.3099999999999997E-2</v>
      </c>
      <c r="N11">
        <v>0.113</v>
      </c>
    </row>
    <row r="12" spans="1:14" x14ac:dyDescent="0.2">
      <c r="A12" t="s">
        <v>47</v>
      </c>
      <c r="B12" t="s">
        <v>58</v>
      </c>
      <c r="C12" t="s">
        <v>14</v>
      </c>
      <c r="D12" t="s">
        <v>30</v>
      </c>
      <c r="E12" t="s">
        <v>36</v>
      </c>
      <c r="F12">
        <v>11</v>
      </c>
      <c r="G12" t="s">
        <v>15</v>
      </c>
      <c r="H12">
        <v>226333</v>
      </c>
      <c r="I12">
        <v>0.60299999999999998</v>
      </c>
      <c r="J12">
        <v>0.81100000000000005</v>
      </c>
      <c r="K12">
        <v>10</v>
      </c>
      <c r="L12">
        <v>-4.9800000000000004</v>
      </c>
      <c r="M12">
        <v>5.3199999999999997E-2</v>
      </c>
      <c r="N12">
        <v>0.10100000000000001</v>
      </c>
    </row>
    <row r="13" spans="1:14" x14ac:dyDescent="0.2">
      <c r="A13" t="s">
        <v>47</v>
      </c>
      <c r="B13" t="s">
        <v>59</v>
      </c>
      <c r="C13" t="s">
        <v>14</v>
      </c>
      <c r="D13" t="s">
        <v>30</v>
      </c>
      <c r="E13" t="s">
        <v>26</v>
      </c>
      <c r="F13">
        <v>12</v>
      </c>
      <c r="G13" t="s">
        <v>25</v>
      </c>
      <c r="H13">
        <v>246320</v>
      </c>
      <c r="I13">
        <v>0.66800000000000004</v>
      </c>
      <c r="J13">
        <v>0.44800000000000001</v>
      </c>
      <c r="K13">
        <v>1</v>
      </c>
      <c r="L13">
        <v>-8.5660000000000007</v>
      </c>
      <c r="M13">
        <v>2.86E-2</v>
      </c>
      <c r="N13">
        <v>0.14000000000000001</v>
      </c>
    </row>
    <row r="14" spans="1:14" x14ac:dyDescent="0.2">
      <c r="A14" t="s">
        <v>47</v>
      </c>
      <c r="B14" t="s">
        <v>60</v>
      </c>
      <c r="C14" t="s">
        <v>14</v>
      </c>
      <c r="D14" t="s">
        <v>30</v>
      </c>
      <c r="E14" t="s">
        <v>31</v>
      </c>
      <c r="F14">
        <v>13</v>
      </c>
      <c r="G14" t="s">
        <v>23</v>
      </c>
      <c r="H14">
        <v>280293</v>
      </c>
      <c r="I14">
        <v>0.54700000000000004</v>
      </c>
      <c r="J14">
        <v>0.76300000000000001</v>
      </c>
      <c r="K14">
        <v>5</v>
      </c>
      <c r="L14">
        <v>-4.2060000000000004</v>
      </c>
      <c r="M14">
        <v>3.7499999999999999E-2</v>
      </c>
      <c r="N14">
        <v>0.107</v>
      </c>
    </row>
    <row r="15" spans="1:14" x14ac:dyDescent="0.2">
      <c r="A15" t="s">
        <v>47</v>
      </c>
      <c r="B15" t="s">
        <v>61</v>
      </c>
      <c r="C15" t="s">
        <v>14</v>
      </c>
      <c r="D15" t="s">
        <v>30</v>
      </c>
      <c r="E15" t="s">
        <v>28</v>
      </c>
      <c r="F15">
        <v>14</v>
      </c>
      <c r="G15" t="s">
        <v>19</v>
      </c>
      <c r="H15">
        <v>201106</v>
      </c>
      <c r="I15">
        <v>0.52200000000000002</v>
      </c>
      <c r="J15">
        <v>0.69099999999999995</v>
      </c>
      <c r="K15">
        <v>2</v>
      </c>
      <c r="L15">
        <v>-4.8250000000000002</v>
      </c>
      <c r="M15">
        <v>3.0700000000000002E-2</v>
      </c>
      <c r="N15">
        <v>0.249</v>
      </c>
    </row>
    <row r="16" spans="1:14" x14ac:dyDescent="0.2">
      <c r="A16" t="s">
        <v>47</v>
      </c>
      <c r="B16" t="s">
        <v>62</v>
      </c>
      <c r="C16" t="s">
        <v>14</v>
      </c>
      <c r="D16" t="s">
        <v>30</v>
      </c>
      <c r="E16" t="s">
        <v>45</v>
      </c>
      <c r="F16">
        <v>15</v>
      </c>
      <c r="G16" t="s">
        <v>15</v>
      </c>
      <c r="H16">
        <v>194653</v>
      </c>
      <c r="I16">
        <v>0.51400000000000001</v>
      </c>
      <c r="J16">
        <v>0.55400000000000005</v>
      </c>
      <c r="K16">
        <v>10</v>
      </c>
      <c r="L16">
        <v>-6.3380000000000001</v>
      </c>
      <c r="M16">
        <v>2.58E-2</v>
      </c>
      <c r="N16">
        <v>0.11799999999999999</v>
      </c>
    </row>
    <row r="17" spans="1:14" x14ac:dyDescent="0.2">
      <c r="A17" t="s">
        <v>47</v>
      </c>
      <c r="B17" t="s">
        <v>63</v>
      </c>
      <c r="C17" t="s">
        <v>14</v>
      </c>
      <c r="D17" t="s">
        <v>30</v>
      </c>
      <c r="E17" t="s">
        <v>46</v>
      </c>
      <c r="F17">
        <v>16</v>
      </c>
      <c r="G17" t="s">
        <v>21</v>
      </c>
      <c r="H17">
        <v>245826</v>
      </c>
      <c r="I17">
        <v>0.40500000000000003</v>
      </c>
      <c r="J17">
        <v>0.75800000000000001</v>
      </c>
      <c r="K17">
        <v>4</v>
      </c>
      <c r="L17">
        <v>-4.3849999999999998</v>
      </c>
      <c r="M17">
        <v>3.7600000000000001E-2</v>
      </c>
      <c r="N17">
        <v>0.246</v>
      </c>
    </row>
    <row r="18" spans="1:14" x14ac:dyDescent="0.2">
      <c r="A18" t="s">
        <v>47</v>
      </c>
      <c r="B18" t="s">
        <v>64</v>
      </c>
      <c r="C18" t="s">
        <v>14</v>
      </c>
      <c r="D18" t="s">
        <v>30</v>
      </c>
      <c r="E18" t="s">
        <v>65</v>
      </c>
      <c r="F18">
        <v>17</v>
      </c>
      <c r="G18" t="s">
        <v>18</v>
      </c>
      <c r="H18">
        <v>221800</v>
      </c>
      <c r="I18">
        <v>0.69599999999999995</v>
      </c>
      <c r="J18">
        <v>0.82699999999999996</v>
      </c>
      <c r="K18">
        <v>9</v>
      </c>
      <c r="L18">
        <v>-6.4640000000000004</v>
      </c>
      <c r="M18">
        <v>3.1300000000000001E-2</v>
      </c>
      <c r="N18">
        <v>0.29699999999999999</v>
      </c>
    </row>
    <row r="19" spans="1:14" x14ac:dyDescent="0.2">
      <c r="A19" t="s">
        <v>66</v>
      </c>
      <c r="B19" t="s">
        <v>67</v>
      </c>
      <c r="C19" t="s">
        <v>14</v>
      </c>
      <c r="D19" t="s">
        <v>30</v>
      </c>
      <c r="E19" t="s">
        <v>30</v>
      </c>
      <c r="F19">
        <v>1</v>
      </c>
      <c r="G19" t="s">
        <v>23</v>
      </c>
      <c r="H19">
        <v>241986</v>
      </c>
      <c r="I19">
        <v>0.59399999999999997</v>
      </c>
      <c r="J19">
        <v>0.71199999999999997</v>
      </c>
      <c r="K19">
        <v>5</v>
      </c>
      <c r="L19">
        <v>-4.4180000000000001</v>
      </c>
      <c r="M19">
        <v>2.7300000000000001E-2</v>
      </c>
      <c r="N19">
        <v>0.309</v>
      </c>
    </row>
    <row r="20" spans="1:14" x14ac:dyDescent="0.2">
      <c r="A20" t="s">
        <v>66</v>
      </c>
      <c r="B20" t="s">
        <v>68</v>
      </c>
      <c r="C20" t="s">
        <v>14</v>
      </c>
      <c r="D20" t="s">
        <v>30</v>
      </c>
      <c r="E20" t="s">
        <v>29</v>
      </c>
      <c r="F20">
        <v>2</v>
      </c>
      <c r="G20" t="s">
        <v>16</v>
      </c>
      <c r="H20">
        <v>294333</v>
      </c>
      <c r="I20">
        <v>0.55600000000000005</v>
      </c>
      <c r="J20">
        <v>0.65100000000000002</v>
      </c>
      <c r="K20">
        <v>7</v>
      </c>
      <c r="L20">
        <v>-4.3959999999999999</v>
      </c>
      <c r="M20">
        <v>2.6599999999999999E-2</v>
      </c>
      <c r="N20">
        <v>0.14499999999999999</v>
      </c>
    </row>
    <row r="21" spans="1:14" x14ac:dyDescent="0.2">
      <c r="A21" t="s">
        <v>66</v>
      </c>
      <c r="B21" t="s">
        <v>69</v>
      </c>
      <c r="C21" t="s">
        <v>14</v>
      </c>
      <c r="D21" t="s">
        <v>30</v>
      </c>
      <c r="E21" t="s">
        <v>40</v>
      </c>
      <c r="F21">
        <v>3</v>
      </c>
      <c r="G21" t="s">
        <v>19</v>
      </c>
      <c r="H21">
        <v>235266</v>
      </c>
      <c r="I21">
        <v>0.61799999999999999</v>
      </c>
      <c r="J21">
        <v>0.74099999999999999</v>
      </c>
      <c r="K21">
        <v>2</v>
      </c>
      <c r="L21">
        <v>-3.95</v>
      </c>
      <c r="M21">
        <v>3.1E-2</v>
      </c>
      <c r="N21">
        <v>8.2199999999999995E-2</v>
      </c>
    </row>
    <row r="22" spans="1:14" x14ac:dyDescent="0.2">
      <c r="A22" t="s">
        <v>66</v>
      </c>
      <c r="B22" t="s">
        <v>70</v>
      </c>
      <c r="C22" t="s">
        <v>14</v>
      </c>
      <c r="D22" t="s">
        <v>30</v>
      </c>
      <c r="E22" t="s">
        <v>37</v>
      </c>
      <c r="F22">
        <v>4</v>
      </c>
      <c r="G22" t="s">
        <v>24</v>
      </c>
      <c r="H22">
        <v>254306</v>
      </c>
      <c r="I22">
        <v>0.84099999999999997</v>
      </c>
      <c r="J22">
        <v>0.54400000000000004</v>
      </c>
      <c r="K22">
        <v>6</v>
      </c>
      <c r="L22">
        <v>-7.3470000000000004</v>
      </c>
      <c r="M22">
        <v>3.09E-2</v>
      </c>
      <c r="N22">
        <v>0.108</v>
      </c>
    </row>
    <row r="23" spans="1:14" x14ac:dyDescent="0.2">
      <c r="A23" t="s">
        <v>66</v>
      </c>
      <c r="B23" t="s">
        <v>71</v>
      </c>
      <c r="C23" t="s">
        <v>14</v>
      </c>
      <c r="D23" t="s">
        <v>30</v>
      </c>
      <c r="E23" t="s">
        <v>38</v>
      </c>
      <c r="F23">
        <v>5</v>
      </c>
      <c r="G23" t="s">
        <v>20</v>
      </c>
      <c r="H23">
        <v>234426</v>
      </c>
      <c r="I23">
        <v>0.57799999999999996</v>
      </c>
      <c r="J23">
        <v>0.34</v>
      </c>
      <c r="K23">
        <v>0</v>
      </c>
      <c r="L23">
        <v>-8.0269999999999992</v>
      </c>
      <c r="M23">
        <v>2.64E-2</v>
      </c>
      <c r="N23">
        <v>0.104</v>
      </c>
    </row>
    <row r="24" spans="1:14" x14ac:dyDescent="0.2">
      <c r="A24" t="s">
        <v>66</v>
      </c>
      <c r="B24" t="s">
        <v>72</v>
      </c>
      <c r="C24" t="s">
        <v>14</v>
      </c>
      <c r="D24" t="s">
        <v>30</v>
      </c>
      <c r="E24" t="s">
        <v>41</v>
      </c>
      <c r="F24">
        <v>6</v>
      </c>
      <c r="G24" t="s">
        <v>24</v>
      </c>
      <c r="H24">
        <v>231133</v>
      </c>
      <c r="I24">
        <v>0.68700000000000006</v>
      </c>
      <c r="J24">
        <v>0.78300000000000003</v>
      </c>
      <c r="K24">
        <v>6</v>
      </c>
      <c r="L24">
        <v>-4.4400000000000004</v>
      </c>
      <c r="M24">
        <v>3.8600000000000002E-2</v>
      </c>
      <c r="N24">
        <v>0.114</v>
      </c>
    </row>
    <row r="25" spans="1:14" x14ac:dyDescent="0.2">
      <c r="A25" t="s">
        <v>66</v>
      </c>
      <c r="B25" t="s">
        <v>73</v>
      </c>
      <c r="C25" t="s">
        <v>14</v>
      </c>
      <c r="D25" t="s">
        <v>30</v>
      </c>
      <c r="E25" t="s">
        <v>34</v>
      </c>
      <c r="F25">
        <v>7</v>
      </c>
      <c r="G25" t="s">
        <v>25</v>
      </c>
      <c r="H25">
        <v>263973</v>
      </c>
      <c r="I25">
        <v>0.505</v>
      </c>
      <c r="J25">
        <v>0.48199999999999998</v>
      </c>
      <c r="K25">
        <v>1</v>
      </c>
      <c r="L25">
        <v>-7.3719999999999999</v>
      </c>
      <c r="M25">
        <v>2.76E-2</v>
      </c>
      <c r="N25">
        <v>0.113</v>
      </c>
    </row>
    <row r="26" spans="1:14" x14ac:dyDescent="0.2">
      <c r="A26" t="s">
        <v>66</v>
      </c>
      <c r="B26" t="s">
        <v>74</v>
      </c>
      <c r="C26" t="s">
        <v>14</v>
      </c>
      <c r="D26" t="s">
        <v>30</v>
      </c>
      <c r="E26" t="s">
        <v>42</v>
      </c>
      <c r="F26">
        <v>8</v>
      </c>
      <c r="G26" t="s">
        <v>16</v>
      </c>
      <c r="H26">
        <v>200546</v>
      </c>
      <c r="I26">
        <v>0.60399999999999998</v>
      </c>
      <c r="J26">
        <v>0.85499999999999998</v>
      </c>
      <c r="K26">
        <v>7</v>
      </c>
      <c r="L26">
        <v>-3.097</v>
      </c>
      <c r="M26">
        <v>3.7999999999999999E-2</v>
      </c>
      <c r="N26">
        <v>0.34300000000000003</v>
      </c>
    </row>
    <row r="27" spans="1:14" x14ac:dyDescent="0.2">
      <c r="A27" t="s">
        <v>66</v>
      </c>
      <c r="B27" t="s">
        <v>75</v>
      </c>
      <c r="C27" t="s">
        <v>14</v>
      </c>
      <c r="D27" t="s">
        <v>30</v>
      </c>
      <c r="E27" t="s">
        <v>43</v>
      </c>
      <c r="F27">
        <v>9</v>
      </c>
      <c r="G27" t="s">
        <v>24</v>
      </c>
      <c r="H27">
        <v>261786</v>
      </c>
      <c r="I27">
        <v>0.47499999999999998</v>
      </c>
      <c r="J27">
        <v>0.45200000000000001</v>
      </c>
      <c r="K27">
        <v>6</v>
      </c>
      <c r="L27">
        <v>-4.1340000000000003</v>
      </c>
      <c r="M27">
        <v>2.7E-2</v>
      </c>
      <c r="N27">
        <v>0.108</v>
      </c>
    </row>
    <row r="28" spans="1:14" x14ac:dyDescent="0.2">
      <c r="A28" t="s">
        <v>66</v>
      </c>
      <c r="B28" t="s">
        <v>76</v>
      </c>
      <c r="C28" t="s">
        <v>14</v>
      </c>
      <c r="D28" t="s">
        <v>30</v>
      </c>
      <c r="E28" t="s">
        <v>44</v>
      </c>
      <c r="F28">
        <v>10</v>
      </c>
      <c r="G28" t="s">
        <v>23</v>
      </c>
      <c r="H28">
        <v>244226</v>
      </c>
      <c r="I28">
        <v>0.433</v>
      </c>
      <c r="J28">
        <v>0.7</v>
      </c>
      <c r="K28">
        <v>5</v>
      </c>
      <c r="L28">
        <v>-3.7090000000000001</v>
      </c>
      <c r="M28">
        <v>3.3599999999999998E-2</v>
      </c>
      <c r="N28">
        <v>0.115</v>
      </c>
    </row>
    <row r="29" spans="1:14" x14ac:dyDescent="0.2">
      <c r="A29" t="s">
        <v>66</v>
      </c>
      <c r="B29" t="s">
        <v>77</v>
      </c>
      <c r="C29" t="s">
        <v>14</v>
      </c>
      <c r="D29" t="s">
        <v>30</v>
      </c>
      <c r="E29" t="s">
        <v>36</v>
      </c>
      <c r="F29">
        <v>11</v>
      </c>
      <c r="G29" t="s">
        <v>15</v>
      </c>
      <c r="H29">
        <v>225320</v>
      </c>
      <c r="I29">
        <v>0.60799999999999998</v>
      </c>
      <c r="J29">
        <v>0.82099999999999995</v>
      </c>
      <c r="K29">
        <v>10</v>
      </c>
      <c r="L29">
        <v>-4.9850000000000003</v>
      </c>
      <c r="M29">
        <v>5.7599999999999998E-2</v>
      </c>
      <c r="N29">
        <v>0.11</v>
      </c>
    </row>
    <row r="30" spans="1:14" x14ac:dyDescent="0.2">
      <c r="A30" t="s">
        <v>66</v>
      </c>
      <c r="B30" t="s">
        <v>78</v>
      </c>
      <c r="C30" t="s">
        <v>14</v>
      </c>
      <c r="D30" t="s">
        <v>30</v>
      </c>
      <c r="E30" t="s">
        <v>26</v>
      </c>
      <c r="F30">
        <v>12</v>
      </c>
      <c r="G30" t="s">
        <v>25</v>
      </c>
      <c r="H30">
        <v>245333</v>
      </c>
      <c r="I30">
        <v>0.66600000000000004</v>
      </c>
      <c r="J30">
        <v>0.434</v>
      </c>
      <c r="K30">
        <v>1</v>
      </c>
      <c r="L30">
        <v>-8.5429999999999993</v>
      </c>
      <c r="M30">
        <v>2.8899999999999999E-2</v>
      </c>
      <c r="N30">
        <v>0.124</v>
      </c>
    </row>
    <row r="31" spans="1:14" x14ac:dyDescent="0.2">
      <c r="A31" t="s">
        <v>66</v>
      </c>
      <c r="B31" t="s">
        <v>79</v>
      </c>
      <c r="C31" t="s">
        <v>14</v>
      </c>
      <c r="D31" t="s">
        <v>30</v>
      </c>
      <c r="E31" t="s">
        <v>31</v>
      </c>
      <c r="F31">
        <v>13</v>
      </c>
      <c r="G31" t="s">
        <v>23</v>
      </c>
      <c r="H31">
        <v>280240</v>
      </c>
      <c r="I31">
        <v>0.54100000000000004</v>
      </c>
      <c r="J31">
        <v>0.77</v>
      </c>
      <c r="K31">
        <v>5</v>
      </c>
      <c r="L31">
        <v>-4.17</v>
      </c>
      <c r="M31">
        <v>3.5400000000000001E-2</v>
      </c>
      <c r="N31">
        <v>0.11700000000000001</v>
      </c>
    </row>
    <row r="32" spans="1:14" x14ac:dyDescent="0.2">
      <c r="A32" t="s">
        <v>80</v>
      </c>
      <c r="B32" t="s">
        <v>81</v>
      </c>
      <c r="C32" t="s">
        <v>14</v>
      </c>
      <c r="D32" t="s">
        <v>30</v>
      </c>
      <c r="E32" t="s">
        <v>30</v>
      </c>
      <c r="F32">
        <v>1</v>
      </c>
      <c r="G32" t="s">
        <v>23</v>
      </c>
      <c r="H32">
        <v>243093</v>
      </c>
      <c r="I32">
        <v>0.59099999999999997</v>
      </c>
      <c r="J32">
        <v>0.70299999999999996</v>
      </c>
      <c r="K32">
        <v>5</v>
      </c>
      <c r="L32">
        <v>-4.3760000000000003</v>
      </c>
      <c r="M32">
        <v>2.7900000000000001E-2</v>
      </c>
      <c r="N32">
        <v>0.307</v>
      </c>
    </row>
    <row r="33" spans="1:14" x14ac:dyDescent="0.2">
      <c r="A33" t="s">
        <v>80</v>
      </c>
      <c r="B33" t="s">
        <v>82</v>
      </c>
      <c r="C33" t="s">
        <v>14</v>
      </c>
      <c r="D33" t="s">
        <v>30</v>
      </c>
      <c r="E33" t="s">
        <v>29</v>
      </c>
      <c r="F33">
        <v>2</v>
      </c>
      <c r="G33" t="s">
        <v>16</v>
      </c>
      <c r="H33">
        <v>295333</v>
      </c>
      <c r="I33">
        <v>0.55900000000000005</v>
      </c>
      <c r="J33">
        <v>0.627</v>
      </c>
      <c r="K33">
        <v>7</v>
      </c>
      <c r="L33">
        <v>-4.4690000000000003</v>
      </c>
      <c r="M33">
        <v>2.64E-2</v>
      </c>
      <c r="N33">
        <v>0.13700000000000001</v>
      </c>
    </row>
    <row r="34" spans="1:14" x14ac:dyDescent="0.2">
      <c r="A34" t="s">
        <v>80</v>
      </c>
      <c r="B34" t="s">
        <v>83</v>
      </c>
      <c r="C34" t="s">
        <v>14</v>
      </c>
      <c r="D34" t="s">
        <v>30</v>
      </c>
      <c r="E34" t="s">
        <v>40</v>
      </c>
      <c r="F34">
        <v>3</v>
      </c>
      <c r="G34" t="s">
        <v>19</v>
      </c>
      <c r="H34">
        <v>236253</v>
      </c>
      <c r="I34">
        <v>0.61599999999999999</v>
      </c>
      <c r="J34">
        <v>0.73799999999999999</v>
      </c>
      <c r="K34">
        <v>2</v>
      </c>
      <c r="L34">
        <v>-3.9409999999999998</v>
      </c>
      <c r="M34">
        <v>3.1099999999999999E-2</v>
      </c>
      <c r="N34">
        <v>7.6899999999999996E-2</v>
      </c>
    </row>
    <row r="35" spans="1:14" x14ac:dyDescent="0.2">
      <c r="A35" t="s">
        <v>80</v>
      </c>
      <c r="B35" t="s">
        <v>84</v>
      </c>
      <c r="C35" t="s">
        <v>14</v>
      </c>
      <c r="D35" t="s">
        <v>30</v>
      </c>
      <c r="E35" t="s">
        <v>37</v>
      </c>
      <c r="F35">
        <v>4</v>
      </c>
      <c r="G35" t="s">
        <v>24</v>
      </c>
      <c r="H35">
        <v>256053</v>
      </c>
      <c r="I35">
        <v>0.84199999999999997</v>
      </c>
      <c r="J35">
        <v>0.55400000000000005</v>
      </c>
      <c r="K35">
        <v>6</v>
      </c>
      <c r="L35">
        <v>-7.3550000000000004</v>
      </c>
      <c r="M35">
        <v>3.1699999999999999E-2</v>
      </c>
      <c r="N35">
        <v>9.11E-2</v>
      </c>
    </row>
    <row r="36" spans="1:14" x14ac:dyDescent="0.2">
      <c r="A36" t="s">
        <v>80</v>
      </c>
      <c r="B36" t="s">
        <v>85</v>
      </c>
      <c r="C36" t="s">
        <v>14</v>
      </c>
      <c r="D36" t="s">
        <v>30</v>
      </c>
      <c r="E36" t="s">
        <v>38</v>
      </c>
      <c r="F36">
        <v>5</v>
      </c>
      <c r="G36" t="s">
        <v>20</v>
      </c>
      <c r="H36">
        <v>235400</v>
      </c>
      <c r="I36">
        <v>0.58099999999999996</v>
      </c>
      <c r="J36">
        <v>0.34200000000000003</v>
      </c>
      <c r="K36">
        <v>0</v>
      </c>
      <c r="L36">
        <v>-8.0220000000000002</v>
      </c>
      <c r="M36">
        <v>2.5899999999999999E-2</v>
      </c>
      <c r="N36">
        <v>0.10100000000000001</v>
      </c>
    </row>
    <row r="37" spans="1:14" x14ac:dyDescent="0.2">
      <c r="A37" t="s">
        <v>80</v>
      </c>
      <c r="B37" t="s">
        <v>86</v>
      </c>
      <c r="C37" t="s">
        <v>14</v>
      </c>
      <c r="D37" t="s">
        <v>30</v>
      </c>
      <c r="E37" t="s">
        <v>41</v>
      </c>
      <c r="F37">
        <v>6</v>
      </c>
      <c r="G37" t="s">
        <v>24</v>
      </c>
      <c r="H37">
        <v>232120</v>
      </c>
      <c r="I37">
        <v>0.68700000000000006</v>
      </c>
      <c r="J37">
        <v>0.755</v>
      </c>
      <c r="K37">
        <v>6</v>
      </c>
      <c r="L37">
        <v>-4.4260000000000002</v>
      </c>
      <c r="M37">
        <v>3.85E-2</v>
      </c>
      <c r="N37">
        <v>9.2999999999999999E-2</v>
      </c>
    </row>
    <row r="38" spans="1:14" x14ac:dyDescent="0.2">
      <c r="A38" t="s">
        <v>80</v>
      </c>
      <c r="B38" t="s">
        <v>87</v>
      </c>
      <c r="C38" t="s">
        <v>14</v>
      </c>
      <c r="D38" t="s">
        <v>30</v>
      </c>
      <c r="E38" t="s">
        <v>34</v>
      </c>
      <c r="F38">
        <v>7</v>
      </c>
      <c r="G38" t="s">
        <v>25</v>
      </c>
      <c r="H38">
        <v>264946</v>
      </c>
      <c r="I38">
        <v>0.497</v>
      </c>
      <c r="J38">
        <v>0.48</v>
      </c>
      <c r="K38">
        <v>1</v>
      </c>
      <c r="L38">
        <v>-7.3739999999999997</v>
      </c>
      <c r="M38">
        <v>2.69E-2</v>
      </c>
      <c r="N38">
        <v>0.11799999999999999</v>
      </c>
    </row>
    <row r="39" spans="1:14" x14ac:dyDescent="0.2">
      <c r="A39" t="s">
        <v>80</v>
      </c>
      <c r="B39" t="s">
        <v>88</v>
      </c>
      <c r="C39" t="s">
        <v>14</v>
      </c>
      <c r="D39" t="s">
        <v>30</v>
      </c>
      <c r="E39" t="s">
        <v>42</v>
      </c>
      <c r="F39">
        <v>8</v>
      </c>
      <c r="G39" t="s">
        <v>16</v>
      </c>
      <c r="H39">
        <v>201533</v>
      </c>
      <c r="I39">
        <v>0.60299999999999998</v>
      </c>
      <c r="J39">
        <v>0.83899999999999997</v>
      </c>
      <c r="K39">
        <v>7</v>
      </c>
      <c r="L39">
        <v>-3.1110000000000002</v>
      </c>
      <c r="M39">
        <v>3.8399999999999997E-2</v>
      </c>
      <c r="N39">
        <v>0.35299999999999998</v>
      </c>
    </row>
    <row r="40" spans="1:14" x14ac:dyDescent="0.2">
      <c r="A40" t="s">
        <v>80</v>
      </c>
      <c r="B40" t="s">
        <v>89</v>
      </c>
      <c r="C40" t="s">
        <v>14</v>
      </c>
      <c r="D40" t="s">
        <v>30</v>
      </c>
      <c r="E40" t="s">
        <v>43</v>
      </c>
      <c r="F40">
        <v>9</v>
      </c>
      <c r="G40" t="s">
        <v>24</v>
      </c>
      <c r="H40">
        <v>263200</v>
      </c>
      <c r="I40">
        <v>0.47799999999999998</v>
      </c>
      <c r="J40">
        <v>0.45</v>
      </c>
      <c r="K40">
        <v>6</v>
      </c>
      <c r="L40">
        <v>-4.1529999999999996</v>
      </c>
      <c r="M40">
        <v>2.69E-2</v>
      </c>
      <c r="N40">
        <v>0.114</v>
      </c>
    </row>
    <row r="41" spans="1:14" x14ac:dyDescent="0.2">
      <c r="A41" t="s">
        <v>80</v>
      </c>
      <c r="B41" t="s">
        <v>90</v>
      </c>
      <c r="C41" t="s">
        <v>14</v>
      </c>
      <c r="D41" t="s">
        <v>30</v>
      </c>
      <c r="E41" t="s">
        <v>44</v>
      </c>
      <c r="F41">
        <v>10</v>
      </c>
      <c r="G41" t="s">
        <v>23</v>
      </c>
      <c r="H41">
        <v>245426</v>
      </c>
      <c r="I41">
        <v>0.44600000000000001</v>
      </c>
      <c r="J41">
        <v>0.70499999999999996</v>
      </c>
      <c r="K41">
        <v>5</v>
      </c>
      <c r="L41">
        <v>-3.706</v>
      </c>
      <c r="M41">
        <v>3.3500000000000002E-2</v>
      </c>
      <c r="N41">
        <v>0.11</v>
      </c>
    </row>
    <row r="42" spans="1:14" x14ac:dyDescent="0.2">
      <c r="A42" t="s">
        <v>80</v>
      </c>
      <c r="B42" t="s">
        <v>91</v>
      </c>
      <c r="C42" t="s">
        <v>14</v>
      </c>
      <c r="D42" t="s">
        <v>30</v>
      </c>
      <c r="E42" t="s">
        <v>36</v>
      </c>
      <c r="F42">
        <v>11</v>
      </c>
      <c r="G42" t="s">
        <v>15</v>
      </c>
      <c r="H42">
        <v>226293</v>
      </c>
      <c r="I42">
        <v>0.60399999999999998</v>
      </c>
      <c r="J42">
        <v>0.82799999999999996</v>
      </c>
      <c r="K42">
        <v>10</v>
      </c>
      <c r="L42">
        <v>-4.976</v>
      </c>
      <c r="M42">
        <v>6.2899999999999998E-2</v>
      </c>
      <c r="N42">
        <v>0.106</v>
      </c>
    </row>
    <row r="43" spans="1:14" x14ac:dyDescent="0.2">
      <c r="A43" t="s">
        <v>80</v>
      </c>
      <c r="B43" t="s">
        <v>92</v>
      </c>
      <c r="C43" t="s">
        <v>14</v>
      </c>
      <c r="D43" t="s">
        <v>30</v>
      </c>
      <c r="E43" t="s">
        <v>26</v>
      </c>
      <c r="F43">
        <v>12</v>
      </c>
      <c r="G43" t="s">
        <v>25</v>
      </c>
      <c r="H43">
        <v>246320</v>
      </c>
      <c r="I43">
        <v>0.66500000000000004</v>
      </c>
      <c r="J43">
        <v>0.44500000000000001</v>
      </c>
      <c r="K43">
        <v>1</v>
      </c>
      <c r="L43">
        <v>-8.5190000000000001</v>
      </c>
      <c r="M43">
        <v>2.8799999999999999E-2</v>
      </c>
      <c r="N43">
        <v>0.13100000000000001</v>
      </c>
    </row>
    <row r="44" spans="1:14" x14ac:dyDescent="0.2">
      <c r="A44" t="s">
        <v>80</v>
      </c>
      <c r="B44" t="s">
        <v>93</v>
      </c>
      <c r="C44" t="s">
        <v>14</v>
      </c>
      <c r="D44" t="s">
        <v>30</v>
      </c>
      <c r="E44" t="s">
        <v>31</v>
      </c>
      <c r="F44">
        <v>13</v>
      </c>
      <c r="G44" t="s">
        <v>23</v>
      </c>
      <c r="H44">
        <v>280533</v>
      </c>
      <c r="I44">
        <v>0.54100000000000004</v>
      </c>
      <c r="J44">
        <v>0.753</v>
      </c>
      <c r="K44">
        <v>5</v>
      </c>
      <c r="L44">
        <v>-4.24</v>
      </c>
      <c r="M44">
        <v>3.73E-2</v>
      </c>
      <c r="N44">
        <v>0.111</v>
      </c>
    </row>
    <row r="45" spans="1:14" x14ac:dyDescent="0.2">
      <c r="A45" t="s">
        <v>94</v>
      </c>
      <c r="B45" t="s">
        <v>95</v>
      </c>
      <c r="C45" t="s">
        <v>14</v>
      </c>
      <c r="D45" t="s">
        <v>14</v>
      </c>
      <c r="E45" t="s">
        <v>96</v>
      </c>
      <c r="F45">
        <v>1</v>
      </c>
      <c r="G45" t="s">
        <v>20</v>
      </c>
      <c r="H45">
        <v>232106</v>
      </c>
      <c r="I45">
        <v>0.57999999999999996</v>
      </c>
      <c r="J45">
        <v>0.49099999999999999</v>
      </c>
      <c r="K45">
        <v>0</v>
      </c>
      <c r="L45">
        <v>-6.4619999999999997</v>
      </c>
      <c r="M45">
        <v>2.5100000000000001E-2</v>
      </c>
      <c r="N45">
        <v>0.121</v>
      </c>
    </row>
    <row r="46" spans="1:14" x14ac:dyDescent="0.2">
      <c r="A46" t="s">
        <v>94</v>
      </c>
      <c r="B46" t="s">
        <v>97</v>
      </c>
      <c r="C46" t="s">
        <v>14</v>
      </c>
      <c r="D46" t="s">
        <v>14</v>
      </c>
      <c r="E46" t="s">
        <v>98</v>
      </c>
      <c r="F46">
        <v>2</v>
      </c>
      <c r="G46" t="s">
        <v>16</v>
      </c>
      <c r="H46">
        <v>173066</v>
      </c>
      <c r="I46">
        <v>0.65800000000000003</v>
      </c>
      <c r="J46">
        <v>0.877</v>
      </c>
      <c r="K46">
        <v>7</v>
      </c>
      <c r="L46">
        <v>-2.0979999999999999</v>
      </c>
      <c r="M46">
        <v>3.2300000000000002E-2</v>
      </c>
      <c r="N46">
        <v>9.6199999999999994E-2</v>
      </c>
    </row>
    <row r="47" spans="1:14" x14ac:dyDescent="0.2">
      <c r="A47" t="s">
        <v>94</v>
      </c>
      <c r="B47" t="s">
        <v>99</v>
      </c>
      <c r="C47" t="s">
        <v>14</v>
      </c>
      <c r="D47" t="s">
        <v>14</v>
      </c>
      <c r="E47" t="s">
        <v>27</v>
      </c>
      <c r="F47">
        <v>3</v>
      </c>
      <c r="G47" t="s">
        <v>15</v>
      </c>
      <c r="H47">
        <v>203040</v>
      </c>
      <c r="I47">
        <v>0.621</v>
      </c>
      <c r="J47">
        <v>0.41699999999999998</v>
      </c>
      <c r="K47">
        <v>10</v>
      </c>
      <c r="L47">
        <v>-6.9409999999999998</v>
      </c>
      <c r="M47">
        <v>2.3099999999999999E-2</v>
      </c>
      <c r="N47">
        <v>0.11899999999999999</v>
      </c>
    </row>
    <row r="48" spans="1:14" x14ac:dyDescent="0.2">
      <c r="A48" t="s">
        <v>94</v>
      </c>
      <c r="B48" t="s">
        <v>100</v>
      </c>
      <c r="C48" t="s">
        <v>14</v>
      </c>
      <c r="D48" t="s">
        <v>14</v>
      </c>
      <c r="E48" t="s">
        <v>32</v>
      </c>
      <c r="F48">
        <v>4</v>
      </c>
      <c r="G48" t="s">
        <v>18</v>
      </c>
      <c r="H48">
        <v>199200</v>
      </c>
      <c r="I48">
        <v>0.57599999999999996</v>
      </c>
      <c r="J48">
        <v>0.77700000000000002</v>
      </c>
      <c r="K48">
        <v>9</v>
      </c>
      <c r="L48">
        <v>-2.8809999999999998</v>
      </c>
      <c r="M48">
        <v>3.2399999999999998E-2</v>
      </c>
      <c r="N48">
        <v>0.32</v>
      </c>
    </row>
    <row r="49" spans="1:14" x14ac:dyDescent="0.2">
      <c r="A49" t="s">
        <v>94</v>
      </c>
      <c r="B49" t="s">
        <v>101</v>
      </c>
      <c r="C49" t="s">
        <v>14</v>
      </c>
      <c r="D49" t="s">
        <v>14</v>
      </c>
      <c r="E49" t="s">
        <v>102</v>
      </c>
      <c r="F49">
        <v>5</v>
      </c>
      <c r="G49" t="s">
        <v>23</v>
      </c>
      <c r="H49">
        <v>239013</v>
      </c>
      <c r="I49">
        <v>0.41799999999999998</v>
      </c>
      <c r="J49">
        <v>0.48199999999999998</v>
      </c>
      <c r="K49">
        <v>5</v>
      </c>
      <c r="L49">
        <v>-5.7690000000000001</v>
      </c>
      <c r="M49">
        <v>2.6599999999999999E-2</v>
      </c>
      <c r="N49">
        <v>0.123</v>
      </c>
    </row>
    <row r="50" spans="1:14" x14ac:dyDescent="0.2">
      <c r="A50" t="s">
        <v>94</v>
      </c>
      <c r="B50" t="s">
        <v>103</v>
      </c>
      <c r="C50" t="s">
        <v>14</v>
      </c>
      <c r="D50" t="s">
        <v>14</v>
      </c>
      <c r="E50" t="s">
        <v>104</v>
      </c>
      <c r="F50">
        <v>6</v>
      </c>
      <c r="G50" t="s">
        <v>23</v>
      </c>
      <c r="H50">
        <v>207106</v>
      </c>
      <c r="I50">
        <v>0.58899999999999997</v>
      </c>
      <c r="J50">
        <v>0.80500000000000005</v>
      </c>
      <c r="K50">
        <v>5</v>
      </c>
      <c r="L50">
        <v>-4.0549999999999997</v>
      </c>
      <c r="M50">
        <v>2.93E-2</v>
      </c>
      <c r="N50">
        <v>0.24</v>
      </c>
    </row>
    <row r="51" spans="1:14" x14ac:dyDescent="0.2">
      <c r="A51" t="s">
        <v>94</v>
      </c>
      <c r="B51" t="s">
        <v>105</v>
      </c>
      <c r="C51" t="s">
        <v>14</v>
      </c>
      <c r="D51" t="s">
        <v>14</v>
      </c>
      <c r="E51" t="s">
        <v>35</v>
      </c>
      <c r="F51">
        <v>7</v>
      </c>
      <c r="G51" t="s">
        <v>19</v>
      </c>
      <c r="H51">
        <v>248106</v>
      </c>
      <c r="I51">
        <v>0.47899999999999998</v>
      </c>
      <c r="J51">
        <v>0.57799999999999996</v>
      </c>
      <c r="K51">
        <v>2</v>
      </c>
      <c r="L51">
        <v>-4.9630000000000001</v>
      </c>
      <c r="M51">
        <v>2.9399999999999999E-2</v>
      </c>
      <c r="N51">
        <v>8.4099999999999994E-2</v>
      </c>
    </row>
    <row r="52" spans="1:14" x14ac:dyDescent="0.2">
      <c r="A52" t="s">
        <v>94</v>
      </c>
      <c r="B52" t="s">
        <v>106</v>
      </c>
      <c r="C52" t="s">
        <v>14</v>
      </c>
      <c r="D52" t="s">
        <v>14</v>
      </c>
      <c r="E52" t="s">
        <v>107</v>
      </c>
      <c r="F52">
        <v>8</v>
      </c>
      <c r="G52" t="s">
        <v>22</v>
      </c>
      <c r="H52">
        <v>236053</v>
      </c>
      <c r="I52">
        <v>0.59399999999999997</v>
      </c>
      <c r="J52">
        <v>0.629</v>
      </c>
      <c r="K52">
        <v>8</v>
      </c>
      <c r="L52">
        <v>-4.9189999999999996</v>
      </c>
      <c r="M52">
        <v>2.46E-2</v>
      </c>
      <c r="N52">
        <v>0.13700000000000001</v>
      </c>
    </row>
    <row r="53" spans="1:14" x14ac:dyDescent="0.2">
      <c r="A53" t="s">
        <v>94</v>
      </c>
      <c r="B53" t="s">
        <v>108</v>
      </c>
      <c r="C53" t="s">
        <v>14</v>
      </c>
      <c r="D53" t="s">
        <v>14</v>
      </c>
      <c r="E53" t="s">
        <v>46</v>
      </c>
      <c r="F53">
        <v>9</v>
      </c>
      <c r="G53" t="s">
        <v>21</v>
      </c>
      <c r="H53">
        <v>242200</v>
      </c>
      <c r="I53">
        <v>0.47599999999999998</v>
      </c>
      <c r="J53">
        <v>0.77700000000000002</v>
      </c>
      <c r="K53">
        <v>4</v>
      </c>
      <c r="L53">
        <v>-3.7709999999999999</v>
      </c>
      <c r="M53">
        <v>2.8899999999999999E-2</v>
      </c>
      <c r="N53">
        <v>0.19600000000000001</v>
      </c>
    </row>
    <row r="54" spans="1:14" x14ac:dyDescent="0.2">
      <c r="A54" t="s">
        <v>94</v>
      </c>
      <c r="B54" t="s">
        <v>109</v>
      </c>
      <c r="C54" t="s">
        <v>14</v>
      </c>
      <c r="D54" t="s">
        <v>14</v>
      </c>
      <c r="E54" t="s">
        <v>110</v>
      </c>
      <c r="F54">
        <v>10</v>
      </c>
      <c r="G54" t="s">
        <v>19</v>
      </c>
      <c r="H54">
        <v>213080</v>
      </c>
      <c r="I54">
        <v>0.40300000000000002</v>
      </c>
      <c r="J54">
        <v>0.627</v>
      </c>
      <c r="K54">
        <v>2</v>
      </c>
      <c r="L54">
        <v>-5.28</v>
      </c>
      <c r="M54">
        <v>2.92E-2</v>
      </c>
      <c r="N54">
        <v>0.182</v>
      </c>
    </row>
    <row r="55" spans="1:14" x14ac:dyDescent="0.2">
      <c r="A55" t="s">
        <v>94</v>
      </c>
      <c r="B55" t="s">
        <v>111</v>
      </c>
      <c r="C55" t="s">
        <v>14</v>
      </c>
      <c r="D55" t="s">
        <v>14</v>
      </c>
      <c r="E55" t="s">
        <v>28</v>
      </c>
      <c r="F55">
        <v>11</v>
      </c>
      <c r="G55" t="s">
        <v>19</v>
      </c>
      <c r="H55">
        <v>201106</v>
      </c>
      <c r="I55">
        <v>0.66800000000000004</v>
      </c>
      <c r="J55">
        <v>0.67200000000000004</v>
      </c>
      <c r="K55">
        <v>2</v>
      </c>
      <c r="L55">
        <v>-4.931</v>
      </c>
      <c r="M55">
        <v>3.0300000000000001E-2</v>
      </c>
      <c r="N55">
        <v>0.32900000000000001</v>
      </c>
    </row>
    <row r="56" spans="1:14" x14ac:dyDescent="0.2">
      <c r="A56" t="s">
        <v>94</v>
      </c>
      <c r="B56" t="s">
        <v>112</v>
      </c>
      <c r="C56" t="s">
        <v>14</v>
      </c>
      <c r="D56" t="s">
        <v>14</v>
      </c>
      <c r="E56" t="s">
        <v>39</v>
      </c>
      <c r="F56">
        <v>12</v>
      </c>
      <c r="G56" t="s">
        <v>22</v>
      </c>
      <c r="H56">
        <v>213053</v>
      </c>
      <c r="I56">
        <v>0.56299999999999994</v>
      </c>
      <c r="J56">
        <v>0.93400000000000005</v>
      </c>
      <c r="K56">
        <v>8</v>
      </c>
      <c r="L56">
        <v>-3.629</v>
      </c>
      <c r="M56">
        <v>6.4600000000000005E-2</v>
      </c>
      <c r="N56">
        <v>0.10299999999999999</v>
      </c>
    </row>
    <row r="57" spans="1:14" x14ac:dyDescent="0.2">
      <c r="A57" t="s">
        <v>94</v>
      </c>
      <c r="B57" t="s">
        <v>113</v>
      </c>
      <c r="C57" t="s">
        <v>14</v>
      </c>
      <c r="D57" t="s">
        <v>14</v>
      </c>
      <c r="E57" t="s">
        <v>33</v>
      </c>
      <c r="F57">
        <v>13</v>
      </c>
      <c r="G57" t="s">
        <v>16</v>
      </c>
      <c r="H57">
        <v>203226</v>
      </c>
      <c r="I57">
        <v>0.61199999999999999</v>
      </c>
      <c r="J57">
        <v>0.39400000000000002</v>
      </c>
      <c r="K57">
        <v>7</v>
      </c>
      <c r="L57">
        <v>-5.7229999999999999</v>
      </c>
      <c r="M57">
        <v>2.4299999999999999E-2</v>
      </c>
      <c r="N57">
        <v>0.14699999999999999</v>
      </c>
    </row>
    <row r="58" spans="1:14" x14ac:dyDescent="0.2">
      <c r="A58" t="s">
        <v>94</v>
      </c>
      <c r="B58" t="s">
        <v>114</v>
      </c>
      <c r="C58" t="s">
        <v>14</v>
      </c>
      <c r="D58" t="s">
        <v>14</v>
      </c>
      <c r="E58" t="s">
        <v>115</v>
      </c>
      <c r="F58">
        <v>14</v>
      </c>
      <c r="G58" t="s">
        <v>17</v>
      </c>
      <c r="H58">
        <v>220146</v>
      </c>
      <c r="I58">
        <v>0.48299999999999998</v>
      </c>
      <c r="J58">
        <v>0.751</v>
      </c>
      <c r="K58">
        <v>4</v>
      </c>
      <c r="L58">
        <v>-5.726</v>
      </c>
      <c r="M58">
        <v>3.6499999999999998E-2</v>
      </c>
      <c r="N58">
        <v>0.128</v>
      </c>
    </row>
    <row r="59" spans="1:14" x14ac:dyDescent="0.2">
      <c r="A59" t="s">
        <v>94</v>
      </c>
      <c r="B59" t="s">
        <v>116</v>
      </c>
      <c r="C59" t="s">
        <v>14</v>
      </c>
      <c r="D59" t="s">
        <v>14</v>
      </c>
      <c r="E59" t="s">
        <v>117</v>
      </c>
      <c r="F59">
        <v>15</v>
      </c>
      <c r="G59" t="s">
        <v>15</v>
      </c>
      <c r="H59">
        <v>179066</v>
      </c>
      <c r="I59">
        <v>0.45900000000000002</v>
      </c>
      <c r="J59">
        <v>0.753</v>
      </c>
      <c r="K59">
        <v>10</v>
      </c>
      <c r="L59">
        <v>-3.827</v>
      </c>
      <c r="M59">
        <v>5.3699999999999998E-2</v>
      </c>
      <c r="N59">
        <v>8.6300000000000002E-2</v>
      </c>
    </row>
    <row r="60" spans="1:14" x14ac:dyDescent="0.2">
      <c r="A60" t="s">
        <v>118</v>
      </c>
      <c r="B60" t="s">
        <v>119</v>
      </c>
      <c r="C60" t="s">
        <v>14</v>
      </c>
      <c r="D60" t="s">
        <v>14</v>
      </c>
      <c r="E60" t="s">
        <v>96</v>
      </c>
      <c r="F60">
        <v>1</v>
      </c>
      <c r="G60" t="s">
        <v>20</v>
      </c>
      <c r="H60">
        <v>232106</v>
      </c>
      <c r="I60">
        <v>0.57999999999999996</v>
      </c>
      <c r="J60">
        <v>0.49099999999999999</v>
      </c>
      <c r="K60">
        <v>0</v>
      </c>
      <c r="L60">
        <v>-6.4619999999999997</v>
      </c>
      <c r="M60">
        <v>2.5100000000000001E-2</v>
      </c>
      <c r="N60">
        <v>0.121</v>
      </c>
    </row>
    <row r="61" spans="1:14" x14ac:dyDescent="0.2">
      <c r="A61" t="s">
        <v>118</v>
      </c>
      <c r="B61" t="s">
        <v>120</v>
      </c>
      <c r="C61" t="s">
        <v>14</v>
      </c>
      <c r="D61" t="s">
        <v>14</v>
      </c>
      <c r="E61" t="s">
        <v>98</v>
      </c>
      <c r="F61">
        <v>2</v>
      </c>
      <c r="G61" t="s">
        <v>16</v>
      </c>
      <c r="H61">
        <v>173066</v>
      </c>
      <c r="I61">
        <v>0.65800000000000003</v>
      </c>
      <c r="J61">
        <v>0.877</v>
      </c>
      <c r="K61">
        <v>7</v>
      </c>
      <c r="L61">
        <v>-2.0979999999999999</v>
      </c>
      <c r="M61">
        <v>3.2300000000000002E-2</v>
      </c>
      <c r="N61">
        <v>9.6199999999999994E-2</v>
      </c>
    </row>
    <row r="62" spans="1:14" x14ac:dyDescent="0.2">
      <c r="A62" t="s">
        <v>118</v>
      </c>
      <c r="B62" t="s">
        <v>121</v>
      </c>
      <c r="C62" t="s">
        <v>14</v>
      </c>
      <c r="D62" t="s">
        <v>14</v>
      </c>
      <c r="E62" t="s">
        <v>27</v>
      </c>
      <c r="F62">
        <v>3</v>
      </c>
      <c r="G62" t="s">
        <v>15</v>
      </c>
      <c r="H62">
        <v>203040</v>
      </c>
      <c r="I62">
        <v>0.621</v>
      </c>
      <c r="J62">
        <v>0.41699999999999998</v>
      </c>
      <c r="K62">
        <v>10</v>
      </c>
      <c r="L62">
        <v>-6.9409999999999998</v>
      </c>
      <c r="M62">
        <v>2.3099999999999999E-2</v>
      </c>
      <c r="N62">
        <v>0.11899999999999999</v>
      </c>
    </row>
    <row r="63" spans="1:14" x14ac:dyDescent="0.2">
      <c r="A63" t="s">
        <v>118</v>
      </c>
      <c r="B63" t="s">
        <v>122</v>
      </c>
      <c r="C63" t="s">
        <v>14</v>
      </c>
      <c r="D63" t="s">
        <v>14</v>
      </c>
      <c r="E63" t="s">
        <v>32</v>
      </c>
      <c r="F63">
        <v>4</v>
      </c>
      <c r="G63" t="s">
        <v>18</v>
      </c>
      <c r="H63">
        <v>199200</v>
      </c>
      <c r="I63">
        <v>0.57599999999999996</v>
      </c>
      <c r="J63">
        <v>0.77700000000000002</v>
      </c>
      <c r="K63">
        <v>9</v>
      </c>
      <c r="L63">
        <v>-2.8809999999999998</v>
      </c>
      <c r="M63">
        <v>3.2399999999999998E-2</v>
      </c>
      <c r="N63">
        <v>0.32</v>
      </c>
    </row>
    <row r="64" spans="1:14" x14ac:dyDescent="0.2">
      <c r="A64" t="s">
        <v>118</v>
      </c>
      <c r="B64" t="s">
        <v>123</v>
      </c>
      <c r="C64" t="s">
        <v>14</v>
      </c>
      <c r="D64" t="s">
        <v>14</v>
      </c>
      <c r="E64" t="s">
        <v>102</v>
      </c>
      <c r="F64">
        <v>5</v>
      </c>
      <c r="G64" t="s">
        <v>23</v>
      </c>
      <c r="H64">
        <v>239013</v>
      </c>
      <c r="I64">
        <v>0.41799999999999998</v>
      </c>
      <c r="J64">
        <v>0.48199999999999998</v>
      </c>
      <c r="K64">
        <v>5</v>
      </c>
      <c r="L64">
        <v>-5.7690000000000001</v>
      </c>
      <c r="M64">
        <v>2.6599999999999999E-2</v>
      </c>
      <c r="N64">
        <v>0.123</v>
      </c>
    </row>
    <row r="65" spans="1:14" x14ac:dyDescent="0.2">
      <c r="A65" t="s">
        <v>118</v>
      </c>
      <c r="B65" t="s">
        <v>124</v>
      </c>
      <c r="C65" t="s">
        <v>14</v>
      </c>
      <c r="D65" t="s">
        <v>14</v>
      </c>
      <c r="E65" t="s">
        <v>104</v>
      </c>
      <c r="F65">
        <v>6</v>
      </c>
      <c r="G65" t="s">
        <v>23</v>
      </c>
      <c r="H65">
        <v>207106</v>
      </c>
      <c r="I65">
        <v>0.58899999999999997</v>
      </c>
      <c r="J65">
        <v>0.80500000000000005</v>
      </c>
      <c r="K65">
        <v>5</v>
      </c>
      <c r="L65">
        <v>-4.0549999999999997</v>
      </c>
      <c r="M65">
        <v>2.93E-2</v>
      </c>
      <c r="N65">
        <v>0.24</v>
      </c>
    </row>
    <row r="66" spans="1:14" x14ac:dyDescent="0.2">
      <c r="A66" t="s">
        <v>118</v>
      </c>
      <c r="B66" t="s">
        <v>125</v>
      </c>
      <c r="C66" t="s">
        <v>14</v>
      </c>
      <c r="D66" t="s">
        <v>14</v>
      </c>
      <c r="E66" t="s">
        <v>35</v>
      </c>
      <c r="F66">
        <v>7</v>
      </c>
      <c r="G66" t="s">
        <v>19</v>
      </c>
      <c r="H66">
        <v>248106</v>
      </c>
      <c r="I66">
        <v>0.47899999999999998</v>
      </c>
      <c r="J66">
        <v>0.57799999999999996</v>
      </c>
      <c r="K66">
        <v>2</v>
      </c>
      <c r="L66">
        <v>-4.9630000000000001</v>
      </c>
      <c r="M66">
        <v>2.9399999999999999E-2</v>
      </c>
      <c r="N66">
        <v>8.4099999999999994E-2</v>
      </c>
    </row>
    <row r="67" spans="1:14" x14ac:dyDescent="0.2">
      <c r="A67" t="s">
        <v>118</v>
      </c>
      <c r="B67" t="s">
        <v>126</v>
      </c>
      <c r="C67" t="s">
        <v>14</v>
      </c>
      <c r="D67" t="s">
        <v>14</v>
      </c>
      <c r="E67" t="s">
        <v>107</v>
      </c>
      <c r="F67">
        <v>8</v>
      </c>
      <c r="G67" t="s">
        <v>22</v>
      </c>
      <c r="H67">
        <v>236053</v>
      </c>
      <c r="I67">
        <v>0.59399999999999997</v>
      </c>
      <c r="J67">
        <v>0.629</v>
      </c>
      <c r="K67">
        <v>8</v>
      </c>
      <c r="L67">
        <v>-4.9189999999999996</v>
      </c>
      <c r="M67">
        <v>2.46E-2</v>
      </c>
      <c r="N67">
        <v>0.13700000000000001</v>
      </c>
    </row>
    <row r="68" spans="1:14" x14ac:dyDescent="0.2">
      <c r="A68" t="s">
        <v>118</v>
      </c>
      <c r="B68" t="s">
        <v>127</v>
      </c>
      <c r="C68" t="s">
        <v>14</v>
      </c>
      <c r="D68" t="s">
        <v>14</v>
      </c>
      <c r="E68" t="s">
        <v>46</v>
      </c>
      <c r="F68">
        <v>9</v>
      </c>
      <c r="G68" t="s">
        <v>21</v>
      </c>
      <c r="H68">
        <v>242200</v>
      </c>
      <c r="I68">
        <v>0.47599999999999998</v>
      </c>
      <c r="J68">
        <v>0.77700000000000002</v>
      </c>
      <c r="K68">
        <v>4</v>
      </c>
      <c r="L68">
        <v>-3.7709999999999999</v>
      </c>
      <c r="M68">
        <v>2.8899999999999999E-2</v>
      </c>
      <c r="N68">
        <v>0.19600000000000001</v>
      </c>
    </row>
    <row r="69" spans="1:14" x14ac:dyDescent="0.2">
      <c r="A69" t="s">
        <v>118</v>
      </c>
      <c r="B69" t="s">
        <v>128</v>
      </c>
      <c r="C69" t="s">
        <v>14</v>
      </c>
      <c r="D69" t="s">
        <v>14</v>
      </c>
      <c r="E69" t="s">
        <v>110</v>
      </c>
      <c r="F69">
        <v>10</v>
      </c>
      <c r="G69" t="s">
        <v>19</v>
      </c>
      <c r="H69">
        <v>213080</v>
      </c>
      <c r="I69">
        <v>0.40300000000000002</v>
      </c>
      <c r="J69">
        <v>0.627</v>
      </c>
      <c r="K69">
        <v>2</v>
      </c>
      <c r="L69">
        <v>-5.28</v>
      </c>
      <c r="M69">
        <v>2.92E-2</v>
      </c>
      <c r="N69">
        <v>0.182</v>
      </c>
    </row>
    <row r="70" spans="1:14" x14ac:dyDescent="0.2">
      <c r="A70" t="s">
        <v>118</v>
      </c>
      <c r="B70" t="s">
        <v>129</v>
      </c>
      <c r="C70" t="s">
        <v>14</v>
      </c>
      <c r="D70" t="s">
        <v>14</v>
      </c>
      <c r="E70" t="s">
        <v>28</v>
      </c>
      <c r="F70">
        <v>11</v>
      </c>
      <c r="G70" t="s">
        <v>19</v>
      </c>
      <c r="H70">
        <v>201106</v>
      </c>
      <c r="I70">
        <v>0.66800000000000004</v>
      </c>
      <c r="J70">
        <v>0.67200000000000004</v>
      </c>
      <c r="K70">
        <v>2</v>
      </c>
      <c r="L70">
        <v>-4.931</v>
      </c>
      <c r="M70">
        <v>3.0300000000000001E-2</v>
      </c>
      <c r="N70">
        <v>0.32900000000000001</v>
      </c>
    </row>
    <row r="71" spans="1:14" x14ac:dyDescent="0.2">
      <c r="A71" t="s">
        <v>118</v>
      </c>
      <c r="B71" t="s">
        <v>130</v>
      </c>
      <c r="C71" t="s">
        <v>14</v>
      </c>
      <c r="D71" t="s">
        <v>14</v>
      </c>
      <c r="E71" t="s">
        <v>39</v>
      </c>
      <c r="F71">
        <v>12</v>
      </c>
      <c r="G71" t="s">
        <v>22</v>
      </c>
      <c r="H71">
        <v>213053</v>
      </c>
      <c r="I71">
        <v>0.56299999999999994</v>
      </c>
      <c r="J71">
        <v>0.93400000000000005</v>
      </c>
      <c r="K71">
        <v>8</v>
      </c>
      <c r="L71">
        <v>-3.629</v>
      </c>
      <c r="M71">
        <v>6.4600000000000005E-2</v>
      </c>
      <c r="N71">
        <v>0.10299999999999999</v>
      </c>
    </row>
    <row r="72" spans="1:14" x14ac:dyDescent="0.2">
      <c r="A72" t="s">
        <v>118</v>
      </c>
      <c r="B72" t="s">
        <v>131</v>
      </c>
      <c r="C72" t="s">
        <v>14</v>
      </c>
      <c r="D72" t="s">
        <v>14</v>
      </c>
      <c r="E72" t="s">
        <v>33</v>
      </c>
      <c r="F72">
        <v>13</v>
      </c>
      <c r="G72" t="s">
        <v>16</v>
      </c>
      <c r="H72">
        <v>203226</v>
      </c>
      <c r="I72">
        <v>0.61199999999999999</v>
      </c>
      <c r="J72">
        <v>0.39400000000000002</v>
      </c>
      <c r="K72">
        <v>7</v>
      </c>
      <c r="L72">
        <v>-5.7229999999999999</v>
      </c>
      <c r="M72">
        <v>2.4299999999999999E-2</v>
      </c>
      <c r="N72">
        <v>0.14699999999999999</v>
      </c>
    </row>
    <row r="73" spans="1:14" x14ac:dyDescent="0.2">
      <c r="A73" t="s">
        <v>118</v>
      </c>
      <c r="B73" t="s">
        <v>132</v>
      </c>
      <c r="C73" t="s">
        <v>14</v>
      </c>
      <c r="D73" t="s">
        <v>14</v>
      </c>
      <c r="E73" t="s">
        <v>115</v>
      </c>
      <c r="F73">
        <v>14</v>
      </c>
      <c r="G73" t="s">
        <v>17</v>
      </c>
      <c r="H73">
        <v>220146</v>
      </c>
      <c r="I73">
        <v>0.48299999999999998</v>
      </c>
      <c r="J73">
        <v>0.751</v>
      </c>
      <c r="K73">
        <v>4</v>
      </c>
      <c r="L73">
        <v>-5.726</v>
      </c>
      <c r="M73">
        <v>3.6499999999999998E-2</v>
      </c>
      <c r="N73">
        <v>0.128</v>
      </c>
    </row>
    <row r="74" spans="1:14" x14ac:dyDescent="0.2">
      <c r="A74" t="s">
        <v>118</v>
      </c>
      <c r="B74" t="s">
        <v>133</v>
      </c>
      <c r="C74" t="s">
        <v>14</v>
      </c>
      <c r="D74" t="s">
        <v>14</v>
      </c>
      <c r="E74" t="s">
        <v>117</v>
      </c>
      <c r="F74">
        <v>15</v>
      </c>
      <c r="G74" t="s">
        <v>15</v>
      </c>
      <c r="H74">
        <v>179066</v>
      </c>
      <c r="I74">
        <v>0.45900000000000002</v>
      </c>
      <c r="J74">
        <v>0.753</v>
      </c>
      <c r="K74">
        <v>10</v>
      </c>
      <c r="L74">
        <v>-3.827</v>
      </c>
      <c r="M74">
        <v>5.3699999999999998E-2</v>
      </c>
      <c r="N74">
        <v>8.6300000000000002E-2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EE05-798D-8740-85C5-F6EFD6D3D284}">
  <dimension ref="A1:N33"/>
  <sheetViews>
    <sheetView workbookViewId="0">
      <selection activeCell="A2" sqref="A2:N33"/>
    </sheetView>
  </sheetViews>
  <sheetFormatPr baseColWidth="10" defaultRowHeight="16" x14ac:dyDescent="0.2"/>
  <cols>
    <col min="3" max="4" width="11" customWidth="1"/>
    <col min="5" max="5" width="39.1640625" bestFit="1" customWidth="1"/>
    <col min="6" max="14" width="11" customWidth="1"/>
  </cols>
  <sheetData>
    <row r="1" spans="1:14" x14ac:dyDescent="0.2">
      <c r="A1" t="s">
        <v>1</v>
      </c>
      <c r="B1" t="s">
        <v>8</v>
      </c>
      <c r="C1" t="s">
        <v>0</v>
      </c>
      <c r="D1" t="s">
        <v>12</v>
      </c>
      <c r="E1" t="s">
        <v>10</v>
      </c>
      <c r="F1" t="s">
        <v>11</v>
      </c>
      <c r="G1" t="s">
        <v>13</v>
      </c>
      <c r="H1" t="s">
        <v>9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 t="s">
        <v>47</v>
      </c>
      <c r="B2" t="s">
        <v>48</v>
      </c>
      <c r="C2" t="s">
        <v>14</v>
      </c>
      <c r="D2" t="s">
        <v>30</v>
      </c>
      <c r="E2" t="s">
        <v>30</v>
      </c>
      <c r="F2">
        <v>1</v>
      </c>
      <c r="G2" t="s">
        <v>23</v>
      </c>
      <c r="H2">
        <v>243400</v>
      </c>
      <c r="I2">
        <v>0.40300000000000002</v>
      </c>
      <c r="J2">
        <v>0.69899999999999995</v>
      </c>
      <c r="K2">
        <v>5</v>
      </c>
      <c r="L2">
        <v>-4.4119999999999999</v>
      </c>
      <c r="M2">
        <v>3.5200000000000002E-2</v>
      </c>
      <c r="N2">
        <v>0.30299999999999999</v>
      </c>
    </row>
    <row r="3" spans="1:14" x14ac:dyDescent="0.2">
      <c r="A3" t="s">
        <v>47</v>
      </c>
      <c r="B3" t="s">
        <v>49</v>
      </c>
      <c r="C3" t="s">
        <v>14</v>
      </c>
      <c r="D3" t="s">
        <v>30</v>
      </c>
      <c r="E3" t="s">
        <v>29</v>
      </c>
      <c r="F3">
        <v>2</v>
      </c>
      <c r="G3" t="s">
        <v>16</v>
      </c>
      <c r="H3">
        <v>295213</v>
      </c>
      <c r="I3">
        <v>0.55800000000000005</v>
      </c>
      <c r="J3">
        <v>0.63400000000000001</v>
      </c>
      <c r="K3">
        <v>7</v>
      </c>
      <c r="L3">
        <v>-4.4370000000000003</v>
      </c>
      <c r="M3">
        <v>2.6700000000000002E-2</v>
      </c>
      <c r="N3">
        <v>0.14499999999999999</v>
      </c>
    </row>
    <row r="4" spans="1:14" x14ac:dyDescent="0.2">
      <c r="A4" t="s">
        <v>47</v>
      </c>
      <c r="B4" t="s">
        <v>50</v>
      </c>
      <c r="C4" t="s">
        <v>14</v>
      </c>
      <c r="D4" t="s">
        <v>30</v>
      </c>
      <c r="E4" t="s">
        <v>40</v>
      </c>
      <c r="F4">
        <v>3</v>
      </c>
      <c r="G4" t="s">
        <v>19</v>
      </c>
      <c r="H4">
        <v>234706</v>
      </c>
      <c r="I4">
        <v>0.61799999999999999</v>
      </c>
      <c r="J4">
        <v>0.63700000000000001</v>
      </c>
      <c r="K4">
        <v>2</v>
      </c>
      <c r="L4">
        <v>-5.4119999999999999</v>
      </c>
      <c r="M4">
        <v>2.8899999999999999E-2</v>
      </c>
      <c r="N4">
        <v>0.16900000000000001</v>
      </c>
    </row>
    <row r="5" spans="1:14" x14ac:dyDescent="0.2">
      <c r="A5" t="s">
        <v>47</v>
      </c>
      <c r="B5" t="s">
        <v>51</v>
      </c>
      <c r="C5" t="s">
        <v>14</v>
      </c>
      <c r="D5" t="s">
        <v>30</v>
      </c>
      <c r="E5" t="s">
        <v>37</v>
      </c>
      <c r="F5">
        <v>4</v>
      </c>
      <c r="G5" t="s">
        <v>24</v>
      </c>
      <c r="H5">
        <v>256053</v>
      </c>
      <c r="I5">
        <v>0.84099999999999997</v>
      </c>
      <c r="J5">
        <v>0.54300000000000004</v>
      </c>
      <c r="K5">
        <v>6</v>
      </c>
      <c r="L5">
        <v>-7.3380000000000001</v>
      </c>
      <c r="M5">
        <v>3.15E-2</v>
      </c>
      <c r="N5">
        <v>9.0300000000000005E-2</v>
      </c>
    </row>
    <row r="6" spans="1:14" x14ac:dyDescent="0.2">
      <c r="A6" t="s">
        <v>47</v>
      </c>
      <c r="B6" t="s">
        <v>52</v>
      </c>
      <c r="C6" t="s">
        <v>14</v>
      </c>
      <c r="D6" t="s">
        <v>30</v>
      </c>
      <c r="E6" t="s">
        <v>38</v>
      </c>
      <c r="F6">
        <v>5</v>
      </c>
      <c r="G6" t="s">
        <v>20</v>
      </c>
      <c r="H6">
        <v>235426</v>
      </c>
      <c r="I6">
        <v>0.58199999999999996</v>
      </c>
      <c r="J6">
        <v>0.33400000000000002</v>
      </c>
      <c r="K6">
        <v>0</v>
      </c>
      <c r="L6">
        <v>-8.0350000000000001</v>
      </c>
      <c r="M6">
        <v>2.5999999999999999E-2</v>
      </c>
      <c r="N6">
        <v>0.10199999999999999</v>
      </c>
    </row>
    <row r="7" spans="1:14" x14ac:dyDescent="0.2">
      <c r="A7" t="s">
        <v>47</v>
      </c>
      <c r="B7" t="s">
        <v>53</v>
      </c>
      <c r="C7" t="s">
        <v>14</v>
      </c>
      <c r="D7" t="s">
        <v>30</v>
      </c>
      <c r="E7" t="s">
        <v>41</v>
      </c>
      <c r="F7">
        <v>6</v>
      </c>
      <c r="G7" t="s">
        <v>24</v>
      </c>
      <c r="H7">
        <v>232120</v>
      </c>
      <c r="I7">
        <v>0.69</v>
      </c>
      <c r="J7">
        <v>0.77400000000000002</v>
      </c>
      <c r="K7">
        <v>6</v>
      </c>
      <c r="L7">
        <v>-4.4669999999999996</v>
      </c>
      <c r="M7">
        <v>3.9E-2</v>
      </c>
      <c r="N7">
        <v>0.10199999999999999</v>
      </c>
    </row>
    <row r="8" spans="1:14" x14ac:dyDescent="0.2">
      <c r="A8" t="s">
        <v>47</v>
      </c>
      <c r="B8" t="s">
        <v>54</v>
      </c>
      <c r="C8" t="s">
        <v>14</v>
      </c>
      <c r="D8" t="s">
        <v>30</v>
      </c>
      <c r="E8" t="s">
        <v>34</v>
      </c>
      <c r="F8">
        <v>7</v>
      </c>
      <c r="G8" t="s">
        <v>25</v>
      </c>
      <c r="H8">
        <v>264973</v>
      </c>
      <c r="I8">
        <v>0.48699999999999999</v>
      </c>
      <c r="J8">
        <v>0.47599999999999998</v>
      </c>
      <c r="K8">
        <v>1</v>
      </c>
      <c r="L8">
        <v>-7.3849999999999998</v>
      </c>
      <c r="M8">
        <v>2.7900000000000001E-2</v>
      </c>
      <c r="N8">
        <v>0.13500000000000001</v>
      </c>
    </row>
    <row r="9" spans="1:14" x14ac:dyDescent="0.2">
      <c r="A9" t="s">
        <v>47</v>
      </c>
      <c r="B9" t="s">
        <v>55</v>
      </c>
      <c r="C9" t="s">
        <v>14</v>
      </c>
      <c r="D9" t="s">
        <v>30</v>
      </c>
      <c r="E9" t="s">
        <v>42</v>
      </c>
      <c r="F9">
        <v>8</v>
      </c>
      <c r="G9" t="s">
        <v>16</v>
      </c>
      <c r="H9">
        <v>201506</v>
      </c>
      <c r="I9">
        <v>0.60699999999999998</v>
      </c>
      <c r="J9">
        <v>0.85399999999999998</v>
      </c>
      <c r="K9">
        <v>7</v>
      </c>
      <c r="L9">
        <v>-3.0790000000000002</v>
      </c>
      <c r="M9">
        <v>3.8600000000000002E-2</v>
      </c>
      <c r="N9">
        <v>0.35599999999999998</v>
      </c>
    </row>
    <row r="10" spans="1:14" x14ac:dyDescent="0.2">
      <c r="A10" t="s">
        <v>47</v>
      </c>
      <c r="B10" t="s">
        <v>56</v>
      </c>
      <c r="C10" t="s">
        <v>14</v>
      </c>
      <c r="D10" t="s">
        <v>30</v>
      </c>
      <c r="E10" t="s">
        <v>43</v>
      </c>
      <c r="F10">
        <v>9</v>
      </c>
      <c r="G10" t="s">
        <v>24</v>
      </c>
      <c r="H10">
        <v>263240</v>
      </c>
      <c r="I10">
        <v>0.46899999999999997</v>
      </c>
      <c r="J10">
        <v>0.46</v>
      </c>
      <c r="K10">
        <v>6</v>
      </c>
      <c r="L10">
        <v>-4.0979999999999999</v>
      </c>
      <c r="M10">
        <v>2.7300000000000001E-2</v>
      </c>
      <c r="N10">
        <v>0.113</v>
      </c>
    </row>
    <row r="11" spans="1:14" x14ac:dyDescent="0.2">
      <c r="A11" t="s">
        <v>47</v>
      </c>
      <c r="B11" t="s">
        <v>57</v>
      </c>
      <c r="C11" t="s">
        <v>14</v>
      </c>
      <c r="D11" t="s">
        <v>30</v>
      </c>
      <c r="E11" t="s">
        <v>44</v>
      </c>
      <c r="F11">
        <v>10</v>
      </c>
      <c r="G11" t="s">
        <v>23</v>
      </c>
      <c r="H11">
        <v>245400</v>
      </c>
      <c r="I11">
        <v>0.434</v>
      </c>
      <c r="J11">
        <v>0.71899999999999997</v>
      </c>
      <c r="K11">
        <v>5</v>
      </c>
      <c r="L11">
        <v>-3.7149999999999999</v>
      </c>
      <c r="M11">
        <v>3.3099999999999997E-2</v>
      </c>
      <c r="N11">
        <v>0.113</v>
      </c>
    </row>
    <row r="12" spans="1:14" x14ac:dyDescent="0.2">
      <c r="A12" t="s">
        <v>47</v>
      </c>
      <c r="B12" t="s">
        <v>58</v>
      </c>
      <c r="C12" t="s">
        <v>14</v>
      </c>
      <c r="D12" t="s">
        <v>30</v>
      </c>
      <c r="E12" t="s">
        <v>36</v>
      </c>
      <c r="F12">
        <v>11</v>
      </c>
      <c r="G12" t="s">
        <v>15</v>
      </c>
      <c r="H12">
        <v>226333</v>
      </c>
      <c r="I12">
        <v>0.60299999999999998</v>
      </c>
      <c r="J12">
        <v>0.81100000000000005</v>
      </c>
      <c r="K12">
        <v>10</v>
      </c>
      <c r="L12">
        <v>-4.9800000000000004</v>
      </c>
      <c r="M12">
        <v>5.3199999999999997E-2</v>
      </c>
      <c r="N12">
        <v>0.10100000000000001</v>
      </c>
    </row>
    <row r="13" spans="1:14" x14ac:dyDescent="0.2">
      <c r="A13" t="s">
        <v>47</v>
      </c>
      <c r="B13" t="s">
        <v>59</v>
      </c>
      <c r="C13" t="s">
        <v>14</v>
      </c>
      <c r="D13" t="s">
        <v>30</v>
      </c>
      <c r="E13" t="s">
        <v>26</v>
      </c>
      <c r="F13">
        <v>12</v>
      </c>
      <c r="G13" t="s">
        <v>25</v>
      </c>
      <c r="H13">
        <v>246320</v>
      </c>
      <c r="I13">
        <v>0.66800000000000004</v>
      </c>
      <c r="J13">
        <v>0.44800000000000001</v>
      </c>
      <c r="K13">
        <v>1</v>
      </c>
      <c r="L13">
        <v>-8.5660000000000007</v>
      </c>
      <c r="M13">
        <v>2.86E-2</v>
      </c>
      <c r="N13">
        <v>0.14000000000000001</v>
      </c>
    </row>
    <row r="14" spans="1:14" x14ac:dyDescent="0.2">
      <c r="A14" t="s">
        <v>47</v>
      </c>
      <c r="B14" t="s">
        <v>60</v>
      </c>
      <c r="C14" t="s">
        <v>14</v>
      </c>
      <c r="D14" t="s">
        <v>30</v>
      </c>
      <c r="E14" t="s">
        <v>31</v>
      </c>
      <c r="F14">
        <v>13</v>
      </c>
      <c r="G14" t="s">
        <v>23</v>
      </c>
      <c r="H14">
        <v>280293</v>
      </c>
      <c r="I14">
        <v>0.54700000000000004</v>
      </c>
      <c r="J14">
        <v>0.76300000000000001</v>
      </c>
      <c r="K14">
        <v>5</v>
      </c>
      <c r="L14">
        <v>-4.2060000000000004</v>
      </c>
      <c r="M14">
        <v>3.7499999999999999E-2</v>
      </c>
      <c r="N14">
        <v>0.107</v>
      </c>
    </row>
    <row r="15" spans="1:14" x14ac:dyDescent="0.2">
      <c r="A15" t="s">
        <v>47</v>
      </c>
      <c r="B15" t="s">
        <v>61</v>
      </c>
      <c r="C15" t="s">
        <v>14</v>
      </c>
      <c r="D15" t="s">
        <v>30</v>
      </c>
      <c r="E15" t="s">
        <v>28</v>
      </c>
      <c r="F15">
        <v>14</v>
      </c>
      <c r="G15" t="s">
        <v>19</v>
      </c>
      <c r="H15">
        <v>201106</v>
      </c>
      <c r="I15">
        <v>0.52200000000000002</v>
      </c>
      <c r="J15">
        <v>0.69099999999999995</v>
      </c>
      <c r="K15">
        <v>2</v>
      </c>
      <c r="L15">
        <v>-4.8250000000000002</v>
      </c>
      <c r="M15">
        <v>3.0700000000000002E-2</v>
      </c>
      <c r="N15">
        <v>0.249</v>
      </c>
    </row>
    <row r="16" spans="1:14" x14ac:dyDescent="0.2">
      <c r="A16" t="s">
        <v>47</v>
      </c>
      <c r="B16" t="s">
        <v>62</v>
      </c>
      <c r="C16" t="s">
        <v>14</v>
      </c>
      <c r="D16" t="s">
        <v>30</v>
      </c>
      <c r="E16" t="s">
        <v>45</v>
      </c>
      <c r="F16">
        <v>15</v>
      </c>
      <c r="G16" t="s">
        <v>15</v>
      </c>
      <c r="H16">
        <v>194653</v>
      </c>
      <c r="I16">
        <v>0.51400000000000001</v>
      </c>
      <c r="J16">
        <v>0.55400000000000005</v>
      </c>
      <c r="K16">
        <v>10</v>
      </c>
      <c r="L16">
        <v>-6.3380000000000001</v>
      </c>
      <c r="M16">
        <v>2.58E-2</v>
      </c>
      <c r="N16">
        <v>0.11799999999999999</v>
      </c>
    </row>
    <row r="17" spans="1:14" x14ac:dyDescent="0.2">
      <c r="A17" t="s">
        <v>47</v>
      </c>
      <c r="B17" t="s">
        <v>63</v>
      </c>
      <c r="C17" t="s">
        <v>14</v>
      </c>
      <c r="D17" t="s">
        <v>30</v>
      </c>
      <c r="E17" t="s">
        <v>46</v>
      </c>
      <c r="F17">
        <v>16</v>
      </c>
      <c r="G17" t="s">
        <v>21</v>
      </c>
      <c r="H17">
        <v>245826</v>
      </c>
      <c r="I17">
        <v>0.40500000000000003</v>
      </c>
      <c r="J17">
        <v>0.75800000000000001</v>
      </c>
      <c r="K17">
        <v>4</v>
      </c>
      <c r="L17">
        <v>-4.3849999999999998</v>
      </c>
      <c r="M17">
        <v>3.7600000000000001E-2</v>
      </c>
      <c r="N17">
        <v>0.246</v>
      </c>
    </row>
    <row r="18" spans="1:14" x14ac:dyDescent="0.2">
      <c r="A18" t="s">
        <v>47</v>
      </c>
      <c r="B18" t="s">
        <v>64</v>
      </c>
      <c r="C18" t="s">
        <v>14</v>
      </c>
      <c r="D18" t="s">
        <v>30</v>
      </c>
      <c r="E18" t="s">
        <v>65</v>
      </c>
      <c r="F18">
        <v>17</v>
      </c>
      <c r="G18" t="s">
        <v>18</v>
      </c>
      <c r="H18">
        <v>221800</v>
      </c>
      <c r="I18">
        <v>0.69599999999999995</v>
      </c>
      <c r="J18">
        <v>0.82699999999999996</v>
      </c>
      <c r="K18">
        <v>9</v>
      </c>
      <c r="L18">
        <v>-6.4640000000000004</v>
      </c>
      <c r="M18">
        <v>3.1300000000000001E-2</v>
      </c>
      <c r="N18">
        <v>0.29699999999999999</v>
      </c>
    </row>
    <row r="19" spans="1:14" x14ac:dyDescent="0.2">
      <c r="A19" t="s">
        <v>94</v>
      </c>
      <c r="B19" t="s">
        <v>95</v>
      </c>
      <c r="C19" t="s">
        <v>14</v>
      </c>
      <c r="D19" t="s">
        <v>14</v>
      </c>
      <c r="E19" t="s">
        <v>96</v>
      </c>
      <c r="F19">
        <v>1</v>
      </c>
      <c r="G19" t="s">
        <v>20</v>
      </c>
      <c r="H19">
        <v>232106</v>
      </c>
      <c r="I19">
        <v>0.57999999999999996</v>
      </c>
      <c r="J19">
        <v>0.49099999999999999</v>
      </c>
      <c r="K19">
        <v>0</v>
      </c>
      <c r="L19">
        <v>-6.4619999999999997</v>
      </c>
      <c r="M19">
        <v>2.5100000000000001E-2</v>
      </c>
      <c r="N19">
        <v>0.121</v>
      </c>
    </row>
    <row r="20" spans="1:14" x14ac:dyDescent="0.2">
      <c r="A20" t="s">
        <v>94</v>
      </c>
      <c r="B20" t="s">
        <v>97</v>
      </c>
      <c r="C20" t="s">
        <v>14</v>
      </c>
      <c r="D20" t="s">
        <v>14</v>
      </c>
      <c r="E20" t="s">
        <v>98</v>
      </c>
      <c r="F20">
        <v>2</v>
      </c>
      <c r="G20" t="s">
        <v>16</v>
      </c>
      <c r="H20">
        <v>173066</v>
      </c>
      <c r="I20">
        <v>0.65800000000000003</v>
      </c>
      <c r="J20">
        <v>0.877</v>
      </c>
      <c r="K20">
        <v>7</v>
      </c>
      <c r="L20">
        <v>-2.0979999999999999</v>
      </c>
      <c r="M20">
        <v>3.2300000000000002E-2</v>
      </c>
      <c r="N20">
        <v>9.6199999999999994E-2</v>
      </c>
    </row>
    <row r="21" spans="1:14" x14ac:dyDescent="0.2">
      <c r="A21" t="s">
        <v>94</v>
      </c>
      <c r="B21" t="s">
        <v>99</v>
      </c>
      <c r="C21" t="s">
        <v>14</v>
      </c>
      <c r="D21" t="s">
        <v>14</v>
      </c>
      <c r="E21" t="s">
        <v>27</v>
      </c>
      <c r="F21">
        <v>3</v>
      </c>
      <c r="G21" t="s">
        <v>15</v>
      </c>
      <c r="H21">
        <v>203040</v>
      </c>
      <c r="I21">
        <v>0.621</v>
      </c>
      <c r="J21">
        <v>0.41699999999999998</v>
      </c>
      <c r="K21">
        <v>10</v>
      </c>
      <c r="L21">
        <v>-6.9409999999999998</v>
      </c>
      <c r="M21">
        <v>2.3099999999999999E-2</v>
      </c>
      <c r="N21">
        <v>0.11899999999999999</v>
      </c>
    </row>
    <row r="22" spans="1:14" x14ac:dyDescent="0.2">
      <c r="A22" t="s">
        <v>94</v>
      </c>
      <c r="B22" t="s">
        <v>100</v>
      </c>
      <c r="C22" t="s">
        <v>14</v>
      </c>
      <c r="D22" t="s">
        <v>14</v>
      </c>
      <c r="E22" t="s">
        <v>32</v>
      </c>
      <c r="F22">
        <v>4</v>
      </c>
      <c r="G22" t="s">
        <v>18</v>
      </c>
      <c r="H22">
        <v>199200</v>
      </c>
      <c r="I22">
        <v>0.57599999999999996</v>
      </c>
      <c r="J22">
        <v>0.77700000000000002</v>
      </c>
      <c r="K22">
        <v>9</v>
      </c>
      <c r="L22">
        <v>-2.8809999999999998</v>
      </c>
      <c r="M22">
        <v>3.2399999999999998E-2</v>
      </c>
      <c r="N22">
        <v>0.32</v>
      </c>
    </row>
    <row r="23" spans="1:14" x14ac:dyDescent="0.2">
      <c r="A23" t="s">
        <v>94</v>
      </c>
      <c r="B23" t="s">
        <v>101</v>
      </c>
      <c r="C23" t="s">
        <v>14</v>
      </c>
      <c r="D23" t="s">
        <v>14</v>
      </c>
      <c r="E23" t="s">
        <v>102</v>
      </c>
      <c r="F23">
        <v>5</v>
      </c>
      <c r="G23" t="s">
        <v>23</v>
      </c>
      <c r="H23">
        <v>239013</v>
      </c>
      <c r="I23">
        <v>0.41799999999999998</v>
      </c>
      <c r="J23">
        <v>0.48199999999999998</v>
      </c>
      <c r="K23">
        <v>5</v>
      </c>
      <c r="L23">
        <v>-5.7690000000000001</v>
      </c>
      <c r="M23">
        <v>2.6599999999999999E-2</v>
      </c>
      <c r="N23">
        <v>0.123</v>
      </c>
    </row>
    <row r="24" spans="1:14" x14ac:dyDescent="0.2">
      <c r="A24" t="s">
        <v>94</v>
      </c>
      <c r="B24" t="s">
        <v>103</v>
      </c>
      <c r="C24" t="s">
        <v>14</v>
      </c>
      <c r="D24" t="s">
        <v>14</v>
      </c>
      <c r="E24" t="s">
        <v>104</v>
      </c>
      <c r="F24">
        <v>6</v>
      </c>
      <c r="G24" t="s">
        <v>23</v>
      </c>
      <c r="H24">
        <v>207106</v>
      </c>
      <c r="I24">
        <v>0.58899999999999997</v>
      </c>
      <c r="J24">
        <v>0.80500000000000005</v>
      </c>
      <c r="K24">
        <v>5</v>
      </c>
      <c r="L24">
        <v>-4.0549999999999997</v>
      </c>
      <c r="M24">
        <v>2.93E-2</v>
      </c>
      <c r="N24">
        <v>0.24</v>
      </c>
    </row>
    <row r="25" spans="1:14" x14ac:dyDescent="0.2">
      <c r="A25" t="s">
        <v>94</v>
      </c>
      <c r="B25" t="s">
        <v>105</v>
      </c>
      <c r="C25" t="s">
        <v>14</v>
      </c>
      <c r="D25" t="s">
        <v>14</v>
      </c>
      <c r="E25" t="s">
        <v>35</v>
      </c>
      <c r="F25">
        <v>7</v>
      </c>
      <c r="G25" t="s">
        <v>19</v>
      </c>
      <c r="H25">
        <v>248106</v>
      </c>
      <c r="I25">
        <v>0.47899999999999998</v>
      </c>
      <c r="J25">
        <v>0.57799999999999996</v>
      </c>
      <c r="K25">
        <v>2</v>
      </c>
      <c r="L25">
        <v>-4.9630000000000001</v>
      </c>
      <c r="M25">
        <v>2.9399999999999999E-2</v>
      </c>
      <c r="N25">
        <v>8.4099999999999994E-2</v>
      </c>
    </row>
    <row r="26" spans="1:14" x14ac:dyDescent="0.2">
      <c r="A26" t="s">
        <v>94</v>
      </c>
      <c r="B26" t="s">
        <v>106</v>
      </c>
      <c r="C26" t="s">
        <v>14</v>
      </c>
      <c r="D26" t="s">
        <v>14</v>
      </c>
      <c r="E26" t="s">
        <v>107</v>
      </c>
      <c r="F26">
        <v>8</v>
      </c>
      <c r="G26" t="s">
        <v>22</v>
      </c>
      <c r="H26">
        <v>236053</v>
      </c>
      <c r="I26">
        <v>0.59399999999999997</v>
      </c>
      <c r="J26">
        <v>0.629</v>
      </c>
      <c r="K26">
        <v>8</v>
      </c>
      <c r="L26">
        <v>-4.9189999999999996</v>
      </c>
      <c r="M26">
        <v>2.46E-2</v>
      </c>
      <c r="N26">
        <v>0.13700000000000001</v>
      </c>
    </row>
    <row r="27" spans="1:14" x14ac:dyDescent="0.2">
      <c r="A27" t="s">
        <v>94</v>
      </c>
      <c r="B27" t="s">
        <v>108</v>
      </c>
      <c r="C27" t="s">
        <v>14</v>
      </c>
      <c r="D27" t="s">
        <v>14</v>
      </c>
      <c r="E27" t="s">
        <v>46</v>
      </c>
      <c r="F27">
        <v>9</v>
      </c>
      <c r="G27" t="s">
        <v>21</v>
      </c>
      <c r="H27">
        <v>242200</v>
      </c>
      <c r="I27">
        <v>0.47599999999999998</v>
      </c>
      <c r="J27">
        <v>0.77700000000000002</v>
      </c>
      <c r="K27">
        <v>4</v>
      </c>
      <c r="L27">
        <v>-3.7709999999999999</v>
      </c>
      <c r="M27">
        <v>2.8899999999999999E-2</v>
      </c>
      <c r="N27">
        <v>0.19600000000000001</v>
      </c>
    </row>
    <row r="28" spans="1:14" x14ac:dyDescent="0.2">
      <c r="A28" t="s">
        <v>94</v>
      </c>
      <c r="B28" t="s">
        <v>109</v>
      </c>
      <c r="C28" t="s">
        <v>14</v>
      </c>
      <c r="D28" t="s">
        <v>14</v>
      </c>
      <c r="E28" t="s">
        <v>110</v>
      </c>
      <c r="F28">
        <v>10</v>
      </c>
      <c r="G28" t="s">
        <v>19</v>
      </c>
      <c r="H28">
        <v>213080</v>
      </c>
      <c r="I28">
        <v>0.40300000000000002</v>
      </c>
      <c r="J28">
        <v>0.627</v>
      </c>
      <c r="K28">
        <v>2</v>
      </c>
      <c r="L28">
        <v>-5.28</v>
      </c>
      <c r="M28">
        <v>2.92E-2</v>
      </c>
      <c r="N28">
        <v>0.182</v>
      </c>
    </row>
    <row r="29" spans="1:14" x14ac:dyDescent="0.2">
      <c r="A29" t="s">
        <v>94</v>
      </c>
      <c r="B29" t="s">
        <v>111</v>
      </c>
      <c r="C29" t="s">
        <v>14</v>
      </c>
      <c r="D29" t="s">
        <v>14</v>
      </c>
      <c r="E29" t="s">
        <v>28</v>
      </c>
      <c r="F29">
        <v>11</v>
      </c>
      <c r="G29" t="s">
        <v>19</v>
      </c>
      <c r="H29">
        <v>201106</v>
      </c>
      <c r="I29">
        <v>0.66800000000000004</v>
      </c>
      <c r="J29">
        <v>0.67200000000000004</v>
      </c>
      <c r="K29">
        <v>2</v>
      </c>
      <c r="L29">
        <v>-4.931</v>
      </c>
      <c r="M29">
        <v>3.0300000000000001E-2</v>
      </c>
      <c r="N29">
        <v>0.32900000000000001</v>
      </c>
    </row>
    <row r="30" spans="1:14" x14ac:dyDescent="0.2">
      <c r="A30" t="s">
        <v>94</v>
      </c>
      <c r="B30" t="s">
        <v>112</v>
      </c>
      <c r="C30" t="s">
        <v>14</v>
      </c>
      <c r="D30" t="s">
        <v>14</v>
      </c>
      <c r="E30" t="s">
        <v>39</v>
      </c>
      <c r="F30">
        <v>12</v>
      </c>
      <c r="G30" t="s">
        <v>22</v>
      </c>
      <c r="H30">
        <v>213053</v>
      </c>
      <c r="I30">
        <v>0.56299999999999994</v>
      </c>
      <c r="J30">
        <v>0.93400000000000005</v>
      </c>
      <c r="K30">
        <v>8</v>
      </c>
      <c r="L30">
        <v>-3.629</v>
      </c>
      <c r="M30">
        <v>6.4600000000000005E-2</v>
      </c>
      <c r="N30">
        <v>0.10299999999999999</v>
      </c>
    </row>
    <row r="31" spans="1:14" x14ac:dyDescent="0.2">
      <c r="A31" t="s">
        <v>94</v>
      </c>
      <c r="B31" t="s">
        <v>113</v>
      </c>
      <c r="C31" t="s">
        <v>14</v>
      </c>
      <c r="D31" t="s">
        <v>14</v>
      </c>
      <c r="E31" t="s">
        <v>33</v>
      </c>
      <c r="F31">
        <v>13</v>
      </c>
      <c r="G31" t="s">
        <v>16</v>
      </c>
      <c r="H31">
        <v>203226</v>
      </c>
      <c r="I31">
        <v>0.61199999999999999</v>
      </c>
      <c r="J31">
        <v>0.39400000000000002</v>
      </c>
      <c r="K31">
        <v>7</v>
      </c>
      <c r="L31">
        <v>-5.7229999999999999</v>
      </c>
      <c r="M31">
        <v>2.4299999999999999E-2</v>
      </c>
      <c r="N31">
        <v>0.14699999999999999</v>
      </c>
    </row>
    <row r="32" spans="1:14" x14ac:dyDescent="0.2">
      <c r="A32" t="s">
        <v>94</v>
      </c>
      <c r="B32" t="s">
        <v>114</v>
      </c>
      <c r="C32" t="s">
        <v>14</v>
      </c>
      <c r="D32" t="s">
        <v>14</v>
      </c>
      <c r="E32" t="s">
        <v>115</v>
      </c>
      <c r="F32">
        <v>14</v>
      </c>
      <c r="G32" t="s">
        <v>17</v>
      </c>
      <c r="H32">
        <v>220146</v>
      </c>
      <c r="I32">
        <v>0.48299999999999998</v>
      </c>
      <c r="J32">
        <v>0.751</v>
      </c>
      <c r="K32">
        <v>4</v>
      </c>
      <c r="L32">
        <v>-5.726</v>
      </c>
      <c r="M32">
        <v>3.6499999999999998E-2</v>
      </c>
      <c r="N32">
        <v>0.128</v>
      </c>
    </row>
    <row r="33" spans="1:14" x14ac:dyDescent="0.2">
      <c r="A33" t="s">
        <v>94</v>
      </c>
      <c r="B33" t="s">
        <v>116</v>
      </c>
      <c r="C33" t="s">
        <v>14</v>
      </c>
      <c r="D33" t="s">
        <v>14</v>
      </c>
      <c r="E33" t="s">
        <v>117</v>
      </c>
      <c r="F33">
        <v>15</v>
      </c>
      <c r="G33" t="s">
        <v>15</v>
      </c>
      <c r="H33">
        <v>179066</v>
      </c>
      <c r="I33">
        <v>0.45900000000000002</v>
      </c>
      <c r="J33">
        <v>0.753</v>
      </c>
      <c r="K33">
        <v>10</v>
      </c>
      <c r="L33">
        <v>-3.827</v>
      </c>
      <c r="M33">
        <v>5.3699999999999998E-2</v>
      </c>
      <c r="N33">
        <v>8.6300000000000002E-2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8EDD-C14C-7344-B105-A8A494BBE8E1}">
  <dimension ref="A1:Q29"/>
  <sheetViews>
    <sheetView workbookViewId="0">
      <selection sqref="A1:Q29"/>
    </sheetView>
  </sheetViews>
  <sheetFormatPr baseColWidth="10" defaultRowHeight="16" x14ac:dyDescent="0.2"/>
  <cols>
    <col min="3" max="3" width="13.6640625" bestFit="1" customWidth="1"/>
    <col min="4" max="4" width="14.5" bestFit="1" customWidth="1"/>
    <col min="5" max="5" width="39.1640625" bestFit="1" customWidth="1"/>
    <col min="6" max="6" width="15.1640625" bestFit="1" customWidth="1"/>
    <col min="7" max="7" width="12.33203125" bestFit="1" customWidth="1"/>
    <col min="8" max="8" width="14" bestFit="1" customWidth="1"/>
    <col min="9" max="9" width="13.6640625" bestFit="1" customWidth="1"/>
    <col min="10" max="10" width="9.33203125" bestFit="1" customWidth="1"/>
    <col min="11" max="11" width="6.6640625" bestFit="1" customWidth="1"/>
    <col min="12" max="12" width="10.83203125" bestFit="1" customWidth="1"/>
    <col min="13" max="13" width="13.5" bestFit="1" customWidth="1"/>
    <col min="14" max="14" width="10.33203125" bestFit="1" customWidth="1"/>
  </cols>
  <sheetData>
    <row r="1" spans="1:17" x14ac:dyDescent="0.2">
      <c r="A1" t="s">
        <v>1</v>
      </c>
      <c r="B1" t="s">
        <v>8</v>
      </c>
      <c r="C1" t="s">
        <v>0</v>
      </c>
      <c r="D1" t="s">
        <v>12</v>
      </c>
      <c r="E1" t="s">
        <v>10</v>
      </c>
      <c r="F1" t="s">
        <v>11</v>
      </c>
      <c r="G1" t="s">
        <v>13</v>
      </c>
      <c r="H1" t="s">
        <v>9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153</v>
      </c>
      <c r="P1" t="s">
        <v>154</v>
      </c>
      <c r="Q1" t="s">
        <v>155</v>
      </c>
    </row>
    <row r="2" spans="1:17" x14ac:dyDescent="0.2">
      <c r="A2" t="s">
        <v>66</v>
      </c>
      <c r="B2" t="s">
        <v>67</v>
      </c>
      <c r="C2" t="s">
        <v>14</v>
      </c>
      <c r="D2" t="s">
        <v>30</v>
      </c>
      <c r="E2" t="s">
        <v>30</v>
      </c>
      <c r="F2">
        <v>1</v>
      </c>
      <c r="G2" t="s">
        <v>23</v>
      </c>
      <c r="H2">
        <v>241986</v>
      </c>
      <c r="I2">
        <v>0.59399999999999997</v>
      </c>
      <c r="J2">
        <v>0.71199999999999997</v>
      </c>
      <c r="K2">
        <v>5</v>
      </c>
      <c r="L2">
        <v>-4.4180000000000001</v>
      </c>
      <c r="M2">
        <v>2.7300000000000001E-2</v>
      </c>
      <c r="N2">
        <v>0.309</v>
      </c>
      <c r="O2" s="8">
        <f>Table25[[#This Row],[duration_ms]]/60000</f>
        <v>4.0331000000000001</v>
      </c>
      <c r="P2" s="9">
        <f>VLOOKUP(Table25[[#This Row],[album_name]],'[1]Album Release Dates'!$A$1:$B$3,2,FALSE)</f>
        <v>39763</v>
      </c>
      <c r="Q2" t="str">
        <f>IF(I2&lt;0.5,"Chill","Danceable")</f>
        <v>Danceable</v>
      </c>
    </row>
    <row r="3" spans="1:17" x14ac:dyDescent="0.2">
      <c r="A3" t="s">
        <v>66</v>
      </c>
      <c r="B3" t="s">
        <v>68</v>
      </c>
      <c r="C3" t="s">
        <v>14</v>
      </c>
      <c r="D3" t="s">
        <v>30</v>
      </c>
      <c r="E3" t="s">
        <v>29</v>
      </c>
      <c r="F3">
        <v>2</v>
      </c>
      <c r="G3" t="s">
        <v>16</v>
      </c>
      <c r="H3">
        <v>294333</v>
      </c>
      <c r="I3">
        <v>0.55600000000000005</v>
      </c>
      <c r="J3">
        <v>0.65100000000000002</v>
      </c>
      <c r="K3">
        <v>7</v>
      </c>
      <c r="L3">
        <v>-4.3959999999999999</v>
      </c>
      <c r="M3">
        <v>2.6599999999999999E-2</v>
      </c>
      <c r="N3">
        <v>0.14499999999999999</v>
      </c>
      <c r="O3" s="8">
        <f>Table25[[#This Row],[duration_ms]]/60000</f>
        <v>4.9055499999999999</v>
      </c>
      <c r="P3" s="9">
        <f>VLOOKUP(Table25[[#This Row],[album_name]],'[1]Album Release Dates'!$A$1:$B$3,2,FALSE)</f>
        <v>39763</v>
      </c>
      <c r="Q3" t="str">
        <f t="shared" ref="Q2:Q29" si="0">IF(I3&lt;0.5,"Chill","Danceable")</f>
        <v>Danceable</v>
      </c>
    </row>
    <row r="4" spans="1:17" x14ac:dyDescent="0.2">
      <c r="A4" t="s">
        <v>66</v>
      </c>
      <c r="B4" t="s">
        <v>69</v>
      </c>
      <c r="C4" t="s">
        <v>14</v>
      </c>
      <c r="D4" t="s">
        <v>30</v>
      </c>
      <c r="E4" t="s">
        <v>40</v>
      </c>
      <c r="F4">
        <v>3</v>
      </c>
      <c r="G4" t="s">
        <v>19</v>
      </c>
      <c r="H4">
        <v>235266</v>
      </c>
      <c r="I4">
        <v>0.61799999999999999</v>
      </c>
      <c r="J4">
        <v>0.74099999999999999</v>
      </c>
      <c r="K4">
        <v>2</v>
      </c>
      <c r="L4">
        <v>-3.95</v>
      </c>
      <c r="M4">
        <v>3.1E-2</v>
      </c>
      <c r="N4">
        <v>8.2199999999999995E-2</v>
      </c>
      <c r="O4" s="8">
        <f>Table25[[#This Row],[duration_ms]]/60000</f>
        <v>3.9211</v>
      </c>
      <c r="P4" s="9">
        <f>VLOOKUP(Table25[[#This Row],[album_name]],'[1]Album Release Dates'!$A$1:$B$3,2,FALSE)</f>
        <v>39763</v>
      </c>
      <c r="Q4" t="str">
        <f t="shared" si="0"/>
        <v>Danceable</v>
      </c>
    </row>
    <row r="5" spans="1:17" x14ac:dyDescent="0.2">
      <c r="A5" t="s">
        <v>66</v>
      </c>
      <c r="B5" t="s">
        <v>70</v>
      </c>
      <c r="C5" t="s">
        <v>14</v>
      </c>
      <c r="D5" t="s">
        <v>30</v>
      </c>
      <c r="E5" t="s">
        <v>37</v>
      </c>
      <c r="F5">
        <v>4</v>
      </c>
      <c r="G5" t="s">
        <v>24</v>
      </c>
      <c r="H5">
        <v>254306</v>
      </c>
      <c r="I5">
        <v>0.84099999999999997</v>
      </c>
      <c r="J5">
        <v>0.54400000000000004</v>
      </c>
      <c r="K5">
        <v>6</v>
      </c>
      <c r="L5">
        <v>-7.3470000000000004</v>
      </c>
      <c r="M5">
        <v>3.09E-2</v>
      </c>
      <c r="N5">
        <v>0.108</v>
      </c>
      <c r="O5" s="8">
        <f>Table25[[#This Row],[duration_ms]]/60000</f>
        <v>4.2384333333333331</v>
      </c>
      <c r="P5" s="9">
        <f>VLOOKUP(Table25[[#This Row],[album_name]],'[1]Album Release Dates'!$A$1:$B$3,2,FALSE)</f>
        <v>39763</v>
      </c>
      <c r="Q5" t="str">
        <f t="shared" si="0"/>
        <v>Danceable</v>
      </c>
    </row>
    <row r="6" spans="1:17" x14ac:dyDescent="0.2">
      <c r="A6" t="s">
        <v>66</v>
      </c>
      <c r="B6" t="s">
        <v>71</v>
      </c>
      <c r="C6" t="s">
        <v>14</v>
      </c>
      <c r="D6" t="s">
        <v>30</v>
      </c>
      <c r="E6" t="s">
        <v>38</v>
      </c>
      <c r="F6">
        <v>5</v>
      </c>
      <c r="G6" t="s">
        <v>20</v>
      </c>
      <c r="H6">
        <v>234426</v>
      </c>
      <c r="I6">
        <v>0.57799999999999996</v>
      </c>
      <c r="J6">
        <v>0.34</v>
      </c>
      <c r="K6">
        <v>0</v>
      </c>
      <c r="L6">
        <v>-8.0269999999999992</v>
      </c>
      <c r="M6">
        <v>2.64E-2</v>
      </c>
      <c r="N6">
        <v>0.104</v>
      </c>
      <c r="O6" s="8">
        <f>Table25[[#This Row],[duration_ms]]/60000</f>
        <v>3.9070999999999998</v>
      </c>
      <c r="P6" s="9">
        <f>VLOOKUP(Table25[[#This Row],[album_name]],'[1]Album Release Dates'!$A$1:$B$3,2,FALSE)</f>
        <v>39763</v>
      </c>
      <c r="Q6" t="str">
        <f t="shared" si="0"/>
        <v>Danceable</v>
      </c>
    </row>
    <row r="7" spans="1:17" x14ac:dyDescent="0.2">
      <c r="A7" t="s">
        <v>66</v>
      </c>
      <c r="B7" t="s">
        <v>72</v>
      </c>
      <c r="C7" t="s">
        <v>14</v>
      </c>
      <c r="D7" t="s">
        <v>30</v>
      </c>
      <c r="E7" t="s">
        <v>41</v>
      </c>
      <c r="F7">
        <v>6</v>
      </c>
      <c r="G7" t="s">
        <v>24</v>
      </c>
      <c r="H7">
        <v>231133</v>
      </c>
      <c r="I7">
        <v>0.68700000000000006</v>
      </c>
      <c r="J7">
        <v>0.78300000000000003</v>
      </c>
      <c r="K7">
        <v>6</v>
      </c>
      <c r="L7">
        <v>-4.4400000000000004</v>
      </c>
      <c r="M7">
        <v>3.8600000000000002E-2</v>
      </c>
      <c r="N7">
        <v>0.114</v>
      </c>
      <c r="O7" s="8">
        <f>Table25[[#This Row],[duration_ms]]/60000</f>
        <v>3.8522166666666666</v>
      </c>
      <c r="P7" s="9">
        <f>VLOOKUP(Table25[[#This Row],[album_name]],'[1]Album Release Dates'!$A$1:$B$3,2,FALSE)</f>
        <v>39763</v>
      </c>
      <c r="Q7" t="str">
        <f t="shared" si="0"/>
        <v>Danceable</v>
      </c>
    </row>
    <row r="8" spans="1:17" x14ac:dyDescent="0.2">
      <c r="A8" t="s">
        <v>66</v>
      </c>
      <c r="B8" t="s">
        <v>73</v>
      </c>
      <c r="C8" t="s">
        <v>14</v>
      </c>
      <c r="D8" t="s">
        <v>30</v>
      </c>
      <c r="E8" t="s">
        <v>34</v>
      </c>
      <c r="F8">
        <v>7</v>
      </c>
      <c r="G8" t="s">
        <v>25</v>
      </c>
      <c r="H8">
        <v>263973</v>
      </c>
      <c r="I8">
        <v>0.505</v>
      </c>
      <c r="J8">
        <v>0.48199999999999998</v>
      </c>
      <c r="K8">
        <v>1</v>
      </c>
      <c r="L8">
        <v>-7.3719999999999999</v>
      </c>
      <c r="M8">
        <v>2.76E-2</v>
      </c>
      <c r="N8">
        <v>0.113</v>
      </c>
      <c r="O8" s="8">
        <f>Table25[[#This Row],[duration_ms]]/60000</f>
        <v>4.3995499999999996</v>
      </c>
      <c r="P8" s="9">
        <f>VLOOKUP(Table25[[#This Row],[album_name]],'[1]Album Release Dates'!$A$1:$B$3,2,FALSE)</f>
        <v>39763</v>
      </c>
      <c r="Q8" t="str">
        <f t="shared" si="0"/>
        <v>Danceable</v>
      </c>
    </row>
    <row r="9" spans="1:17" x14ac:dyDescent="0.2">
      <c r="A9" t="s">
        <v>66</v>
      </c>
      <c r="B9" t="s">
        <v>74</v>
      </c>
      <c r="C9" t="s">
        <v>14</v>
      </c>
      <c r="D9" t="s">
        <v>30</v>
      </c>
      <c r="E9" t="s">
        <v>42</v>
      </c>
      <c r="F9">
        <v>8</v>
      </c>
      <c r="G9" t="s">
        <v>16</v>
      </c>
      <c r="H9">
        <v>200546</v>
      </c>
      <c r="I9">
        <v>0.60399999999999998</v>
      </c>
      <c r="J9">
        <v>0.85499999999999998</v>
      </c>
      <c r="K9">
        <v>7</v>
      </c>
      <c r="L9">
        <v>-3.097</v>
      </c>
      <c r="M9">
        <v>3.7999999999999999E-2</v>
      </c>
      <c r="N9">
        <v>0.34300000000000003</v>
      </c>
      <c r="O9" s="8">
        <f>Table25[[#This Row],[duration_ms]]/60000</f>
        <v>3.3424333333333331</v>
      </c>
      <c r="P9" s="9">
        <f>VLOOKUP(Table25[[#This Row],[album_name]],'[1]Album Release Dates'!$A$1:$B$3,2,FALSE)</f>
        <v>39763</v>
      </c>
      <c r="Q9" t="str">
        <f t="shared" si="0"/>
        <v>Danceable</v>
      </c>
    </row>
    <row r="10" spans="1:17" x14ac:dyDescent="0.2">
      <c r="A10" t="s">
        <v>66</v>
      </c>
      <c r="B10" t="s">
        <v>75</v>
      </c>
      <c r="C10" t="s">
        <v>14</v>
      </c>
      <c r="D10" t="s">
        <v>30</v>
      </c>
      <c r="E10" t="s">
        <v>43</v>
      </c>
      <c r="F10">
        <v>9</v>
      </c>
      <c r="G10" t="s">
        <v>24</v>
      </c>
      <c r="H10">
        <v>261786</v>
      </c>
      <c r="I10">
        <v>0.47499999999999998</v>
      </c>
      <c r="J10">
        <v>0.45200000000000001</v>
      </c>
      <c r="K10">
        <v>6</v>
      </c>
      <c r="L10">
        <v>-4.1340000000000003</v>
      </c>
      <c r="M10">
        <v>2.7E-2</v>
      </c>
      <c r="N10">
        <v>0.108</v>
      </c>
      <c r="O10" s="8">
        <f>Table25[[#This Row],[duration_ms]]/60000</f>
        <v>4.3631000000000002</v>
      </c>
      <c r="P10" s="9">
        <f>VLOOKUP(Table25[[#This Row],[album_name]],'[1]Album Release Dates'!$A$1:$B$3,2,FALSE)</f>
        <v>39763</v>
      </c>
      <c r="Q10" t="str">
        <f t="shared" si="0"/>
        <v>Chill</v>
      </c>
    </row>
    <row r="11" spans="1:17" x14ac:dyDescent="0.2">
      <c r="A11" t="s">
        <v>66</v>
      </c>
      <c r="B11" t="s">
        <v>76</v>
      </c>
      <c r="C11" t="s">
        <v>14</v>
      </c>
      <c r="D11" t="s">
        <v>30</v>
      </c>
      <c r="E11" t="s">
        <v>44</v>
      </c>
      <c r="F11">
        <v>10</v>
      </c>
      <c r="G11" t="s">
        <v>23</v>
      </c>
      <c r="H11">
        <v>244226</v>
      </c>
      <c r="I11">
        <v>0.433</v>
      </c>
      <c r="J11">
        <v>0.7</v>
      </c>
      <c r="K11">
        <v>5</v>
      </c>
      <c r="L11">
        <v>-3.7090000000000001</v>
      </c>
      <c r="M11">
        <v>3.3599999999999998E-2</v>
      </c>
      <c r="N11">
        <v>0.115</v>
      </c>
      <c r="O11" s="8">
        <f>Table25[[#This Row],[duration_ms]]/60000</f>
        <v>4.0704333333333329</v>
      </c>
      <c r="P11" s="9">
        <f>VLOOKUP(Table25[[#This Row],[album_name]],'[1]Album Release Dates'!$A$1:$B$3,2,FALSE)</f>
        <v>39763</v>
      </c>
      <c r="Q11" t="str">
        <f t="shared" si="0"/>
        <v>Chill</v>
      </c>
    </row>
    <row r="12" spans="1:17" x14ac:dyDescent="0.2">
      <c r="A12" t="s">
        <v>66</v>
      </c>
      <c r="B12" t="s">
        <v>77</v>
      </c>
      <c r="C12" t="s">
        <v>14</v>
      </c>
      <c r="D12" t="s">
        <v>30</v>
      </c>
      <c r="E12" t="s">
        <v>36</v>
      </c>
      <c r="F12">
        <v>11</v>
      </c>
      <c r="G12" t="s">
        <v>15</v>
      </c>
      <c r="H12">
        <v>225320</v>
      </c>
      <c r="I12">
        <v>0.60799999999999998</v>
      </c>
      <c r="J12">
        <v>0.82099999999999995</v>
      </c>
      <c r="K12">
        <v>10</v>
      </c>
      <c r="L12">
        <v>-4.9850000000000003</v>
      </c>
      <c r="M12">
        <v>5.7599999999999998E-2</v>
      </c>
      <c r="N12">
        <v>0.11</v>
      </c>
      <c r="O12" s="8">
        <f>Table25[[#This Row],[duration_ms]]/60000</f>
        <v>3.7553333333333332</v>
      </c>
      <c r="P12" s="9">
        <f>VLOOKUP(Table25[[#This Row],[album_name]],'[1]Album Release Dates'!$A$1:$B$3,2,FALSE)</f>
        <v>39763</v>
      </c>
      <c r="Q12" t="str">
        <f t="shared" si="0"/>
        <v>Danceable</v>
      </c>
    </row>
    <row r="13" spans="1:17" x14ac:dyDescent="0.2">
      <c r="A13" t="s">
        <v>66</v>
      </c>
      <c r="B13" t="s">
        <v>78</v>
      </c>
      <c r="C13" t="s">
        <v>14</v>
      </c>
      <c r="D13" t="s">
        <v>30</v>
      </c>
      <c r="E13" t="s">
        <v>26</v>
      </c>
      <c r="F13">
        <v>12</v>
      </c>
      <c r="G13" t="s">
        <v>25</v>
      </c>
      <c r="H13">
        <v>245333</v>
      </c>
      <c r="I13">
        <v>0.66600000000000004</v>
      </c>
      <c r="J13">
        <v>0.434</v>
      </c>
      <c r="K13">
        <v>1</v>
      </c>
      <c r="L13">
        <v>-8.5429999999999993</v>
      </c>
      <c r="M13">
        <v>2.8899999999999999E-2</v>
      </c>
      <c r="N13">
        <v>0.124</v>
      </c>
      <c r="O13" s="8">
        <f>Table25[[#This Row],[duration_ms]]/60000</f>
        <v>4.0888833333333334</v>
      </c>
      <c r="P13" s="9">
        <f>VLOOKUP(Table25[[#This Row],[album_name]],'[1]Album Release Dates'!$A$1:$B$3,2,FALSE)</f>
        <v>39763</v>
      </c>
      <c r="Q13" t="str">
        <f t="shared" si="0"/>
        <v>Danceable</v>
      </c>
    </row>
    <row r="14" spans="1:17" x14ac:dyDescent="0.2">
      <c r="A14" t="s">
        <v>66</v>
      </c>
      <c r="B14" t="s">
        <v>79</v>
      </c>
      <c r="C14" t="s">
        <v>14</v>
      </c>
      <c r="D14" t="s">
        <v>30</v>
      </c>
      <c r="E14" t="s">
        <v>31</v>
      </c>
      <c r="F14">
        <v>13</v>
      </c>
      <c r="G14" t="s">
        <v>23</v>
      </c>
      <c r="H14">
        <v>280240</v>
      </c>
      <c r="I14">
        <v>0.54100000000000004</v>
      </c>
      <c r="J14">
        <v>0.77</v>
      </c>
      <c r="K14">
        <v>5</v>
      </c>
      <c r="L14">
        <v>-4.17</v>
      </c>
      <c r="M14">
        <v>3.5400000000000001E-2</v>
      </c>
      <c r="N14">
        <v>0.11700000000000001</v>
      </c>
      <c r="O14" s="8">
        <f>Table25[[#This Row],[duration_ms]]/60000</f>
        <v>4.6706666666666665</v>
      </c>
      <c r="P14" s="9">
        <f>VLOOKUP(Table25[[#This Row],[album_name]],'[1]Album Release Dates'!$A$1:$B$3,2,FALSE)</f>
        <v>39763</v>
      </c>
      <c r="Q14" t="str">
        <f t="shared" si="0"/>
        <v>Danceable</v>
      </c>
    </row>
    <row r="15" spans="1:17" x14ac:dyDescent="0.2">
      <c r="A15" t="s">
        <v>94</v>
      </c>
      <c r="B15" t="s">
        <v>95</v>
      </c>
      <c r="C15" t="s">
        <v>14</v>
      </c>
      <c r="D15" t="s">
        <v>14</v>
      </c>
      <c r="E15" t="s">
        <v>96</v>
      </c>
      <c r="F15">
        <v>1</v>
      </c>
      <c r="G15" t="s">
        <v>20</v>
      </c>
      <c r="H15">
        <v>232106</v>
      </c>
      <c r="I15">
        <v>0.57999999999999996</v>
      </c>
      <c r="J15">
        <v>0.49099999999999999</v>
      </c>
      <c r="K15">
        <v>0</v>
      </c>
      <c r="L15">
        <v>-6.4619999999999997</v>
      </c>
      <c r="M15">
        <v>2.5100000000000001E-2</v>
      </c>
      <c r="N15">
        <v>0.121</v>
      </c>
      <c r="O15" s="8">
        <f>Table25[[#This Row],[duration_ms]]/60000</f>
        <v>3.8684333333333334</v>
      </c>
      <c r="P15" s="9">
        <f>VLOOKUP(Table25[[#This Row],[album_name]],'[1]Album Release Dates'!$A$1:$B$3,2,FALSE)</f>
        <v>39014</v>
      </c>
      <c r="Q15" t="str">
        <f t="shared" si="0"/>
        <v>Danceable</v>
      </c>
    </row>
    <row r="16" spans="1:17" x14ac:dyDescent="0.2">
      <c r="A16" t="s">
        <v>94</v>
      </c>
      <c r="B16" t="s">
        <v>97</v>
      </c>
      <c r="C16" t="s">
        <v>14</v>
      </c>
      <c r="D16" t="s">
        <v>14</v>
      </c>
      <c r="E16" t="s">
        <v>98</v>
      </c>
      <c r="F16">
        <v>2</v>
      </c>
      <c r="G16" t="s">
        <v>16</v>
      </c>
      <c r="H16">
        <v>173066</v>
      </c>
      <c r="I16">
        <v>0.65800000000000003</v>
      </c>
      <c r="J16">
        <v>0.877</v>
      </c>
      <c r="K16">
        <v>7</v>
      </c>
      <c r="L16">
        <v>-2.0979999999999999</v>
      </c>
      <c r="M16">
        <v>3.2300000000000002E-2</v>
      </c>
      <c r="N16">
        <v>9.6199999999999994E-2</v>
      </c>
      <c r="O16" s="8">
        <f>Table25[[#This Row],[duration_ms]]/60000</f>
        <v>2.8844333333333334</v>
      </c>
      <c r="P16" s="9">
        <f>VLOOKUP(Table25[[#This Row],[album_name]],'[1]Album Release Dates'!$A$1:$B$3,2,FALSE)</f>
        <v>39014</v>
      </c>
      <c r="Q16" t="str">
        <f t="shared" si="0"/>
        <v>Danceable</v>
      </c>
    </row>
    <row r="17" spans="1:17" x14ac:dyDescent="0.2">
      <c r="A17" t="s">
        <v>94</v>
      </c>
      <c r="B17" t="s">
        <v>99</v>
      </c>
      <c r="C17" t="s">
        <v>14</v>
      </c>
      <c r="D17" t="s">
        <v>14</v>
      </c>
      <c r="E17" t="s">
        <v>27</v>
      </c>
      <c r="F17">
        <v>3</v>
      </c>
      <c r="G17" t="s">
        <v>15</v>
      </c>
      <c r="H17">
        <v>203040</v>
      </c>
      <c r="I17">
        <v>0.621</v>
      </c>
      <c r="J17">
        <v>0.41699999999999998</v>
      </c>
      <c r="K17">
        <v>10</v>
      </c>
      <c r="L17">
        <v>-6.9409999999999998</v>
      </c>
      <c r="M17">
        <v>2.3099999999999999E-2</v>
      </c>
      <c r="N17">
        <v>0.11899999999999999</v>
      </c>
      <c r="O17" s="8">
        <f>Table25[[#This Row],[duration_ms]]/60000</f>
        <v>3.3839999999999999</v>
      </c>
      <c r="P17" s="9">
        <f>VLOOKUP(Table25[[#This Row],[album_name]],'[1]Album Release Dates'!$A$1:$B$3,2,FALSE)</f>
        <v>39014</v>
      </c>
      <c r="Q17" t="str">
        <f t="shared" si="0"/>
        <v>Danceable</v>
      </c>
    </row>
    <row r="18" spans="1:17" x14ac:dyDescent="0.2">
      <c r="A18" t="s">
        <v>94</v>
      </c>
      <c r="B18" t="s">
        <v>100</v>
      </c>
      <c r="C18" t="s">
        <v>14</v>
      </c>
      <c r="D18" t="s">
        <v>14</v>
      </c>
      <c r="E18" t="s">
        <v>32</v>
      </c>
      <c r="F18">
        <v>4</v>
      </c>
      <c r="G18" t="s">
        <v>18</v>
      </c>
      <c r="H18">
        <v>199200</v>
      </c>
      <c r="I18">
        <v>0.57599999999999996</v>
      </c>
      <c r="J18">
        <v>0.77700000000000002</v>
      </c>
      <c r="K18">
        <v>9</v>
      </c>
      <c r="L18">
        <v>-2.8809999999999998</v>
      </c>
      <c r="M18">
        <v>3.2399999999999998E-2</v>
      </c>
      <c r="N18">
        <v>0.32</v>
      </c>
      <c r="O18" s="8">
        <f>Table25[[#This Row],[duration_ms]]/60000</f>
        <v>3.32</v>
      </c>
      <c r="P18" s="9">
        <f>VLOOKUP(Table25[[#This Row],[album_name]],'[1]Album Release Dates'!$A$1:$B$3,2,FALSE)</f>
        <v>39014</v>
      </c>
      <c r="Q18" t="str">
        <f t="shared" si="0"/>
        <v>Danceable</v>
      </c>
    </row>
    <row r="19" spans="1:17" x14ac:dyDescent="0.2">
      <c r="A19" t="s">
        <v>94</v>
      </c>
      <c r="B19" t="s">
        <v>101</v>
      </c>
      <c r="C19" t="s">
        <v>14</v>
      </c>
      <c r="D19" t="s">
        <v>14</v>
      </c>
      <c r="E19" t="s">
        <v>102</v>
      </c>
      <c r="F19">
        <v>5</v>
      </c>
      <c r="G19" t="s">
        <v>23</v>
      </c>
      <c r="H19">
        <v>239013</v>
      </c>
      <c r="I19">
        <v>0.41799999999999998</v>
      </c>
      <c r="J19">
        <v>0.48199999999999998</v>
      </c>
      <c r="K19">
        <v>5</v>
      </c>
      <c r="L19">
        <v>-5.7690000000000001</v>
      </c>
      <c r="M19">
        <v>2.6599999999999999E-2</v>
      </c>
      <c r="N19">
        <v>0.123</v>
      </c>
      <c r="O19" s="8">
        <f>Table25[[#This Row],[duration_ms]]/60000</f>
        <v>3.9835500000000001</v>
      </c>
      <c r="P19" s="9">
        <f>VLOOKUP(Table25[[#This Row],[album_name]],'[1]Album Release Dates'!$A$1:$B$3,2,FALSE)</f>
        <v>39014</v>
      </c>
      <c r="Q19" t="str">
        <f t="shared" si="0"/>
        <v>Chill</v>
      </c>
    </row>
    <row r="20" spans="1:17" x14ac:dyDescent="0.2">
      <c r="A20" t="s">
        <v>94</v>
      </c>
      <c r="B20" t="s">
        <v>103</v>
      </c>
      <c r="C20" t="s">
        <v>14</v>
      </c>
      <c r="D20" t="s">
        <v>14</v>
      </c>
      <c r="E20" t="s">
        <v>104</v>
      </c>
      <c r="F20">
        <v>6</v>
      </c>
      <c r="G20" t="s">
        <v>23</v>
      </c>
      <c r="H20">
        <v>207106</v>
      </c>
      <c r="I20">
        <v>0.58899999999999997</v>
      </c>
      <c r="J20">
        <v>0.80500000000000005</v>
      </c>
      <c r="K20">
        <v>5</v>
      </c>
      <c r="L20">
        <v>-4.0549999999999997</v>
      </c>
      <c r="M20">
        <v>2.93E-2</v>
      </c>
      <c r="N20">
        <v>0.24</v>
      </c>
      <c r="O20" s="8">
        <f>Table25[[#This Row],[duration_ms]]/60000</f>
        <v>3.4517666666666669</v>
      </c>
      <c r="P20" s="9">
        <f>VLOOKUP(Table25[[#This Row],[album_name]],'[1]Album Release Dates'!$A$1:$B$3,2,FALSE)</f>
        <v>39014</v>
      </c>
      <c r="Q20" t="str">
        <f t="shared" si="0"/>
        <v>Danceable</v>
      </c>
    </row>
    <row r="21" spans="1:17" x14ac:dyDescent="0.2">
      <c r="A21" t="s">
        <v>94</v>
      </c>
      <c r="B21" t="s">
        <v>105</v>
      </c>
      <c r="C21" t="s">
        <v>14</v>
      </c>
      <c r="D21" t="s">
        <v>14</v>
      </c>
      <c r="E21" t="s">
        <v>35</v>
      </c>
      <c r="F21">
        <v>7</v>
      </c>
      <c r="G21" t="s">
        <v>19</v>
      </c>
      <c r="H21">
        <v>248106</v>
      </c>
      <c r="I21">
        <v>0.47899999999999998</v>
      </c>
      <c r="J21">
        <v>0.57799999999999996</v>
      </c>
      <c r="K21">
        <v>2</v>
      </c>
      <c r="L21">
        <v>-4.9630000000000001</v>
      </c>
      <c r="M21">
        <v>2.9399999999999999E-2</v>
      </c>
      <c r="N21">
        <v>8.4099999999999994E-2</v>
      </c>
      <c r="O21" s="8">
        <f>Table25[[#This Row],[duration_ms]]/60000</f>
        <v>4.1351000000000004</v>
      </c>
      <c r="P21" s="9">
        <f>VLOOKUP(Table25[[#This Row],[album_name]],'[1]Album Release Dates'!$A$1:$B$3,2,FALSE)</f>
        <v>39014</v>
      </c>
      <c r="Q21" t="str">
        <f t="shared" si="0"/>
        <v>Chill</v>
      </c>
    </row>
    <row r="22" spans="1:17" x14ac:dyDescent="0.2">
      <c r="A22" t="s">
        <v>94</v>
      </c>
      <c r="B22" t="s">
        <v>106</v>
      </c>
      <c r="C22" t="s">
        <v>14</v>
      </c>
      <c r="D22" t="s">
        <v>14</v>
      </c>
      <c r="E22" t="s">
        <v>107</v>
      </c>
      <c r="F22">
        <v>8</v>
      </c>
      <c r="G22" t="s">
        <v>22</v>
      </c>
      <c r="H22">
        <v>236053</v>
      </c>
      <c r="I22">
        <v>0.59399999999999997</v>
      </c>
      <c r="J22">
        <v>0.629</v>
      </c>
      <c r="K22">
        <v>8</v>
      </c>
      <c r="L22">
        <v>-4.9189999999999996</v>
      </c>
      <c r="M22">
        <v>2.46E-2</v>
      </c>
      <c r="N22">
        <v>0.13700000000000001</v>
      </c>
      <c r="O22" s="8">
        <f>Table25[[#This Row],[duration_ms]]/60000</f>
        <v>3.9342166666666665</v>
      </c>
      <c r="P22" s="9">
        <f>VLOOKUP(Table25[[#This Row],[album_name]],'[1]Album Release Dates'!$A$1:$B$3,2,FALSE)</f>
        <v>39014</v>
      </c>
      <c r="Q22" t="str">
        <f t="shared" si="0"/>
        <v>Danceable</v>
      </c>
    </row>
    <row r="23" spans="1:17" x14ac:dyDescent="0.2">
      <c r="A23" t="s">
        <v>94</v>
      </c>
      <c r="B23" t="s">
        <v>108</v>
      </c>
      <c r="C23" t="s">
        <v>14</v>
      </c>
      <c r="D23" t="s">
        <v>14</v>
      </c>
      <c r="E23" t="s">
        <v>46</v>
      </c>
      <c r="F23">
        <v>9</v>
      </c>
      <c r="G23" t="s">
        <v>21</v>
      </c>
      <c r="H23">
        <v>242200</v>
      </c>
      <c r="I23">
        <v>0.47599999999999998</v>
      </c>
      <c r="J23">
        <v>0.77700000000000002</v>
      </c>
      <c r="K23">
        <v>4</v>
      </c>
      <c r="L23">
        <v>-3.7709999999999999</v>
      </c>
      <c r="M23">
        <v>2.8899999999999999E-2</v>
      </c>
      <c r="N23">
        <v>0.19600000000000001</v>
      </c>
      <c r="O23" s="8">
        <f>Table25[[#This Row],[duration_ms]]/60000</f>
        <v>4.0366666666666671</v>
      </c>
      <c r="P23" s="9">
        <f>VLOOKUP(Table25[[#This Row],[album_name]],'[1]Album Release Dates'!$A$1:$B$3,2,FALSE)</f>
        <v>39014</v>
      </c>
      <c r="Q23" t="str">
        <f t="shared" si="0"/>
        <v>Chill</v>
      </c>
    </row>
    <row r="24" spans="1:17" x14ac:dyDescent="0.2">
      <c r="A24" t="s">
        <v>94</v>
      </c>
      <c r="B24" t="s">
        <v>109</v>
      </c>
      <c r="C24" t="s">
        <v>14</v>
      </c>
      <c r="D24" t="s">
        <v>14</v>
      </c>
      <c r="E24" t="s">
        <v>110</v>
      </c>
      <c r="F24">
        <v>10</v>
      </c>
      <c r="G24" t="s">
        <v>19</v>
      </c>
      <c r="H24">
        <v>213080</v>
      </c>
      <c r="I24">
        <v>0.40300000000000002</v>
      </c>
      <c r="J24">
        <v>0.627</v>
      </c>
      <c r="K24">
        <v>2</v>
      </c>
      <c r="L24">
        <v>-5.28</v>
      </c>
      <c r="M24">
        <v>2.92E-2</v>
      </c>
      <c r="N24">
        <v>0.182</v>
      </c>
      <c r="O24" s="8">
        <f>Table25[[#This Row],[duration_ms]]/60000</f>
        <v>3.5513333333333335</v>
      </c>
      <c r="P24" s="9">
        <f>VLOOKUP(Table25[[#This Row],[album_name]],'[1]Album Release Dates'!$A$1:$B$3,2,FALSE)</f>
        <v>39014</v>
      </c>
      <c r="Q24" t="str">
        <f t="shared" si="0"/>
        <v>Chill</v>
      </c>
    </row>
    <row r="25" spans="1:17" x14ac:dyDescent="0.2">
      <c r="A25" t="s">
        <v>94</v>
      </c>
      <c r="B25" t="s">
        <v>111</v>
      </c>
      <c r="C25" t="s">
        <v>14</v>
      </c>
      <c r="D25" t="s">
        <v>14</v>
      </c>
      <c r="E25" t="s">
        <v>28</v>
      </c>
      <c r="F25">
        <v>11</v>
      </c>
      <c r="G25" t="s">
        <v>19</v>
      </c>
      <c r="H25">
        <v>201106</v>
      </c>
      <c r="I25">
        <v>0.66800000000000004</v>
      </c>
      <c r="J25">
        <v>0.67200000000000004</v>
      </c>
      <c r="K25">
        <v>2</v>
      </c>
      <c r="L25">
        <v>-4.931</v>
      </c>
      <c r="M25">
        <v>3.0300000000000001E-2</v>
      </c>
      <c r="N25">
        <v>0.32900000000000001</v>
      </c>
      <c r="O25" s="8">
        <f>Table25[[#This Row],[duration_ms]]/60000</f>
        <v>3.3517666666666668</v>
      </c>
      <c r="P25" s="9">
        <f>VLOOKUP(Table25[[#This Row],[album_name]],'[1]Album Release Dates'!$A$1:$B$3,2,FALSE)</f>
        <v>39014</v>
      </c>
      <c r="Q25" t="str">
        <f t="shared" si="0"/>
        <v>Danceable</v>
      </c>
    </row>
    <row r="26" spans="1:17" x14ac:dyDescent="0.2">
      <c r="A26" t="s">
        <v>94</v>
      </c>
      <c r="B26" t="s">
        <v>112</v>
      </c>
      <c r="C26" t="s">
        <v>14</v>
      </c>
      <c r="D26" t="s">
        <v>14</v>
      </c>
      <c r="E26" t="s">
        <v>39</v>
      </c>
      <c r="F26">
        <v>12</v>
      </c>
      <c r="G26" t="s">
        <v>22</v>
      </c>
      <c r="H26">
        <v>213053</v>
      </c>
      <c r="I26">
        <v>0.56299999999999994</v>
      </c>
      <c r="J26">
        <v>0.93400000000000005</v>
      </c>
      <c r="K26">
        <v>8</v>
      </c>
      <c r="L26">
        <v>-3.629</v>
      </c>
      <c r="M26">
        <v>6.4600000000000005E-2</v>
      </c>
      <c r="N26">
        <v>0.10299999999999999</v>
      </c>
      <c r="O26" s="8">
        <f>Table25[[#This Row],[duration_ms]]/60000</f>
        <v>3.5508833333333332</v>
      </c>
      <c r="P26" s="9">
        <f>VLOOKUP(Table25[[#This Row],[album_name]],'[1]Album Release Dates'!$A$1:$B$3,2,FALSE)</f>
        <v>39014</v>
      </c>
      <c r="Q26" t="str">
        <f t="shared" si="0"/>
        <v>Danceable</v>
      </c>
    </row>
    <row r="27" spans="1:17" x14ac:dyDescent="0.2">
      <c r="A27" t="s">
        <v>94</v>
      </c>
      <c r="B27" t="s">
        <v>113</v>
      </c>
      <c r="C27" t="s">
        <v>14</v>
      </c>
      <c r="D27" t="s">
        <v>14</v>
      </c>
      <c r="E27" t="s">
        <v>33</v>
      </c>
      <c r="F27">
        <v>13</v>
      </c>
      <c r="G27" t="s">
        <v>16</v>
      </c>
      <c r="H27">
        <v>203226</v>
      </c>
      <c r="I27">
        <v>0.61199999999999999</v>
      </c>
      <c r="J27">
        <v>0.39400000000000002</v>
      </c>
      <c r="K27">
        <v>7</v>
      </c>
      <c r="L27">
        <v>-5.7229999999999999</v>
      </c>
      <c r="M27">
        <v>2.4299999999999999E-2</v>
      </c>
      <c r="N27">
        <v>0.14699999999999999</v>
      </c>
      <c r="O27" s="8">
        <f>Table25[[#This Row],[duration_ms]]/60000</f>
        <v>3.3871000000000002</v>
      </c>
      <c r="P27" s="9">
        <f>VLOOKUP(Table25[[#This Row],[album_name]],'[1]Album Release Dates'!$A$1:$B$3,2,FALSE)</f>
        <v>39014</v>
      </c>
      <c r="Q27" t="str">
        <f t="shared" si="0"/>
        <v>Danceable</v>
      </c>
    </row>
    <row r="28" spans="1:17" x14ac:dyDescent="0.2">
      <c r="A28" t="s">
        <v>94</v>
      </c>
      <c r="B28" t="s">
        <v>114</v>
      </c>
      <c r="C28" t="s">
        <v>14</v>
      </c>
      <c r="D28" t="s">
        <v>14</v>
      </c>
      <c r="E28" t="s">
        <v>115</v>
      </c>
      <c r="F28">
        <v>14</v>
      </c>
      <c r="G28" t="s">
        <v>17</v>
      </c>
      <c r="H28">
        <v>220146</v>
      </c>
      <c r="I28">
        <v>0.48299999999999998</v>
      </c>
      <c r="J28">
        <v>0.751</v>
      </c>
      <c r="K28">
        <v>4</v>
      </c>
      <c r="L28">
        <v>-5.726</v>
      </c>
      <c r="M28">
        <v>3.6499999999999998E-2</v>
      </c>
      <c r="N28">
        <v>0.128</v>
      </c>
      <c r="O28" s="8">
        <f>Table25[[#This Row],[duration_ms]]/60000</f>
        <v>3.6690999999999998</v>
      </c>
      <c r="P28" s="9">
        <f>VLOOKUP(Table25[[#This Row],[album_name]],'[1]Album Release Dates'!$A$1:$B$3,2,FALSE)</f>
        <v>39014</v>
      </c>
      <c r="Q28" t="str">
        <f t="shared" si="0"/>
        <v>Chill</v>
      </c>
    </row>
    <row r="29" spans="1:17" x14ac:dyDescent="0.2">
      <c r="A29" t="s">
        <v>94</v>
      </c>
      <c r="B29" t="s">
        <v>116</v>
      </c>
      <c r="C29" t="s">
        <v>14</v>
      </c>
      <c r="D29" t="s">
        <v>14</v>
      </c>
      <c r="E29" t="s">
        <v>117</v>
      </c>
      <c r="F29">
        <v>15</v>
      </c>
      <c r="G29" t="s">
        <v>15</v>
      </c>
      <c r="H29">
        <v>179066</v>
      </c>
      <c r="I29">
        <v>0.45900000000000002</v>
      </c>
      <c r="J29">
        <v>0.753</v>
      </c>
      <c r="K29">
        <v>10</v>
      </c>
      <c r="L29">
        <v>-3.827</v>
      </c>
      <c r="M29">
        <v>5.3699999999999998E-2</v>
      </c>
      <c r="N29">
        <v>8.6300000000000002E-2</v>
      </c>
      <c r="O29" s="8">
        <f>Table25[[#This Row],[duration_ms]]/60000</f>
        <v>2.9844333333333335</v>
      </c>
      <c r="P29" s="9">
        <f>VLOOKUP(Table25[[#This Row],[album_name]],'[1]Album Release Dates'!$A$1:$B$3,2,FALSE)</f>
        <v>39014</v>
      </c>
      <c r="Q29" t="str">
        <f t="shared" si="0"/>
        <v>Chill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266B-C6D2-A047-BF65-AF8A3B916C99}">
  <dimension ref="A1:X21"/>
  <sheetViews>
    <sheetView topLeftCell="F1" workbookViewId="0">
      <selection activeCell="Q26" sqref="Q26"/>
    </sheetView>
  </sheetViews>
  <sheetFormatPr baseColWidth="10" defaultRowHeight="16" x14ac:dyDescent="0.2"/>
  <cols>
    <col min="16" max="16" width="16.83203125" bestFit="1" customWidth="1"/>
    <col min="17" max="17" width="14.6640625" bestFit="1" customWidth="1"/>
    <col min="18" max="19" width="11" bestFit="1" customWidth="1"/>
    <col min="20" max="20" width="13.6640625" bestFit="1" customWidth="1"/>
    <col min="21" max="23" width="11" bestFit="1" customWidth="1"/>
  </cols>
  <sheetData>
    <row r="1" spans="1:24" x14ac:dyDescent="0.2">
      <c r="A1" s="3" t="s">
        <v>9</v>
      </c>
      <c r="B1" s="3"/>
      <c r="C1" s="3" t="s">
        <v>2</v>
      </c>
      <c r="D1" s="3"/>
      <c r="E1" s="3" t="s">
        <v>3</v>
      </c>
      <c r="F1" s="3"/>
      <c r="G1" s="3" t="s">
        <v>4</v>
      </c>
      <c r="H1" s="3"/>
      <c r="I1" s="3" t="s">
        <v>5</v>
      </c>
      <c r="J1" s="3"/>
      <c r="K1" s="3" t="s">
        <v>6</v>
      </c>
      <c r="L1" s="3"/>
      <c r="M1" s="3" t="s">
        <v>7</v>
      </c>
      <c r="N1" s="3"/>
      <c r="Q1" s="3" t="s">
        <v>9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/>
    </row>
    <row r="2" spans="1:2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</row>
    <row r="3" spans="1:24" x14ac:dyDescent="0.2">
      <c r="A3" s="1" t="s">
        <v>134</v>
      </c>
      <c r="B3" s="1">
        <v>229372.89285714287</v>
      </c>
      <c r="C3" s="1" t="s">
        <v>134</v>
      </c>
      <c r="D3" s="1">
        <v>0.56732142857142853</v>
      </c>
      <c r="E3" s="1" t="s">
        <v>134</v>
      </c>
      <c r="F3" s="1">
        <v>0.65174999999999994</v>
      </c>
      <c r="G3" s="1" t="s">
        <v>134</v>
      </c>
      <c r="H3" s="1">
        <v>5.1428571428571432</v>
      </c>
      <c r="I3" s="1" t="s">
        <v>134</v>
      </c>
      <c r="J3" s="1">
        <v>-4.9843928571428577</v>
      </c>
      <c r="K3" s="1" t="s">
        <v>134</v>
      </c>
      <c r="L3" s="1">
        <v>3.2828571428571422E-2</v>
      </c>
      <c r="M3" s="1" t="s">
        <v>134</v>
      </c>
      <c r="N3" s="1">
        <v>0.15370714285714288</v>
      </c>
      <c r="P3" s="1" t="s">
        <v>134</v>
      </c>
      <c r="Q3" s="5">
        <v>229372.89285714287</v>
      </c>
      <c r="R3" s="4">
        <v>0.56732142857142853</v>
      </c>
      <c r="S3" s="4">
        <v>0.65174999999999994</v>
      </c>
      <c r="T3" s="4">
        <v>5.1428571428571432</v>
      </c>
      <c r="U3" s="4">
        <v>-4.9843928571428577</v>
      </c>
      <c r="V3" s="4">
        <v>3.2828571428571422E-2</v>
      </c>
      <c r="W3" s="4">
        <v>0.15370714285714288</v>
      </c>
    </row>
    <row r="4" spans="1:24" x14ac:dyDescent="0.2">
      <c r="A4" s="1" t="s">
        <v>135</v>
      </c>
      <c r="B4" s="1">
        <v>5367.8089226915545</v>
      </c>
      <c r="C4" s="1" t="s">
        <v>135</v>
      </c>
      <c r="D4" s="1">
        <v>1.8023357388805863E-2</v>
      </c>
      <c r="E4" s="1" t="s">
        <v>135</v>
      </c>
      <c r="F4" s="1">
        <v>3.1043604126178102E-2</v>
      </c>
      <c r="G4" s="1" t="s">
        <v>135</v>
      </c>
      <c r="H4" s="1">
        <v>0.57208956479174922</v>
      </c>
      <c r="I4" s="1" t="s">
        <v>135</v>
      </c>
      <c r="J4" s="1">
        <v>0.29968754601452069</v>
      </c>
      <c r="K4" s="1" t="s">
        <v>135</v>
      </c>
      <c r="L4" s="1">
        <v>1.8993096569784173E-3</v>
      </c>
      <c r="M4" s="1" t="s">
        <v>135</v>
      </c>
      <c r="N4" s="1">
        <v>1.4931234731164316E-2</v>
      </c>
      <c r="P4" s="1" t="s">
        <v>135</v>
      </c>
      <c r="Q4" s="5">
        <v>5367.8089226915545</v>
      </c>
      <c r="R4" s="4">
        <v>1.8023357388805863E-2</v>
      </c>
      <c r="S4" s="4">
        <v>3.1043604126178102E-2</v>
      </c>
      <c r="T4" s="4">
        <v>0.57208956479174922</v>
      </c>
      <c r="U4" s="4">
        <v>0.29968754601452069</v>
      </c>
      <c r="V4" s="4">
        <v>1.8993096569784173E-3</v>
      </c>
      <c r="W4" s="4">
        <v>1.4931234731164316E-2</v>
      </c>
    </row>
    <row r="5" spans="1:24" x14ac:dyDescent="0.2">
      <c r="A5" s="1" t="s">
        <v>136</v>
      </c>
      <c r="B5" s="1">
        <v>233266</v>
      </c>
      <c r="C5" s="1" t="s">
        <v>136</v>
      </c>
      <c r="D5" s="1">
        <v>0.57899999999999996</v>
      </c>
      <c r="E5" s="1" t="s">
        <v>136</v>
      </c>
      <c r="F5" s="1">
        <v>0.68599999999999994</v>
      </c>
      <c r="G5" s="1" t="s">
        <v>136</v>
      </c>
      <c r="H5" s="1">
        <v>5</v>
      </c>
      <c r="I5" s="1" t="s">
        <v>136</v>
      </c>
      <c r="J5" s="1">
        <v>-4.6795</v>
      </c>
      <c r="K5" s="1" t="s">
        <v>136</v>
      </c>
      <c r="L5" s="1">
        <v>2.9350000000000001E-2</v>
      </c>
      <c r="M5" s="1" t="s">
        <v>136</v>
      </c>
      <c r="N5" s="1">
        <v>0.12</v>
      </c>
      <c r="P5" s="1" t="s">
        <v>136</v>
      </c>
      <c r="Q5" s="5">
        <v>233266</v>
      </c>
      <c r="R5" s="4">
        <v>0.57899999999999996</v>
      </c>
      <c r="S5" s="4">
        <v>0.68599999999999994</v>
      </c>
      <c r="T5" s="4">
        <v>5</v>
      </c>
      <c r="U5" s="4">
        <v>-4.6795</v>
      </c>
      <c r="V5" s="4">
        <v>2.9350000000000001E-2</v>
      </c>
      <c r="W5" s="4">
        <v>0.12</v>
      </c>
    </row>
    <row r="6" spans="1:24" x14ac:dyDescent="0.2">
      <c r="A6" s="1" t="s">
        <v>137</v>
      </c>
      <c r="B6" s="1" t="e">
        <v>#N/A</v>
      </c>
      <c r="C6" s="1" t="s">
        <v>137</v>
      </c>
      <c r="D6" s="1">
        <v>0.59399999999999997</v>
      </c>
      <c r="E6" s="1" t="s">
        <v>137</v>
      </c>
      <c r="F6" s="1">
        <v>0.48199999999999998</v>
      </c>
      <c r="G6" s="1" t="s">
        <v>137</v>
      </c>
      <c r="H6" s="1">
        <v>5</v>
      </c>
      <c r="I6" s="1" t="s">
        <v>137</v>
      </c>
      <c r="J6" s="1" t="e">
        <v>#N/A</v>
      </c>
      <c r="K6" s="1" t="s">
        <v>137</v>
      </c>
      <c r="L6" s="1">
        <v>2.6599999999999999E-2</v>
      </c>
      <c r="M6" s="1" t="s">
        <v>137</v>
      </c>
      <c r="N6" s="1">
        <v>0.108</v>
      </c>
      <c r="P6" s="1" t="s">
        <v>137</v>
      </c>
      <c r="Q6" s="5" t="e">
        <v>#N/A</v>
      </c>
      <c r="R6" s="4">
        <v>0.59399999999999997</v>
      </c>
      <c r="S6" s="4">
        <v>0.48199999999999998</v>
      </c>
      <c r="T6" s="4">
        <v>5</v>
      </c>
      <c r="U6" s="4" t="e">
        <v>#N/A</v>
      </c>
      <c r="V6" s="4">
        <v>2.6599999999999999E-2</v>
      </c>
      <c r="W6" s="4">
        <v>0.108</v>
      </c>
    </row>
    <row r="7" spans="1:24" x14ac:dyDescent="0.2">
      <c r="A7" s="1" t="s">
        <v>138</v>
      </c>
      <c r="B7" s="1">
        <v>28403.774989510777</v>
      </c>
      <c r="C7" s="1" t="s">
        <v>138</v>
      </c>
      <c r="D7" s="1">
        <v>9.5370642882437573E-2</v>
      </c>
      <c r="E7" s="1" t="s">
        <v>138</v>
      </c>
      <c r="F7" s="1">
        <v>0.1642673126340117</v>
      </c>
      <c r="G7" s="1" t="s">
        <v>138</v>
      </c>
      <c r="H7" s="1">
        <v>3.0272134321882831</v>
      </c>
      <c r="I7" s="1" t="s">
        <v>138</v>
      </c>
      <c r="J7" s="1">
        <v>1.585797435555296</v>
      </c>
      <c r="K7" s="1" t="s">
        <v>138</v>
      </c>
      <c r="L7" s="1">
        <v>1.0050202030136571E-2</v>
      </c>
      <c r="M7" s="1" t="s">
        <v>138</v>
      </c>
      <c r="N7" s="1">
        <v>7.9008667731582286E-2</v>
      </c>
      <c r="P7" s="1" t="s">
        <v>138</v>
      </c>
      <c r="Q7" s="5">
        <v>28403.774989510777</v>
      </c>
      <c r="R7" s="4">
        <v>9.5370642882437573E-2</v>
      </c>
      <c r="S7" s="4">
        <v>0.1642673126340117</v>
      </c>
      <c r="T7" s="4">
        <v>3.0272134321882831</v>
      </c>
      <c r="U7" s="4">
        <v>1.585797435555296</v>
      </c>
      <c r="V7" s="4">
        <v>1.0050202030136571E-2</v>
      </c>
      <c r="W7" s="4">
        <v>7.9008667731582286E-2</v>
      </c>
    </row>
    <row r="8" spans="1:24" x14ac:dyDescent="0.2">
      <c r="A8" s="1" t="s">
        <v>139</v>
      </c>
      <c r="B8" s="1">
        <v>806774433.65475798</v>
      </c>
      <c r="C8" s="1" t="s">
        <v>139</v>
      </c>
      <c r="D8" s="1">
        <v>9.0955595238094416E-3</v>
      </c>
      <c r="E8" s="1" t="s">
        <v>139</v>
      </c>
      <c r="F8" s="1">
        <v>2.6983750000000143E-2</v>
      </c>
      <c r="G8" s="1" t="s">
        <v>139</v>
      </c>
      <c r="H8" s="1">
        <v>9.1640211640211646</v>
      </c>
      <c r="I8" s="1" t="s">
        <v>139</v>
      </c>
      <c r="J8" s="1">
        <v>2.514753506613753</v>
      </c>
      <c r="K8" s="1" t="s">
        <v>139</v>
      </c>
      <c r="L8" s="1">
        <v>1.0100656084656125E-4</v>
      </c>
      <c r="M8" s="1" t="s">
        <v>139</v>
      </c>
      <c r="N8" s="1">
        <v>6.2423695767195716E-3</v>
      </c>
      <c r="P8" s="1" t="s">
        <v>139</v>
      </c>
      <c r="Q8" s="5">
        <v>806774433.65475798</v>
      </c>
      <c r="R8" s="4">
        <v>9.0955595238094416E-3</v>
      </c>
      <c r="S8" s="4">
        <v>2.6983750000000143E-2</v>
      </c>
      <c r="T8" s="4">
        <v>9.1640211640211646</v>
      </c>
      <c r="U8" s="4">
        <v>2.514753506613753</v>
      </c>
      <c r="V8" s="4">
        <v>1.0100656084656125E-4</v>
      </c>
      <c r="W8" s="4">
        <v>6.2423695767195716E-3</v>
      </c>
    </row>
    <row r="9" spans="1:24" x14ac:dyDescent="0.2">
      <c r="A9" s="1" t="s">
        <v>140</v>
      </c>
      <c r="B9" s="1">
        <v>2.5004512537319723E-2</v>
      </c>
      <c r="C9" s="1" t="s">
        <v>140</v>
      </c>
      <c r="D9" s="1">
        <v>1.145124660722284</v>
      </c>
      <c r="E9" s="1" t="s">
        <v>140</v>
      </c>
      <c r="F9" s="1">
        <v>-1.0453940170156657</v>
      </c>
      <c r="G9" s="1" t="s">
        <v>140</v>
      </c>
      <c r="H9" s="1">
        <v>-0.90990209476904704</v>
      </c>
      <c r="I9" s="1" t="s">
        <v>140</v>
      </c>
      <c r="J9" s="1">
        <v>-0.10921368987784463</v>
      </c>
      <c r="K9" s="1" t="s">
        <v>140</v>
      </c>
      <c r="L9" s="1">
        <v>3.9741704032498566</v>
      </c>
      <c r="M9" s="1" t="s">
        <v>140</v>
      </c>
      <c r="N9" s="1">
        <v>1.092765377530025</v>
      </c>
      <c r="P9" s="1" t="s">
        <v>140</v>
      </c>
      <c r="Q9" s="5">
        <v>2.5004512537319723E-2</v>
      </c>
      <c r="R9" s="4">
        <v>1.145124660722284</v>
      </c>
      <c r="S9" s="4">
        <v>-1.0453940170156657</v>
      </c>
      <c r="T9" s="4">
        <v>-0.90990209476904704</v>
      </c>
      <c r="U9" s="4">
        <v>-0.10921368987784463</v>
      </c>
      <c r="V9" s="4">
        <v>3.9741704032498566</v>
      </c>
      <c r="W9" s="4">
        <v>1.092765377530025</v>
      </c>
    </row>
    <row r="10" spans="1:24" x14ac:dyDescent="0.2">
      <c r="A10" s="1" t="s">
        <v>141</v>
      </c>
      <c r="B10" s="1">
        <v>0.13881845752251959</v>
      </c>
      <c r="C10" s="1" t="s">
        <v>141</v>
      </c>
      <c r="D10" s="1">
        <v>0.50224061620476945</v>
      </c>
      <c r="E10" s="1" t="s">
        <v>141</v>
      </c>
      <c r="F10" s="1">
        <v>-0.29335646361309875</v>
      </c>
      <c r="G10" s="1" t="s">
        <v>141</v>
      </c>
      <c r="H10" s="1">
        <v>-9.5069393678009997E-2</v>
      </c>
      <c r="I10" s="1" t="s">
        <v>141</v>
      </c>
      <c r="J10" s="1">
        <v>-0.60487847175143006</v>
      </c>
      <c r="K10" s="1" t="s">
        <v>141</v>
      </c>
      <c r="L10" s="1">
        <v>2.0690366714182011</v>
      </c>
      <c r="M10" s="1" t="s">
        <v>141</v>
      </c>
      <c r="N10" s="1">
        <v>1.5474285267251959</v>
      </c>
      <c r="P10" s="1" t="s">
        <v>141</v>
      </c>
      <c r="Q10" s="5">
        <v>0.13881845752251959</v>
      </c>
      <c r="R10" s="4">
        <v>0.50224061620476945</v>
      </c>
      <c r="S10" s="4">
        <v>-0.29335646361309875</v>
      </c>
      <c r="T10" s="4">
        <v>-9.5069393678009997E-2</v>
      </c>
      <c r="U10" s="4">
        <v>-0.60487847175143006</v>
      </c>
      <c r="V10" s="4">
        <v>2.0690366714182011</v>
      </c>
      <c r="W10" s="4">
        <v>1.5474285267251959</v>
      </c>
    </row>
    <row r="11" spans="1:24" x14ac:dyDescent="0.2">
      <c r="A11" s="1" t="s">
        <v>142</v>
      </c>
      <c r="B11" s="1">
        <v>121267</v>
      </c>
      <c r="C11" s="1" t="s">
        <v>142</v>
      </c>
      <c r="D11" s="1">
        <v>0.43799999999999994</v>
      </c>
      <c r="E11" s="1" t="s">
        <v>142</v>
      </c>
      <c r="F11" s="1">
        <v>0.59400000000000008</v>
      </c>
      <c r="G11" s="1" t="s">
        <v>142</v>
      </c>
      <c r="H11" s="1">
        <v>10</v>
      </c>
      <c r="I11" s="1" t="s">
        <v>142</v>
      </c>
      <c r="J11" s="1">
        <v>6.4449999999999994</v>
      </c>
      <c r="K11" s="1" t="s">
        <v>142</v>
      </c>
      <c r="L11" s="1">
        <v>4.1500000000000009E-2</v>
      </c>
      <c r="M11" s="1" t="s">
        <v>142</v>
      </c>
      <c r="N11" s="1">
        <v>0.26080000000000003</v>
      </c>
      <c r="P11" s="1" t="s">
        <v>142</v>
      </c>
      <c r="Q11" s="5">
        <v>121267</v>
      </c>
      <c r="R11" s="4">
        <v>0.43799999999999994</v>
      </c>
      <c r="S11" s="4">
        <v>0.59400000000000008</v>
      </c>
      <c r="T11" s="4">
        <v>10</v>
      </c>
      <c r="U11" s="4">
        <v>6.4449999999999994</v>
      </c>
      <c r="V11" s="4">
        <v>4.1500000000000009E-2</v>
      </c>
      <c r="W11" s="4">
        <v>0.26080000000000003</v>
      </c>
    </row>
    <row r="12" spans="1:24" x14ac:dyDescent="0.2">
      <c r="A12" s="1" t="s">
        <v>143</v>
      </c>
      <c r="B12" s="1">
        <v>173066</v>
      </c>
      <c r="C12" s="1" t="s">
        <v>143</v>
      </c>
      <c r="D12" s="1">
        <v>0.40300000000000002</v>
      </c>
      <c r="E12" s="1" t="s">
        <v>143</v>
      </c>
      <c r="F12" s="1">
        <v>0.34</v>
      </c>
      <c r="G12" s="1" t="s">
        <v>143</v>
      </c>
      <c r="H12" s="1">
        <v>0</v>
      </c>
      <c r="I12" s="1" t="s">
        <v>143</v>
      </c>
      <c r="J12" s="1">
        <v>-8.5429999999999993</v>
      </c>
      <c r="K12" s="1" t="s">
        <v>143</v>
      </c>
      <c r="L12" s="1">
        <v>2.3099999999999999E-2</v>
      </c>
      <c r="M12" s="1" t="s">
        <v>143</v>
      </c>
      <c r="N12" s="1">
        <v>8.2199999999999995E-2</v>
      </c>
      <c r="P12" s="1" t="s">
        <v>143</v>
      </c>
      <c r="Q12" s="5">
        <v>173066</v>
      </c>
      <c r="R12" s="4">
        <v>0.40300000000000002</v>
      </c>
      <c r="S12" s="4">
        <v>0.34</v>
      </c>
      <c r="T12" s="4">
        <v>0</v>
      </c>
      <c r="U12" s="4">
        <v>-8.5429999999999993</v>
      </c>
      <c r="V12" s="4">
        <v>2.3099999999999999E-2</v>
      </c>
      <c r="W12" s="4">
        <v>8.2199999999999995E-2</v>
      </c>
    </row>
    <row r="13" spans="1:24" x14ac:dyDescent="0.2">
      <c r="A13" s="1" t="s">
        <v>144</v>
      </c>
      <c r="B13" s="1">
        <v>294333</v>
      </c>
      <c r="C13" s="1" t="s">
        <v>144</v>
      </c>
      <c r="D13" s="1">
        <v>0.84099999999999997</v>
      </c>
      <c r="E13" s="1" t="s">
        <v>144</v>
      </c>
      <c r="F13" s="1">
        <v>0.93400000000000005</v>
      </c>
      <c r="G13" s="1" t="s">
        <v>144</v>
      </c>
      <c r="H13" s="1">
        <v>10</v>
      </c>
      <c r="I13" s="1" t="s">
        <v>144</v>
      </c>
      <c r="J13" s="1">
        <v>-2.0979999999999999</v>
      </c>
      <c r="K13" s="1" t="s">
        <v>144</v>
      </c>
      <c r="L13" s="1">
        <v>6.4600000000000005E-2</v>
      </c>
      <c r="M13" s="1" t="s">
        <v>144</v>
      </c>
      <c r="N13" s="1">
        <v>0.34300000000000003</v>
      </c>
      <c r="P13" s="1" t="s">
        <v>144</v>
      </c>
      <c r="Q13" s="5">
        <v>294333</v>
      </c>
      <c r="R13" s="4">
        <v>0.84099999999999997</v>
      </c>
      <c r="S13" s="4">
        <v>0.93400000000000005</v>
      </c>
      <c r="T13" s="4">
        <v>10</v>
      </c>
      <c r="U13" s="4">
        <v>-2.0979999999999999</v>
      </c>
      <c r="V13" s="4">
        <v>6.4600000000000005E-2</v>
      </c>
      <c r="W13" s="4">
        <v>0.34300000000000003</v>
      </c>
    </row>
    <row r="14" spans="1:24" x14ac:dyDescent="0.2">
      <c r="A14" s="1" t="s">
        <v>145</v>
      </c>
      <c r="B14" s="1">
        <v>6422441</v>
      </c>
      <c r="C14" s="1" t="s">
        <v>145</v>
      </c>
      <c r="D14" s="1">
        <v>15.885</v>
      </c>
      <c r="E14" s="1" t="s">
        <v>145</v>
      </c>
      <c r="F14" s="1">
        <v>18.248999999999999</v>
      </c>
      <c r="G14" s="1" t="s">
        <v>145</v>
      </c>
      <c r="H14" s="1">
        <v>144</v>
      </c>
      <c r="I14" s="1" t="s">
        <v>145</v>
      </c>
      <c r="J14" s="1">
        <v>-139.56300000000002</v>
      </c>
      <c r="K14" s="1" t="s">
        <v>145</v>
      </c>
      <c r="L14" s="1">
        <v>0.9191999999999998</v>
      </c>
      <c r="M14" s="1" t="s">
        <v>145</v>
      </c>
      <c r="N14" s="1">
        <v>4.3038000000000007</v>
      </c>
      <c r="P14" s="1" t="s">
        <v>145</v>
      </c>
      <c r="Q14" s="5">
        <v>6422441</v>
      </c>
      <c r="R14" s="4">
        <v>15.885</v>
      </c>
      <c r="S14" s="4">
        <v>18.248999999999999</v>
      </c>
      <c r="T14" s="4">
        <v>144</v>
      </c>
      <c r="U14" s="4">
        <v>-139.56300000000002</v>
      </c>
      <c r="V14" s="4">
        <v>0.9191999999999998</v>
      </c>
      <c r="W14" s="4">
        <v>4.3038000000000007</v>
      </c>
    </row>
    <row r="15" spans="1:24" ht="17" thickBot="1" x14ac:dyDescent="0.25">
      <c r="A15" s="2" t="s">
        <v>146</v>
      </c>
      <c r="B15" s="2">
        <v>28</v>
      </c>
      <c r="C15" s="2" t="s">
        <v>146</v>
      </c>
      <c r="D15" s="2">
        <v>28</v>
      </c>
      <c r="E15" s="2" t="s">
        <v>146</v>
      </c>
      <c r="F15" s="2">
        <v>28</v>
      </c>
      <c r="G15" s="2" t="s">
        <v>146</v>
      </c>
      <c r="H15" s="2">
        <v>28</v>
      </c>
      <c r="I15" s="2" t="s">
        <v>146</v>
      </c>
      <c r="J15" s="2">
        <v>28</v>
      </c>
      <c r="K15" s="2" t="s">
        <v>146</v>
      </c>
      <c r="L15" s="2">
        <v>28</v>
      </c>
      <c r="M15" s="2" t="s">
        <v>146</v>
      </c>
      <c r="N15" s="2">
        <v>28</v>
      </c>
      <c r="P15" s="2" t="s">
        <v>146</v>
      </c>
      <c r="Q15" s="7">
        <v>28</v>
      </c>
      <c r="R15" s="2">
        <v>28</v>
      </c>
      <c r="S15" s="2">
        <v>28</v>
      </c>
      <c r="T15" s="2">
        <v>28</v>
      </c>
      <c r="U15" s="2">
        <v>28</v>
      </c>
      <c r="V15" s="2">
        <v>28</v>
      </c>
      <c r="W15" s="2">
        <v>28</v>
      </c>
    </row>
    <row r="19" spans="16:17" x14ac:dyDescent="0.2">
      <c r="P19" t="s">
        <v>147</v>
      </c>
      <c r="Q19" t="s">
        <v>150</v>
      </c>
    </row>
    <row r="21" spans="16:17" x14ac:dyDescent="0.2">
      <c r="P21" t="s">
        <v>148</v>
      </c>
      <c r="Q21" t="s">
        <v>149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C7BF-56DB-D440-9690-ABB4D4F74609}">
  <dimension ref="B15:J42"/>
  <sheetViews>
    <sheetView workbookViewId="0">
      <selection activeCell="L41" sqref="L41"/>
    </sheetView>
  </sheetViews>
  <sheetFormatPr baseColWidth="10" defaultRowHeight="16" x14ac:dyDescent="0.2"/>
  <sheetData>
    <row r="15" spans="9:10" ht="17" thickBot="1" x14ac:dyDescent="0.25"/>
    <row r="16" spans="9:10" x14ac:dyDescent="0.2">
      <c r="I16" s="3" t="s">
        <v>2</v>
      </c>
      <c r="J16" s="3" t="s">
        <v>3</v>
      </c>
    </row>
    <row r="17" spans="2:10" x14ac:dyDescent="0.2">
      <c r="B17" t="s">
        <v>151</v>
      </c>
      <c r="H17" s="1" t="s">
        <v>2</v>
      </c>
      <c r="I17" s="1">
        <v>1</v>
      </c>
      <c r="J17" s="1"/>
    </row>
    <row r="18" spans="2:10" ht="17" thickBot="1" x14ac:dyDescent="0.25">
      <c r="H18" s="2" t="s">
        <v>3</v>
      </c>
      <c r="I18" s="6">
        <v>1.2655750344723635E-2</v>
      </c>
      <c r="J18" s="2">
        <v>1</v>
      </c>
    </row>
    <row r="21" spans="2:10" x14ac:dyDescent="0.2">
      <c r="H21" t="s">
        <v>152</v>
      </c>
    </row>
    <row r="39" spans="8:10" ht="17" thickBot="1" x14ac:dyDescent="0.25"/>
    <row r="40" spans="8:10" x14ac:dyDescent="0.2">
      <c r="H40" s="3"/>
      <c r="I40" s="3" t="s">
        <v>6</v>
      </c>
      <c r="J40" s="3" t="s">
        <v>7</v>
      </c>
    </row>
    <row r="41" spans="8:10" x14ac:dyDescent="0.2">
      <c r="H41" s="1" t="s">
        <v>6</v>
      </c>
      <c r="I41" s="1">
        <v>1</v>
      </c>
      <c r="J41" s="1"/>
    </row>
    <row r="42" spans="8:10" ht="17" thickBot="1" x14ac:dyDescent="0.25">
      <c r="H42" s="2" t="s">
        <v>7</v>
      </c>
      <c r="I42" s="2">
        <v>-0.14374427341885712</v>
      </c>
      <c r="J42" s="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7D8B-ACF8-F345-9021-EBDC7E8C7BBA}">
  <dimension ref="A3:I15"/>
  <sheetViews>
    <sheetView tabSelected="1" workbookViewId="0">
      <selection activeCell="B16" sqref="B16"/>
    </sheetView>
  </sheetViews>
  <sheetFormatPr baseColWidth="10" defaultRowHeight="16" x14ac:dyDescent="0.2"/>
  <cols>
    <col min="1" max="1" width="13" bestFit="1" customWidth="1"/>
    <col min="2" max="2" width="18.5" style="12" bestFit="1" customWidth="1"/>
    <col min="3" max="3" width="23.6640625" style="12" bestFit="1" customWidth="1"/>
    <col min="4" max="4" width="20.83203125" style="12" bestFit="1" customWidth="1"/>
    <col min="5" max="5" width="16.5" style="12" bestFit="1" customWidth="1"/>
    <col min="6" max="6" width="18" style="12" bestFit="1" customWidth="1"/>
    <col min="7" max="7" width="20.6640625" style="12" bestFit="1" customWidth="1"/>
    <col min="8" max="9" width="17.5" style="12" bestFit="1" customWidth="1"/>
    <col min="10" max="10" width="23.6640625" bestFit="1" customWidth="1"/>
  </cols>
  <sheetData>
    <row r="3" spans="1:9" x14ac:dyDescent="0.2">
      <c r="A3" s="10" t="s">
        <v>158</v>
      </c>
      <c r="B3" s="12" t="s">
        <v>160</v>
      </c>
      <c r="C3" s="12" t="s">
        <v>161</v>
      </c>
      <c r="D3" s="12" t="s">
        <v>167</v>
      </c>
      <c r="E3" s="12" t="s">
        <v>166</v>
      </c>
      <c r="F3" s="12" t="s">
        <v>165</v>
      </c>
      <c r="G3" s="12" t="s">
        <v>164</v>
      </c>
      <c r="H3" s="12" t="s">
        <v>163</v>
      </c>
      <c r="I3" s="12" t="s">
        <v>162</v>
      </c>
    </row>
    <row r="4" spans="1:9" x14ac:dyDescent="0.2">
      <c r="A4" s="11" t="s">
        <v>30</v>
      </c>
      <c r="B4" s="13">
        <v>13</v>
      </c>
      <c r="C4" s="15">
        <v>39763</v>
      </c>
      <c r="D4" s="14">
        <v>0.59276923076923071</v>
      </c>
      <c r="E4" s="14">
        <v>0.63730769230769235</v>
      </c>
      <c r="F4" s="14">
        <v>-5.2760000000000007</v>
      </c>
      <c r="G4" s="14">
        <v>3.2992307692307689E-2</v>
      </c>
      <c r="H4" s="14">
        <v>0.14555384615384617</v>
      </c>
      <c r="I4" s="14">
        <v>4.1190692307692309</v>
      </c>
    </row>
    <row r="5" spans="1:9" x14ac:dyDescent="0.2">
      <c r="A5" s="11" t="s">
        <v>14</v>
      </c>
      <c r="B5" s="13">
        <v>15</v>
      </c>
      <c r="C5" s="15">
        <v>39014</v>
      </c>
      <c r="D5" s="14">
        <v>0.54526666666666668</v>
      </c>
      <c r="E5" s="14">
        <v>0.66426666666666656</v>
      </c>
      <c r="F5" s="14">
        <v>-4.7316666666666665</v>
      </c>
      <c r="G5" s="14">
        <v>3.2686666666666662E-2</v>
      </c>
      <c r="H5" s="14">
        <v>0.16077333333333332</v>
      </c>
      <c r="I5" s="14">
        <v>3.5661855555555562</v>
      </c>
    </row>
    <row r="6" spans="1:9" x14ac:dyDescent="0.2">
      <c r="A6" s="11" t="s">
        <v>159</v>
      </c>
      <c r="B6" s="13">
        <v>28</v>
      </c>
      <c r="C6" s="15">
        <v>39763</v>
      </c>
      <c r="D6" s="14">
        <v>0.56732142857142853</v>
      </c>
      <c r="E6" s="14">
        <v>0.65174999999999994</v>
      </c>
      <c r="F6" s="14">
        <v>-4.9843928571428577</v>
      </c>
      <c r="G6" s="14">
        <v>3.2828571428571422E-2</v>
      </c>
      <c r="H6" s="14">
        <v>0.15370714285714288</v>
      </c>
      <c r="I6" s="14">
        <v>3.8228815476190472</v>
      </c>
    </row>
    <row r="11" spans="1:9" x14ac:dyDescent="0.2">
      <c r="A11" t="s">
        <v>158</v>
      </c>
      <c r="B11" s="12" t="s">
        <v>160</v>
      </c>
      <c r="C11" s="12" t="s">
        <v>161</v>
      </c>
      <c r="D11" s="12" t="s">
        <v>167</v>
      </c>
      <c r="E11" s="12" t="s">
        <v>166</v>
      </c>
      <c r="F11" s="12" t="s">
        <v>165</v>
      </c>
      <c r="G11" s="12" t="s">
        <v>164</v>
      </c>
      <c r="H11" s="12" t="s">
        <v>163</v>
      </c>
      <c r="I11" s="12" t="s">
        <v>162</v>
      </c>
    </row>
    <row r="12" spans="1:9" x14ac:dyDescent="0.2">
      <c r="A12" t="s">
        <v>30</v>
      </c>
      <c r="B12" s="12">
        <v>13</v>
      </c>
      <c r="C12" s="15">
        <v>39763</v>
      </c>
      <c r="D12" s="12">
        <v>0.59276923076923071</v>
      </c>
      <c r="E12" s="12">
        <v>0.63730769230769235</v>
      </c>
      <c r="F12" s="12">
        <v>-5.2760000000000007</v>
      </c>
      <c r="G12" s="12">
        <v>3.2992307692307689E-2</v>
      </c>
      <c r="H12" s="12">
        <v>0.14555384615384617</v>
      </c>
      <c r="I12" s="12">
        <v>4.1190692307692309</v>
      </c>
    </row>
    <row r="13" spans="1:9" x14ac:dyDescent="0.2">
      <c r="A13" t="s">
        <v>14</v>
      </c>
      <c r="B13" s="12">
        <v>15</v>
      </c>
      <c r="C13" s="15">
        <v>39014</v>
      </c>
      <c r="D13" s="12">
        <v>0.54526666666666668</v>
      </c>
      <c r="E13" s="12">
        <v>0.66426666666666656</v>
      </c>
      <c r="F13" s="12">
        <v>-4.7316666666666665</v>
      </c>
      <c r="G13" s="12">
        <v>3.2686666666666662E-2</v>
      </c>
      <c r="H13" s="12">
        <v>0.16077333333333332</v>
      </c>
      <c r="I13" s="12">
        <v>3.5661855555555562</v>
      </c>
    </row>
    <row r="14" spans="1:9" x14ac:dyDescent="0.2">
      <c r="C14" s="15"/>
    </row>
    <row r="15" spans="1:9" x14ac:dyDescent="0.2">
      <c r="C15" s="1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01E1-31F9-4042-B382-0077B09CA427}">
  <dimension ref="A1:B3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156</v>
      </c>
      <c r="B1" t="s">
        <v>157</v>
      </c>
    </row>
    <row r="2" spans="1:2" x14ac:dyDescent="0.2">
      <c r="A2" t="s">
        <v>30</v>
      </c>
      <c r="B2" s="9">
        <v>39763</v>
      </c>
    </row>
    <row r="3" spans="1:2" x14ac:dyDescent="0.2">
      <c r="A3" t="s">
        <v>14</v>
      </c>
      <c r="B3" s="9">
        <v>39014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Taylor Swift Spotify Data</vt:lpstr>
      <vt:lpstr>1 - Remove Dupes</vt:lpstr>
      <vt:lpstr>2 - Final Dataset</vt:lpstr>
      <vt:lpstr>3 - Descriptive Statistics</vt:lpstr>
      <vt:lpstr>4 - EDA</vt:lpstr>
      <vt:lpstr>5 - Aggregations</vt:lpstr>
      <vt:lpstr>Album Release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Nooravi</dc:creator>
  <cp:lastModifiedBy>Sarah Nooravi</cp:lastModifiedBy>
  <dcterms:created xsi:type="dcterms:W3CDTF">2022-12-05T00:39:54Z</dcterms:created>
  <dcterms:modified xsi:type="dcterms:W3CDTF">2025-01-20T18:12:16Z</dcterms:modified>
</cp:coreProperties>
</file>