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ve\Python Learning\data-scientist-with-python\unsupervised-learning-with-scikit-learn\clustering\"/>
    </mc:Choice>
  </mc:AlternateContent>
  <xr:revisionPtr revIDLastSave="0" documentId="13_ncr:1_{FE216D4C-4B31-49E0-B61E-D333E80F3A6C}" xr6:coauthVersionLast="45" xr6:coauthVersionMax="45" xr10:uidLastSave="{00000000-0000-0000-0000-000000000000}"/>
  <bookViews>
    <workbookView xWindow="-108" yWindow="-108" windowWidth="23256" windowHeight="12576" xr2:uid="{F8DD86CE-0FA6-4D07-9EA6-E7FBCC88E4B4}"/>
  </bookViews>
  <sheets>
    <sheet name="Single" sheetId="3" r:id="rId1"/>
    <sheet name="Complete" sheetId="4" r:id="rId2"/>
    <sheet name="Unweighted (UPGMA)" sheetId="5" r:id="rId3"/>
    <sheet name="Weighted (WPGMA)" sheetId="1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2" i="5" l="1"/>
  <c r="B19" i="1"/>
  <c r="B18" i="1"/>
  <c r="D17" i="1"/>
  <c r="C17" i="1"/>
  <c r="B19" i="5"/>
  <c r="B18" i="5"/>
  <c r="D17" i="5"/>
  <c r="C17" i="5"/>
  <c r="C22" i="5" s="1"/>
  <c r="G22" i="5" s="1"/>
  <c r="B14" i="5"/>
  <c r="B13" i="5"/>
  <c r="B12" i="5"/>
  <c r="E11" i="5"/>
  <c r="D11" i="5"/>
  <c r="C11" i="5"/>
  <c r="G4" i="5"/>
  <c r="G11" i="5" s="1"/>
  <c r="G18" i="5" s="1"/>
  <c r="G22" i="4"/>
  <c r="B14" i="4"/>
  <c r="B12" i="4"/>
  <c r="B18" i="4" s="1"/>
  <c r="B13" i="4"/>
  <c r="B19" i="4" s="1"/>
  <c r="E11" i="4"/>
  <c r="C11" i="4"/>
  <c r="C17" i="4" s="1"/>
  <c r="D11" i="4"/>
  <c r="D17" i="4" s="1"/>
  <c r="G4" i="4"/>
  <c r="G17" i="3"/>
  <c r="C17" i="3"/>
  <c r="B18" i="3"/>
  <c r="B14" i="3"/>
  <c r="E11" i="3"/>
  <c r="G11" i="3" s="1"/>
  <c r="B13" i="3"/>
  <c r="B12" i="3"/>
  <c r="D11" i="3"/>
  <c r="C11" i="3"/>
  <c r="G4" i="3"/>
  <c r="G4" i="1"/>
  <c r="B14" i="1"/>
  <c r="B13" i="1"/>
  <c r="B12" i="1"/>
  <c r="E11" i="1"/>
  <c r="G11" i="1" s="1"/>
  <c r="G18" i="1" s="1"/>
  <c r="D11" i="1"/>
  <c r="C11" i="1"/>
  <c r="B23" i="5" l="1"/>
  <c r="B23" i="1"/>
  <c r="C22" i="4"/>
  <c r="C22" i="1"/>
  <c r="G22" i="1" s="1"/>
  <c r="G11" i="4"/>
  <c r="G18" i="4" s="1"/>
  <c r="B23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steve</author>
  </authors>
  <commentList>
    <comment ref="D17" authorId="0" shapeId="0" xr:uid="{1554AB91-1DD6-46D3-952E-570427EB6CEE}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Big difference between weighted and unweighted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steve</author>
  </authors>
  <commentList>
    <comment ref="D17" authorId="0" shapeId="0" xr:uid="{4582B3B3-801B-4A1B-9D8E-846A95573151}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Big difference between weighted and unweighted</t>
        </r>
      </text>
    </comment>
  </commentList>
</comments>
</file>

<file path=xl/sharedStrings.xml><?xml version="1.0" encoding="utf-8"?>
<sst xmlns="http://schemas.openxmlformats.org/spreadsheetml/2006/main" count="153" uniqueCount="22">
  <si>
    <t>a</t>
  </si>
  <si>
    <t>b</t>
  </si>
  <si>
    <t>c</t>
  </si>
  <si>
    <t>d</t>
  </si>
  <si>
    <t>e</t>
  </si>
  <si>
    <t>D1</t>
  </si>
  <si>
    <t>D2</t>
  </si>
  <si>
    <t>(a,b)</t>
  </si>
  <si>
    <t>((a,b),e)</t>
  </si>
  <si>
    <t>WPGMA (Weighted Pair Group Method with Arithmetic Mean)</t>
  </si>
  <si>
    <t>D3</t>
  </si>
  <si>
    <t>D4</t>
  </si>
  <si>
    <t>(c,d)</t>
  </si>
  <si>
    <t>((a,b),(c,e))</t>
  </si>
  <si>
    <t>Closest cluster to merge</t>
  </si>
  <si>
    <t>UPGMA (Unweighted Pair Group Method with Arithmetic Mean)</t>
  </si>
  <si>
    <t>Complete</t>
  </si>
  <si>
    <t>Single</t>
  </si>
  <si>
    <t>https://en.wikipedia.org/wiki/UPGMA</t>
  </si>
  <si>
    <t>https://en.wikipedia.org/wiki/WPGMA</t>
  </si>
  <si>
    <t>https://en.wikipedia.org/wiki/Complete-linkage_clustering</t>
  </si>
  <si>
    <t>https://en.wikipedia.org/wiki/Single-linkage_clustering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</si>
</sst>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0" formatCode="0.####"/>
    <numFmt numFmtId="171" formatCode="0.###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7">
    <xf numFmtId="0" fontId="0" fillId="0" borderId="0" xfId="0"/>
    <xf numFmtId="0" fontId="1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170" fontId="0" fillId="0" borderId="1" xfId="0" applyNumberFormat="1" applyBorder="1" applyAlignment="1">
      <alignment horizontal="center"/>
    </xf>
    <xf numFmtId="170" fontId="1" fillId="0" borderId="1" xfId="0" applyNumberFormat="1" applyFont="1" applyBorder="1" applyAlignment="1">
      <alignment horizontal="center"/>
    </xf>
    <xf numFmtId="171" fontId="0" fillId="0" borderId="1" xfId="0" applyNumberFormat="1" applyBorder="1" applyAlignment="1">
      <alignment horizontal="center"/>
    </xf>
    <xf numFmtId="171" fontId="0" fillId="3" borderId="1" xfId="0" applyNumberFormat="1" applyFill="1" applyBorder="1" applyAlignment="1">
      <alignment horizontal="center"/>
    </xf>
    <xf numFmtId="170" fontId="1" fillId="3" borderId="1" xfId="0" applyNumberFormat="1" applyFont="1" applyFill="1" applyBorder="1" applyAlignment="1">
      <alignment horizontal="center"/>
    </xf>
    <xf numFmtId="0" fontId="2" fillId="4" borderId="0" xfId="0" applyFont="1" applyFill="1"/>
    <xf numFmtId="0" fontId="0" fillId="4" borderId="0" xfId="0" applyFill="1"/>
    <xf numFmtId="0" fontId="0" fillId="0" borderId="3" xfId="0" applyBorder="1"/>
    <xf numFmtId="0" fontId="0" fillId="0" borderId="0" xfId="0" applyBorder="1"/>
    <xf numFmtId="0" fontId="0" fillId="0" borderId="2" xfId="0" applyBorder="1"/>
    <xf numFmtId="0" fontId="0" fillId="0" borderId="4" xfId="0" applyBorder="1"/>
    <xf numFmtId="171" fontId="1" fillId="3" borderId="1" xfId="0" applyNumberFormat="1" applyFont="1" applyFill="1" applyBorder="1" applyAlignment="1">
      <alignment horizontal="center"/>
    </xf>
    <xf numFmtId="171" fontId="0" fillId="3" borderId="1" xfId="0" applyNumberFormat="1" applyFill="1" applyBorder="1" applyAlignment="1">
      <alignment horizontal="centerContinuous"/>
    </xf>
    <xf numFmtId="0" fontId="5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304800</xdr:colOff>
      <xdr:row>11</xdr:row>
      <xdr:rowOff>106680</xdr:rowOff>
    </xdr:from>
    <xdr:to>
      <xdr:col>9</xdr:col>
      <xdr:colOff>312420</xdr:colOff>
      <xdr:row>20</xdr:row>
      <xdr:rowOff>0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11E3211E-587F-4E25-920E-E20437F73FA5}"/>
            </a:ext>
          </a:extLst>
        </xdr:cNvPr>
        <xdr:cNvCxnSpPr/>
      </xdr:nvCxnSpPr>
      <xdr:spPr>
        <a:xfrm flipH="1" flipV="1">
          <a:off x="6134100" y="2369820"/>
          <a:ext cx="7620" cy="1744980"/>
        </a:xfrm>
        <a:prstGeom prst="line">
          <a:avLst/>
        </a:prstGeom>
        <a:ln w="2222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297180</xdr:colOff>
      <xdr:row>11</xdr:row>
      <xdr:rowOff>99060</xdr:rowOff>
    </xdr:from>
    <xdr:to>
      <xdr:col>10</xdr:col>
      <xdr:colOff>304800</xdr:colOff>
      <xdr:row>19</xdr:row>
      <xdr:rowOff>198120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331CFDE1-C58C-4657-A4A4-B5A0D62822FA}"/>
            </a:ext>
          </a:extLst>
        </xdr:cNvPr>
        <xdr:cNvCxnSpPr/>
      </xdr:nvCxnSpPr>
      <xdr:spPr>
        <a:xfrm flipH="1" flipV="1">
          <a:off x="6774180" y="2362200"/>
          <a:ext cx="7620" cy="1744980"/>
        </a:xfrm>
        <a:prstGeom prst="line">
          <a:avLst/>
        </a:prstGeom>
        <a:ln w="2222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297180</xdr:colOff>
      <xdr:row>11</xdr:row>
      <xdr:rowOff>106680</xdr:rowOff>
    </xdr:from>
    <xdr:to>
      <xdr:col>10</xdr:col>
      <xdr:colOff>297180</xdr:colOff>
      <xdr:row>11</xdr:row>
      <xdr:rowOff>106680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9D87C68-57F2-40B2-94C4-5A2C9D91613B}"/>
            </a:ext>
          </a:extLst>
        </xdr:cNvPr>
        <xdr:cNvCxnSpPr/>
      </xdr:nvCxnSpPr>
      <xdr:spPr>
        <a:xfrm>
          <a:off x="6126480" y="2369820"/>
          <a:ext cx="647700" cy="0"/>
        </a:xfrm>
        <a:prstGeom prst="line">
          <a:avLst/>
        </a:prstGeom>
        <a:ln w="2222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312420</xdr:colOff>
      <xdr:row>9</xdr:row>
      <xdr:rowOff>121920</xdr:rowOff>
    </xdr:from>
    <xdr:to>
      <xdr:col>11</xdr:col>
      <xdr:colOff>312420</xdr:colOff>
      <xdr:row>19</xdr:row>
      <xdr:rowOff>198120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61E2A311-76C6-44EE-BE82-90D660CBF50C}"/>
            </a:ext>
          </a:extLst>
        </xdr:cNvPr>
        <xdr:cNvCxnSpPr/>
      </xdr:nvCxnSpPr>
      <xdr:spPr>
        <a:xfrm flipV="1">
          <a:off x="7825740" y="1973580"/>
          <a:ext cx="0" cy="2133600"/>
        </a:xfrm>
        <a:prstGeom prst="line">
          <a:avLst/>
        </a:prstGeom>
        <a:ln w="2222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320040</xdr:colOff>
      <xdr:row>9</xdr:row>
      <xdr:rowOff>137160</xdr:rowOff>
    </xdr:from>
    <xdr:to>
      <xdr:col>12</xdr:col>
      <xdr:colOff>327660</xdr:colOff>
      <xdr:row>19</xdr:row>
      <xdr:rowOff>198120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13C615E7-E4E1-4F80-9DE4-C6239651AB27}"/>
            </a:ext>
          </a:extLst>
        </xdr:cNvPr>
        <xdr:cNvCxnSpPr/>
      </xdr:nvCxnSpPr>
      <xdr:spPr>
        <a:xfrm flipV="1">
          <a:off x="8481060" y="1988820"/>
          <a:ext cx="7620" cy="2118360"/>
        </a:xfrm>
        <a:prstGeom prst="line">
          <a:avLst/>
        </a:prstGeom>
        <a:ln w="2222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304800</xdr:colOff>
      <xdr:row>6</xdr:row>
      <xdr:rowOff>15240</xdr:rowOff>
    </xdr:from>
    <xdr:to>
      <xdr:col>13</xdr:col>
      <xdr:colOff>320040</xdr:colOff>
      <xdr:row>19</xdr:row>
      <xdr:rowOff>190500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E3FD2B91-3A66-42A2-BD43-168736135DE7}"/>
            </a:ext>
          </a:extLst>
        </xdr:cNvPr>
        <xdr:cNvCxnSpPr/>
      </xdr:nvCxnSpPr>
      <xdr:spPr>
        <a:xfrm flipH="1" flipV="1">
          <a:off x="8724900" y="1249680"/>
          <a:ext cx="15240" cy="2849880"/>
        </a:xfrm>
        <a:prstGeom prst="line">
          <a:avLst/>
        </a:prstGeom>
        <a:ln w="2222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640080</xdr:colOff>
      <xdr:row>9</xdr:row>
      <xdr:rowOff>129540</xdr:rowOff>
    </xdr:from>
    <xdr:to>
      <xdr:col>12</xdr:col>
      <xdr:colOff>342900</xdr:colOff>
      <xdr:row>9</xdr:row>
      <xdr:rowOff>129540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E2037778-EF25-41B5-AFD1-3068326C19FE}"/>
            </a:ext>
          </a:extLst>
        </xdr:cNvPr>
        <xdr:cNvCxnSpPr/>
      </xdr:nvCxnSpPr>
      <xdr:spPr>
        <a:xfrm>
          <a:off x="6858000" y="1981200"/>
          <a:ext cx="1645920" cy="0"/>
        </a:xfrm>
        <a:prstGeom prst="line">
          <a:avLst/>
        </a:prstGeom>
        <a:ln w="2222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99060</xdr:colOff>
      <xdr:row>6</xdr:row>
      <xdr:rowOff>7620</xdr:rowOff>
    </xdr:from>
    <xdr:to>
      <xdr:col>13</xdr:col>
      <xdr:colOff>297180</xdr:colOff>
      <xdr:row>6</xdr:row>
      <xdr:rowOff>22860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F44363F1-E52E-431E-8DB2-6B562D99729B}"/>
            </a:ext>
          </a:extLst>
        </xdr:cNvPr>
        <xdr:cNvCxnSpPr/>
      </xdr:nvCxnSpPr>
      <xdr:spPr>
        <a:xfrm flipV="1">
          <a:off x="7612380" y="1242060"/>
          <a:ext cx="1493520" cy="15240"/>
        </a:xfrm>
        <a:prstGeom prst="line">
          <a:avLst/>
        </a:prstGeom>
        <a:ln w="2222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7620</xdr:colOff>
      <xdr:row>9</xdr:row>
      <xdr:rowOff>137160</xdr:rowOff>
    </xdr:from>
    <xdr:to>
      <xdr:col>10</xdr:col>
      <xdr:colOff>15240</xdr:colOff>
      <xdr:row>11</xdr:row>
      <xdr:rowOff>121920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681C6EAC-5753-43B4-9FDA-92D14744F04B}"/>
            </a:ext>
          </a:extLst>
        </xdr:cNvPr>
        <xdr:cNvCxnSpPr/>
      </xdr:nvCxnSpPr>
      <xdr:spPr>
        <a:xfrm flipV="1">
          <a:off x="6873240" y="1988820"/>
          <a:ext cx="7620" cy="396240"/>
        </a:xfrm>
        <a:prstGeom prst="line">
          <a:avLst/>
        </a:prstGeom>
        <a:ln w="2222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91440</xdr:colOff>
      <xdr:row>6</xdr:row>
      <xdr:rowOff>30480</xdr:rowOff>
    </xdr:from>
    <xdr:to>
      <xdr:col>11</xdr:col>
      <xdr:colOff>99060</xdr:colOff>
      <xdr:row>9</xdr:row>
      <xdr:rowOff>114300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id="{D236B66A-E623-4BD4-9BE3-DFC52601CD90}"/>
            </a:ext>
          </a:extLst>
        </xdr:cNvPr>
        <xdr:cNvCxnSpPr/>
      </xdr:nvCxnSpPr>
      <xdr:spPr>
        <a:xfrm flipV="1">
          <a:off x="7604760" y="1264920"/>
          <a:ext cx="7620" cy="701040"/>
        </a:xfrm>
        <a:prstGeom prst="line">
          <a:avLst/>
        </a:prstGeom>
        <a:ln w="2222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304800</xdr:colOff>
      <xdr:row>15</xdr:row>
      <xdr:rowOff>106680</xdr:rowOff>
    </xdr:from>
    <xdr:to>
      <xdr:col>9</xdr:col>
      <xdr:colOff>312420</xdr:colOff>
      <xdr:row>24</xdr:row>
      <xdr:rowOff>0</xdr:rowOff>
    </xdr:to>
    <xdr:cxnSp macro="">
      <xdr:nvCxnSpPr>
        <xdr:cNvPr id="24" name="Straight Connector 23">
          <a:extLst>
            <a:ext uri="{FF2B5EF4-FFF2-40B4-BE49-F238E27FC236}">
              <a16:creationId xmlns:a16="http://schemas.microsoft.com/office/drawing/2014/main" id="{E8686B4E-CC16-49EB-AE72-AE26D0C2268D}"/>
            </a:ext>
          </a:extLst>
        </xdr:cNvPr>
        <xdr:cNvCxnSpPr/>
      </xdr:nvCxnSpPr>
      <xdr:spPr>
        <a:xfrm flipH="1" flipV="1">
          <a:off x="6271260" y="2369820"/>
          <a:ext cx="7620" cy="1744980"/>
        </a:xfrm>
        <a:prstGeom prst="line">
          <a:avLst/>
        </a:prstGeom>
        <a:ln w="2222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297180</xdr:colOff>
      <xdr:row>15</xdr:row>
      <xdr:rowOff>99060</xdr:rowOff>
    </xdr:from>
    <xdr:to>
      <xdr:col>10</xdr:col>
      <xdr:colOff>304800</xdr:colOff>
      <xdr:row>23</xdr:row>
      <xdr:rowOff>198120</xdr:rowOff>
    </xdr:to>
    <xdr:cxnSp macro="">
      <xdr:nvCxnSpPr>
        <xdr:cNvPr id="25" name="Straight Connector 24">
          <a:extLst>
            <a:ext uri="{FF2B5EF4-FFF2-40B4-BE49-F238E27FC236}">
              <a16:creationId xmlns:a16="http://schemas.microsoft.com/office/drawing/2014/main" id="{7E820581-DC7A-492F-8BCE-D7597815C7FE}"/>
            </a:ext>
          </a:extLst>
        </xdr:cNvPr>
        <xdr:cNvCxnSpPr/>
      </xdr:nvCxnSpPr>
      <xdr:spPr>
        <a:xfrm flipH="1" flipV="1">
          <a:off x="6911340" y="2362200"/>
          <a:ext cx="7620" cy="1744980"/>
        </a:xfrm>
        <a:prstGeom prst="line">
          <a:avLst/>
        </a:prstGeom>
        <a:ln w="2222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297180</xdr:colOff>
      <xdr:row>15</xdr:row>
      <xdr:rowOff>106680</xdr:rowOff>
    </xdr:from>
    <xdr:to>
      <xdr:col>10</xdr:col>
      <xdr:colOff>297180</xdr:colOff>
      <xdr:row>15</xdr:row>
      <xdr:rowOff>106680</xdr:rowOff>
    </xdr:to>
    <xdr:cxnSp macro="">
      <xdr:nvCxnSpPr>
        <xdr:cNvPr id="26" name="Straight Connector 25">
          <a:extLst>
            <a:ext uri="{FF2B5EF4-FFF2-40B4-BE49-F238E27FC236}">
              <a16:creationId xmlns:a16="http://schemas.microsoft.com/office/drawing/2014/main" id="{AC4D3C8E-03BD-4438-A8A9-CFE734F7A605}"/>
            </a:ext>
          </a:extLst>
        </xdr:cNvPr>
        <xdr:cNvCxnSpPr/>
      </xdr:nvCxnSpPr>
      <xdr:spPr>
        <a:xfrm>
          <a:off x="6263640" y="2369820"/>
          <a:ext cx="647700" cy="0"/>
        </a:xfrm>
        <a:prstGeom prst="line">
          <a:avLst/>
        </a:prstGeom>
        <a:ln w="2222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304800</xdr:colOff>
      <xdr:row>12</xdr:row>
      <xdr:rowOff>114300</xdr:rowOff>
    </xdr:from>
    <xdr:to>
      <xdr:col>11</xdr:col>
      <xdr:colOff>312420</xdr:colOff>
      <xdr:row>23</xdr:row>
      <xdr:rowOff>198120</xdr:rowOff>
    </xdr:to>
    <xdr:cxnSp macro="">
      <xdr:nvCxnSpPr>
        <xdr:cNvPr id="27" name="Straight Connector 26">
          <a:extLst>
            <a:ext uri="{FF2B5EF4-FFF2-40B4-BE49-F238E27FC236}">
              <a16:creationId xmlns:a16="http://schemas.microsoft.com/office/drawing/2014/main" id="{2F5EB77F-DCF1-4732-B083-7D91920A04D8}"/>
            </a:ext>
          </a:extLst>
        </xdr:cNvPr>
        <xdr:cNvCxnSpPr/>
      </xdr:nvCxnSpPr>
      <xdr:spPr>
        <a:xfrm flipH="1" flipV="1">
          <a:off x="7932420" y="2583180"/>
          <a:ext cx="7620" cy="2346960"/>
        </a:xfrm>
        <a:prstGeom prst="line">
          <a:avLst/>
        </a:prstGeom>
        <a:ln w="2222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312420</xdr:colOff>
      <xdr:row>10</xdr:row>
      <xdr:rowOff>0</xdr:rowOff>
    </xdr:from>
    <xdr:to>
      <xdr:col>12</xdr:col>
      <xdr:colOff>320040</xdr:colOff>
      <xdr:row>23</xdr:row>
      <xdr:rowOff>198120</xdr:rowOff>
    </xdr:to>
    <xdr:cxnSp macro="">
      <xdr:nvCxnSpPr>
        <xdr:cNvPr id="28" name="Straight Connector 27">
          <a:extLst>
            <a:ext uri="{FF2B5EF4-FFF2-40B4-BE49-F238E27FC236}">
              <a16:creationId xmlns:a16="http://schemas.microsoft.com/office/drawing/2014/main" id="{089CE1E3-35FF-459C-A7E8-7AE43A27F5C7}"/>
            </a:ext>
          </a:extLst>
        </xdr:cNvPr>
        <xdr:cNvCxnSpPr/>
      </xdr:nvCxnSpPr>
      <xdr:spPr>
        <a:xfrm flipH="1" flipV="1">
          <a:off x="8221980" y="1234440"/>
          <a:ext cx="7620" cy="2872740"/>
        </a:xfrm>
        <a:prstGeom prst="line">
          <a:avLst/>
        </a:prstGeom>
        <a:ln w="2222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304800</xdr:colOff>
      <xdr:row>10</xdr:row>
      <xdr:rowOff>15240</xdr:rowOff>
    </xdr:from>
    <xdr:to>
      <xdr:col>13</xdr:col>
      <xdr:colOff>320040</xdr:colOff>
      <xdr:row>23</xdr:row>
      <xdr:rowOff>190500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319D820B-449B-43CE-B5F7-B4D198E971DA}"/>
            </a:ext>
          </a:extLst>
        </xdr:cNvPr>
        <xdr:cNvCxnSpPr/>
      </xdr:nvCxnSpPr>
      <xdr:spPr>
        <a:xfrm flipH="1" flipV="1">
          <a:off x="8862060" y="1249680"/>
          <a:ext cx="15240" cy="2849880"/>
        </a:xfrm>
        <a:prstGeom prst="line">
          <a:avLst/>
        </a:prstGeom>
        <a:ln w="2222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7620</xdr:colOff>
      <xdr:row>12</xdr:row>
      <xdr:rowOff>99060</xdr:rowOff>
    </xdr:from>
    <xdr:to>
      <xdr:col>11</xdr:col>
      <xdr:colOff>297180</xdr:colOff>
      <xdr:row>12</xdr:row>
      <xdr:rowOff>99060</xdr:rowOff>
    </xdr:to>
    <xdr:cxnSp macro="">
      <xdr:nvCxnSpPr>
        <xdr:cNvPr id="30" name="Straight Connector 29">
          <a:extLst>
            <a:ext uri="{FF2B5EF4-FFF2-40B4-BE49-F238E27FC236}">
              <a16:creationId xmlns:a16="http://schemas.microsoft.com/office/drawing/2014/main" id="{93B88C7B-528C-4517-82F2-C4C5E07EECD3}"/>
            </a:ext>
          </a:extLst>
        </xdr:cNvPr>
        <xdr:cNvCxnSpPr/>
      </xdr:nvCxnSpPr>
      <xdr:spPr>
        <a:xfrm>
          <a:off x="6987540" y="2567940"/>
          <a:ext cx="937260" cy="0"/>
        </a:xfrm>
        <a:prstGeom prst="line">
          <a:avLst/>
        </a:prstGeom>
        <a:ln w="2222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297180</xdr:colOff>
      <xdr:row>10</xdr:row>
      <xdr:rowOff>7620</xdr:rowOff>
    </xdr:from>
    <xdr:to>
      <xdr:col>13</xdr:col>
      <xdr:colOff>297180</xdr:colOff>
      <xdr:row>10</xdr:row>
      <xdr:rowOff>7620</xdr:rowOff>
    </xdr:to>
    <xdr:cxnSp macro="">
      <xdr:nvCxnSpPr>
        <xdr:cNvPr id="31" name="Straight Connector 30">
          <a:extLst>
            <a:ext uri="{FF2B5EF4-FFF2-40B4-BE49-F238E27FC236}">
              <a16:creationId xmlns:a16="http://schemas.microsoft.com/office/drawing/2014/main" id="{FA956194-CC23-498A-BCFC-6418AF713836}"/>
            </a:ext>
          </a:extLst>
        </xdr:cNvPr>
        <xdr:cNvCxnSpPr/>
      </xdr:nvCxnSpPr>
      <xdr:spPr>
        <a:xfrm>
          <a:off x="8206740" y="1242060"/>
          <a:ext cx="647700" cy="0"/>
        </a:xfrm>
        <a:prstGeom prst="line">
          <a:avLst/>
        </a:prstGeom>
        <a:ln w="2222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7620</xdr:colOff>
      <xdr:row>12</xdr:row>
      <xdr:rowOff>114300</xdr:rowOff>
    </xdr:from>
    <xdr:to>
      <xdr:col>10</xdr:col>
      <xdr:colOff>15240</xdr:colOff>
      <xdr:row>15</xdr:row>
      <xdr:rowOff>121920</xdr:rowOff>
    </xdr:to>
    <xdr:cxnSp macro="">
      <xdr:nvCxnSpPr>
        <xdr:cNvPr id="32" name="Straight Connector 31">
          <a:extLst>
            <a:ext uri="{FF2B5EF4-FFF2-40B4-BE49-F238E27FC236}">
              <a16:creationId xmlns:a16="http://schemas.microsoft.com/office/drawing/2014/main" id="{647B16A9-8B74-47A0-B8E2-504D27FDD6C6}"/>
            </a:ext>
          </a:extLst>
        </xdr:cNvPr>
        <xdr:cNvCxnSpPr/>
      </xdr:nvCxnSpPr>
      <xdr:spPr>
        <a:xfrm flipV="1">
          <a:off x="6987540" y="2583180"/>
          <a:ext cx="7620" cy="624840"/>
        </a:xfrm>
        <a:prstGeom prst="line">
          <a:avLst/>
        </a:prstGeom>
        <a:ln w="2222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403860</xdr:colOff>
      <xdr:row>2</xdr:row>
      <xdr:rowOff>106680</xdr:rowOff>
    </xdr:from>
    <xdr:to>
      <xdr:col>10</xdr:col>
      <xdr:colOff>457200</xdr:colOff>
      <xdr:row>12</xdr:row>
      <xdr:rowOff>121920</xdr:rowOff>
    </xdr:to>
    <xdr:cxnSp macro="">
      <xdr:nvCxnSpPr>
        <xdr:cNvPr id="33" name="Straight Connector 32">
          <a:extLst>
            <a:ext uri="{FF2B5EF4-FFF2-40B4-BE49-F238E27FC236}">
              <a16:creationId xmlns:a16="http://schemas.microsoft.com/office/drawing/2014/main" id="{4985EE96-2292-46C8-8D8D-C6675A22D143}"/>
            </a:ext>
          </a:extLst>
        </xdr:cNvPr>
        <xdr:cNvCxnSpPr/>
      </xdr:nvCxnSpPr>
      <xdr:spPr>
        <a:xfrm flipH="1" flipV="1">
          <a:off x="7383780" y="518160"/>
          <a:ext cx="53340" cy="2072640"/>
        </a:xfrm>
        <a:prstGeom prst="line">
          <a:avLst/>
        </a:prstGeom>
        <a:ln w="2222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632460</xdr:colOff>
      <xdr:row>2</xdr:row>
      <xdr:rowOff>106680</xdr:rowOff>
    </xdr:from>
    <xdr:to>
      <xdr:col>13</xdr:col>
      <xdr:colOff>7620</xdr:colOff>
      <xdr:row>10</xdr:row>
      <xdr:rowOff>0</xdr:rowOff>
    </xdr:to>
    <xdr:cxnSp macro="">
      <xdr:nvCxnSpPr>
        <xdr:cNvPr id="34" name="Straight Connector 33">
          <a:extLst>
            <a:ext uri="{FF2B5EF4-FFF2-40B4-BE49-F238E27FC236}">
              <a16:creationId xmlns:a16="http://schemas.microsoft.com/office/drawing/2014/main" id="{8C35B3E8-3CFE-4F8F-8303-545CA9D86160}"/>
            </a:ext>
          </a:extLst>
        </xdr:cNvPr>
        <xdr:cNvCxnSpPr/>
      </xdr:nvCxnSpPr>
      <xdr:spPr>
        <a:xfrm flipH="1" flipV="1">
          <a:off x="8907780" y="518160"/>
          <a:ext cx="22860" cy="1539240"/>
        </a:xfrm>
        <a:prstGeom prst="line">
          <a:avLst/>
        </a:prstGeom>
        <a:ln w="2222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396240</xdr:colOff>
      <xdr:row>2</xdr:row>
      <xdr:rowOff>106680</xdr:rowOff>
    </xdr:from>
    <xdr:to>
      <xdr:col>12</xdr:col>
      <xdr:colOff>632460</xdr:colOff>
      <xdr:row>2</xdr:row>
      <xdr:rowOff>106680</xdr:rowOff>
    </xdr:to>
    <xdr:cxnSp macro="">
      <xdr:nvCxnSpPr>
        <xdr:cNvPr id="35" name="Straight Connector 34">
          <a:extLst>
            <a:ext uri="{FF2B5EF4-FFF2-40B4-BE49-F238E27FC236}">
              <a16:creationId xmlns:a16="http://schemas.microsoft.com/office/drawing/2014/main" id="{9FE11930-F378-41D8-818C-FD2D96241C02}"/>
            </a:ext>
          </a:extLst>
        </xdr:cNvPr>
        <xdr:cNvCxnSpPr/>
      </xdr:nvCxnSpPr>
      <xdr:spPr>
        <a:xfrm>
          <a:off x="7376160" y="518160"/>
          <a:ext cx="1531620" cy="0"/>
        </a:xfrm>
        <a:prstGeom prst="line">
          <a:avLst/>
        </a:prstGeom>
        <a:ln w="2222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304800</xdr:colOff>
      <xdr:row>11</xdr:row>
      <xdr:rowOff>106680</xdr:rowOff>
    </xdr:from>
    <xdr:to>
      <xdr:col>9</xdr:col>
      <xdr:colOff>312420</xdr:colOff>
      <xdr:row>20</xdr:row>
      <xdr:rowOff>0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44828366-759E-4B91-95F0-0FE2840CE921}"/>
            </a:ext>
          </a:extLst>
        </xdr:cNvPr>
        <xdr:cNvCxnSpPr/>
      </xdr:nvCxnSpPr>
      <xdr:spPr>
        <a:xfrm flipH="1" flipV="1">
          <a:off x="6271260" y="2369820"/>
          <a:ext cx="7620" cy="1744980"/>
        </a:xfrm>
        <a:prstGeom prst="line">
          <a:avLst/>
        </a:prstGeom>
        <a:ln w="2222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297180</xdr:colOff>
      <xdr:row>11</xdr:row>
      <xdr:rowOff>99060</xdr:rowOff>
    </xdr:from>
    <xdr:to>
      <xdr:col>10</xdr:col>
      <xdr:colOff>304800</xdr:colOff>
      <xdr:row>19</xdr:row>
      <xdr:rowOff>198120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A3973DB2-2988-4B2F-B242-D233BDF841D0}"/>
            </a:ext>
          </a:extLst>
        </xdr:cNvPr>
        <xdr:cNvCxnSpPr/>
      </xdr:nvCxnSpPr>
      <xdr:spPr>
        <a:xfrm flipH="1" flipV="1">
          <a:off x="6911340" y="2362200"/>
          <a:ext cx="7620" cy="1744980"/>
        </a:xfrm>
        <a:prstGeom prst="line">
          <a:avLst/>
        </a:prstGeom>
        <a:ln w="2222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297180</xdr:colOff>
      <xdr:row>11</xdr:row>
      <xdr:rowOff>106680</xdr:rowOff>
    </xdr:from>
    <xdr:to>
      <xdr:col>10</xdr:col>
      <xdr:colOff>297180</xdr:colOff>
      <xdr:row>11</xdr:row>
      <xdr:rowOff>106680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238601FF-7FA0-4C96-BF95-804FA75BB9AE}"/>
            </a:ext>
          </a:extLst>
        </xdr:cNvPr>
        <xdr:cNvCxnSpPr/>
      </xdr:nvCxnSpPr>
      <xdr:spPr>
        <a:xfrm>
          <a:off x="6263640" y="2369820"/>
          <a:ext cx="647700" cy="0"/>
        </a:xfrm>
        <a:prstGeom prst="line">
          <a:avLst/>
        </a:prstGeom>
        <a:ln w="2222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312420</xdr:colOff>
      <xdr:row>9</xdr:row>
      <xdr:rowOff>7620</xdr:rowOff>
    </xdr:from>
    <xdr:to>
      <xdr:col>11</xdr:col>
      <xdr:colOff>312420</xdr:colOff>
      <xdr:row>19</xdr:row>
      <xdr:rowOff>198120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D1698BA4-9B71-42E8-B6AC-0B909BCCC0E2}"/>
            </a:ext>
          </a:extLst>
        </xdr:cNvPr>
        <xdr:cNvCxnSpPr/>
      </xdr:nvCxnSpPr>
      <xdr:spPr>
        <a:xfrm flipV="1">
          <a:off x="7574280" y="1859280"/>
          <a:ext cx="0" cy="2247900"/>
        </a:xfrm>
        <a:prstGeom prst="line">
          <a:avLst/>
        </a:prstGeom>
        <a:ln w="2222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312420</xdr:colOff>
      <xdr:row>6</xdr:row>
      <xdr:rowOff>0</xdr:rowOff>
    </xdr:from>
    <xdr:to>
      <xdr:col>12</xdr:col>
      <xdr:colOff>320040</xdr:colOff>
      <xdr:row>19</xdr:row>
      <xdr:rowOff>198120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BA617041-FDE4-4654-9B2C-73DC90510A59}"/>
            </a:ext>
          </a:extLst>
        </xdr:cNvPr>
        <xdr:cNvCxnSpPr/>
      </xdr:nvCxnSpPr>
      <xdr:spPr>
        <a:xfrm flipH="1" flipV="1">
          <a:off x="8221980" y="1234440"/>
          <a:ext cx="7620" cy="2872740"/>
        </a:xfrm>
        <a:prstGeom prst="line">
          <a:avLst/>
        </a:prstGeom>
        <a:ln w="2222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304800</xdr:colOff>
      <xdr:row>6</xdr:row>
      <xdr:rowOff>15240</xdr:rowOff>
    </xdr:from>
    <xdr:to>
      <xdr:col>13</xdr:col>
      <xdr:colOff>320040</xdr:colOff>
      <xdr:row>19</xdr:row>
      <xdr:rowOff>190500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88815D80-11C2-4218-9655-ACCF9E18EF21}"/>
            </a:ext>
          </a:extLst>
        </xdr:cNvPr>
        <xdr:cNvCxnSpPr/>
      </xdr:nvCxnSpPr>
      <xdr:spPr>
        <a:xfrm flipH="1" flipV="1">
          <a:off x="8862060" y="1249680"/>
          <a:ext cx="15240" cy="2849880"/>
        </a:xfrm>
        <a:prstGeom prst="line">
          <a:avLst/>
        </a:prstGeom>
        <a:ln w="2222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7620</xdr:colOff>
      <xdr:row>9</xdr:row>
      <xdr:rowOff>15240</xdr:rowOff>
    </xdr:from>
    <xdr:to>
      <xdr:col>11</xdr:col>
      <xdr:colOff>297180</xdr:colOff>
      <xdr:row>9</xdr:row>
      <xdr:rowOff>15240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D71152FA-D322-4F6E-9FA0-BE44BF5493CD}"/>
            </a:ext>
          </a:extLst>
        </xdr:cNvPr>
        <xdr:cNvCxnSpPr/>
      </xdr:nvCxnSpPr>
      <xdr:spPr>
        <a:xfrm>
          <a:off x="6621780" y="1866900"/>
          <a:ext cx="937260" cy="0"/>
        </a:xfrm>
        <a:prstGeom prst="line">
          <a:avLst/>
        </a:prstGeom>
        <a:ln w="2222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297180</xdr:colOff>
      <xdr:row>6</xdr:row>
      <xdr:rowOff>7620</xdr:rowOff>
    </xdr:from>
    <xdr:to>
      <xdr:col>13</xdr:col>
      <xdr:colOff>297180</xdr:colOff>
      <xdr:row>6</xdr:row>
      <xdr:rowOff>7620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A2894AF8-F543-472F-BE6D-3545B29BBC5C}"/>
            </a:ext>
          </a:extLst>
        </xdr:cNvPr>
        <xdr:cNvCxnSpPr/>
      </xdr:nvCxnSpPr>
      <xdr:spPr>
        <a:xfrm>
          <a:off x="8206740" y="1242060"/>
          <a:ext cx="647700" cy="0"/>
        </a:xfrm>
        <a:prstGeom prst="line">
          <a:avLst/>
        </a:prstGeom>
        <a:ln w="2222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7620</xdr:colOff>
      <xdr:row>9</xdr:row>
      <xdr:rowOff>7620</xdr:rowOff>
    </xdr:from>
    <xdr:to>
      <xdr:col>10</xdr:col>
      <xdr:colOff>15240</xdr:colOff>
      <xdr:row>11</xdr:row>
      <xdr:rowOff>121920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88659DA8-B52B-4046-A579-CE402E73CA7F}"/>
            </a:ext>
          </a:extLst>
        </xdr:cNvPr>
        <xdr:cNvCxnSpPr/>
      </xdr:nvCxnSpPr>
      <xdr:spPr>
        <a:xfrm flipV="1">
          <a:off x="6621780" y="1859280"/>
          <a:ext cx="7620" cy="525780"/>
        </a:xfrm>
        <a:prstGeom prst="line">
          <a:avLst/>
        </a:prstGeom>
        <a:ln w="2222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464820</xdr:colOff>
      <xdr:row>3</xdr:row>
      <xdr:rowOff>114300</xdr:rowOff>
    </xdr:from>
    <xdr:to>
      <xdr:col>10</xdr:col>
      <xdr:colOff>464820</xdr:colOff>
      <xdr:row>9</xdr:row>
      <xdr:rowOff>22860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id="{DACD5855-25BB-48F4-BA94-F7EC8F08D7AB}"/>
            </a:ext>
          </a:extLst>
        </xdr:cNvPr>
        <xdr:cNvCxnSpPr/>
      </xdr:nvCxnSpPr>
      <xdr:spPr>
        <a:xfrm flipV="1">
          <a:off x="7078980" y="731520"/>
          <a:ext cx="0" cy="1143000"/>
        </a:xfrm>
        <a:prstGeom prst="line">
          <a:avLst/>
        </a:prstGeom>
        <a:ln w="2222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7620</xdr:colOff>
      <xdr:row>3</xdr:row>
      <xdr:rowOff>137160</xdr:rowOff>
    </xdr:from>
    <xdr:to>
      <xdr:col>13</xdr:col>
      <xdr:colOff>7620</xdr:colOff>
      <xdr:row>6</xdr:row>
      <xdr:rowOff>0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AF8A156C-C368-4C87-9C38-349A591FEDFB}"/>
            </a:ext>
          </a:extLst>
        </xdr:cNvPr>
        <xdr:cNvCxnSpPr/>
      </xdr:nvCxnSpPr>
      <xdr:spPr>
        <a:xfrm flipV="1">
          <a:off x="8564880" y="754380"/>
          <a:ext cx="0" cy="480060"/>
        </a:xfrm>
        <a:prstGeom prst="line">
          <a:avLst/>
        </a:prstGeom>
        <a:ln w="2222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441960</xdr:colOff>
      <xdr:row>3</xdr:row>
      <xdr:rowOff>121920</xdr:rowOff>
    </xdr:from>
    <xdr:to>
      <xdr:col>13</xdr:col>
      <xdr:colOff>30480</xdr:colOff>
      <xdr:row>3</xdr:row>
      <xdr:rowOff>121920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CAF54DB0-F83E-4145-A770-65C69CD2B79D}"/>
            </a:ext>
          </a:extLst>
        </xdr:cNvPr>
        <xdr:cNvCxnSpPr/>
      </xdr:nvCxnSpPr>
      <xdr:spPr>
        <a:xfrm>
          <a:off x="7056120" y="739140"/>
          <a:ext cx="1531620" cy="0"/>
        </a:xfrm>
        <a:prstGeom prst="line">
          <a:avLst/>
        </a:prstGeom>
        <a:ln w="2222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304800</xdr:colOff>
      <xdr:row>11</xdr:row>
      <xdr:rowOff>106680</xdr:rowOff>
    </xdr:from>
    <xdr:to>
      <xdr:col>9</xdr:col>
      <xdr:colOff>312420</xdr:colOff>
      <xdr:row>20</xdr:row>
      <xdr:rowOff>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EC948327-8821-46FA-A4F9-1101DAC49FE3}"/>
            </a:ext>
          </a:extLst>
        </xdr:cNvPr>
        <xdr:cNvCxnSpPr/>
      </xdr:nvCxnSpPr>
      <xdr:spPr>
        <a:xfrm flipH="1" flipV="1">
          <a:off x="6134100" y="2369820"/>
          <a:ext cx="7620" cy="1744980"/>
        </a:xfrm>
        <a:prstGeom prst="line">
          <a:avLst/>
        </a:prstGeom>
        <a:ln w="2222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297180</xdr:colOff>
      <xdr:row>11</xdr:row>
      <xdr:rowOff>99060</xdr:rowOff>
    </xdr:from>
    <xdr:to>
      <xdr:col>10</xdr:col>
      <xdr:colOff>304800</xdr:colOff>
      <xdr:row>19</xdr:row>
      <xdr:rowOff>198120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29BE6B6F-AE94-40A0-839E-F5A2DAC775D4}"/>
            </a:ext>
          </a:extLst>
        </xdr:cNvPr>
        <xdr:cNvCxnSpPr/>
      </xdr:nvCxnSpPr>
      <xdr:spPr>
        <a:xfrm flipH="1" flipV="1">
          <a:off x="6774180" y="2362200"/>
          <a:ext cx="7620" cy="1744980"/>
        </a:xfrm>
        <a:prstGeom prst="line">
          <a:avLst/>
        </a:prstGeom>
        <a:ln w="2222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297180</xdr:colOff>
      <xdr:row>11</xdr:row>
      <xdr:rowOff>106680</xdr:rowOff>
    </xdr:from>
    <xdr:to>
      <xdr:col>10</xdr:col>
      <xdr:colOff>297180</xdr:colOff>
      <xdr:row>11</xdr:row>
      <xdr:rowOff>106680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DBCD35D1-222C-404C-B6FB-2167EE97974C}"/>
            </a:ext>
          </a:extLst>
        </xdr:cNvPr>
        <xdr:cNvCxnSpPr/>
      </xdr:nvCxnSpPr>
      <xdr:spPr>
        <a:xfrm>
          <a:off x="6126480" y="2369820"/>
          <a:ext cx="647700" cy="0"/>
        </a:xfrm>
        <a:prstGeom prst="line">
          <a:avLst/>
        </a:prstGeom>
        <a:ln w="2222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312420</xdr:colOff>
      <xdr:row>9</xdr:row>
      <xdr:rowOff>7620</xdr:rowOff>
    </xdr:from>
    <xdr:to>
      <xdr:col>11</xdr:col>
      <xdr:colOff>312420</xdr:colOff>
      <xdr:row>19</xdr:row>
      <xdr:rowOff>198120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AA5BC8AE-7B4A-4A72-A631-CAF7218CEFDE}"/>
            </a:ext>
          </a:extLst>
        </xdr:cNvPr>
        <xdr:cNvCxnSpPr/>
      </xdr:nvCxnSpPr>
      <xdr:spPr>
        <a:xfrm flipV="1">
          <a:off x="7437120" y="1859280"/>
          <a:ext cx="0" cy="2247900"/>
        </a:xfrm>
        <a:prstGeom prst="line">
          <a:avLst/>
        </a:prstGeom>
        <a:ln w="2222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312420</xdr:colOff>
      <xdr:row>6</xdr:row>
      <xdr:rowOff>0</xdr:rowOff>
    </xdr:from>
    <xdr:to>
      <xdr:col>12</xdr:col>
      <xdr:colOff>320040</xdr:colOff>
      <xdr:row>19</xdr:row>
      <xdr:rowOff>198120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id="{C71C3784-D363-4EE6-B695-2E9A46897D2B}"/>
            </a:ext>
          </a:extLst>
        </xdr:cNvPr>
        <xdr:cNvCxnSpPr/>
      </xdr:nvCxnSpPr>
      <xdr:spPr>
        <a:xfrm flipH="1" flipV="1">
          <a:off x="8084820" y="1234440"/>
          <a:ext cx="7620" cy="2872740"/>
        </a:xfrm>
        <a:prstGeom prst="line">
          <a:avLst/>
        </a:prstGeom>
        <a:ln w="2222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304800</xdr:colOff>
      <xdr:row>6</xdr:row>
      <xdr:rowOff>15240</xdr:rowOff>
    </xdr:from>
    <xdr:to>
      <xdr:col>13</xdr:col>
      <xdr:colOff>320040</xdr:colOff>
      <xdr:row>19</xdr:row>
      <xdr:rowOff>190500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7BB7ED13-769E-493E-B731-A0F4C8085309}"/>
            </a:ext>
          </a:extLst>
        </xdr:cNvPr>
        <xdr:cNvCxnSpPr/>
      </xdr:nvCxnSpPr>
      <xdr:spPr>
        <a:xfrm flipH="1" flipV="1">
          <a:off x="8724900" y="1249680"/>
          <a:ext cx="15240" cy="2849880"/>
        </a:xfrm>
        <a:prstGeom prst="line">
          <a:avLst/>
        </a:prstGeom>
        <a:ln w="2222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7620</xdr:colOff>
      <xdr:row>9</xdr:row>
      <xdr:rowOff>15240</xdr:rowOff>
    </xdr:from>
    <xdr:to>
      <xdr:col>11</xdr:col>
      <xdr:colOff>297180</xdr:colOff>
      <xdr:row>9</xdr:row>
      <xdr:rowOff>15240</xdr:rowOff>
    </xdr:to>
    <xdr:cxnSp macro="">
      <xdr:nvCxnSpPr>
        <xdr:cNvPr id="15" name="Straight Connector 14">
          <a:extLst>
            <a:ext uri="{FF2B5EF4-FFF2-40B4-BE49-F238E27FC236}">
              <a16:creationId xmlns:a16="http://schemas.microsoft.com/office/drawing/2014/main" id="{C72F4911-A730-4261-BD20-58EB8CE41E5B}"/>
            </a:ext>
          </a:extLst>
        </xdr:cNvPr>
        <xdr:cNvCxnSpPr/>
      </xdr:nvCxnSpPr>
      <xdr:spPr>
        <a:xfrm>
          <a:off x="6484620" y="1866900"/>
          <a:ext cx="937260" cy="0"/>
        </a:xfrm>
        <a:prstGeom prst="line">
          <a:avLst/>
        </a:prstGeom>
        <a:ln w="2222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297180</xdr:colOff>
      <xdr:row>6</xdr:row>
      <xdr:rowOff>7620</xdr:rowOff>
    </xdr:from>
    <xdr:to>
      <xdr:col>13</xdr:col>
      <xdr:colOff>297180</xdr:colOff>
      <xdr:row>6</xdr:row>
      <xdr:rowOff>7620</xdr:rowOff>
    </xdr:to>
    <xdr:cxnSp macro="">
      <xdr:nvCxnSpPr>
        <xdr:cNvPr id="17" name="Straight Connector 16">
          <a:extLst>
            <a:ext uri="{FF2B5EF4-FFF2-40B4-BE49-F238E27FC236}">
              <a16:creationId xmlns:a16="http://schemas.microsoft.com/office/drawing/2014/main" id="{0355EC2B-0485-46CC-B930-5B132F171AC5}"/>
            </a:ext>
          </a:extLst>
        </xdr:cNvPr>
        <xdr:cNvCxnSpPr/>
      </xdr:nvCxnSpPr>
      <xdr:spPr>
        <a:xfrm>
          <a:off x="8069580" y="1242060"/>
          <a:ext cx="647700" cy="0"/>
        </a:xfrm>
        <a:prstGeom prst="line">
          <a:avLst/>
        </a:prstGeom>
        <a:ln w="2222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7620</xdr:colOff>
      <xdr:row>9</xdr:row>
      <xdr:rowOff>7620</xdr:rowOff>
    </xdr:from>
    <xdr:to>
      <xdr:col>10</xdr:col>
      <xdr:colOff>15240</xdr:colOff>
      <xdr:row>11</xdr:row>
      <xdr:rowOff>121920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EEEDD307-E7C8-4797-BF5E-19FC7BBD15EB}"/>
            </a:ext>
          </a:extLst>
        </xdr:cNvPr>
        <xdr:cNvCxnSpPr/>
      </xdr:nvCxnSpPr>
      <xdr:spPr>
        <a:xfrm flipV="1">
          <a:off x="6484620" y="1859280"/>
          <a:ext cx="7620" cy="525780"/>
        </a:xfrm>
        <a:prstGeom prst="line">
          <a:avLst/>
        </a:prstGeom>
        <a:ln w="2222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441960</xdr:colOff>
      <xdr:row>2</xdr:row>
      <xdr:rowOff>106680</xdr:rowOff>
    </xdr:from>
    <xdr:to>
      <xdr:col>10</xdr:col>
      <xdr:colOff>464820</xdr:colOff>
      <xdr:row>9</xdr:row>
      <xdr:rowOff>22860</xdr:rowOff>
    </xdr:to>
    <xdr:cxnSp macro="">
      <xdr:nvCxnSpPr>
        <xdr:cNvPr id="23" name="Straight Connector 22">
          <a:extLst>
            <a:ext uri="{FF2B5EF4-FFF2-40B4-BE49-F238E27FC236}">
              <a16:creationId xmlns:a16="http://schemas.microsoft.com/office/drawing/2014/main" id="{94A47544-2746-473A-9264-8005B3332FEB}"/>
            </a:ext>
          </a:extLst>
        </xdr:cNvPr>
        <xdr:cNvCxnSpPr/>
      </xdr:nvCxnSpPr>
      <xdr:spPr>
        <a:xfrm flipH="1" flipV="1">
          <a:off x="6918960" y="518160"/>
          <a:ext cx="22860" cy="1356360"/>
        </a:xfrm>
        <a:prstGeom prst="line">
          <a:avLst/>
        </a:prstGeom>
        <a:ln w="2222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7620</xdr:colOff>
      <xdr:row>2</xdr:row>
      <xdr:rowOff>114300</xdr:rowOff>
    </xdr:from>
    <xdr:to>
      <xdr:col>13</xdr:col>
      <xdr:colOff>7620</xdr:colOff>
      <xdr:row>6</xdr:row>
      <xdr:rowOff>0</xdr:rowOff>
    </xdr:to>
    <xdr:cxnSp macro="">
      <xdr:nvCxnSpPr>
        <xdr:cNvPr id="25" name="Straight Connector 24">
          <a:extLst>
            <a:ext uri="{FF2B5EF4-FFF2-40B4-BE49-F238E27FC236}">
              <a16:creationId xmlns:a16="http://schemas.microsoft.com/office/drawing/2014/main" id="{30A5B90C-A7D6-4A8E-A961-C658910E9507}"/>
            </a:ext>
          </a:extLst>
        </xdr:cNvPr>
        <xdr:cNvCxnSpPr/>
      </xdr:nvCxnSpPr>
      <xdr:spPr>
        <a:xfrm flipV="1">
          <a:off x="8427720" y="525780"/>
          <a:ext cx="0" cy="708660"/>
        </a:xfrm>
        <a:prstGeom prst="line">
          <a:avLst/>
        </a:prstGeom>
        <a:ln w="2222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426720</xdr:colOff>
      <xdr:row>2</xdr:row>
      <xdr:rowOff>114300</xdr:rowOff>
    </xdr:from>
    <xdr:to>
      <xdr:col>13</xdr:col>
      <xdr:colOff>15240</xdr:colOff>
      <xdr:row>2</xdr:row>
      <xdr:rowOff>114300</xdr:rowOff>
    </xdr:to>
    <xdr:cxnSp macro="">
      <xdr:nvCxnSpPr>
        <xdr:cNvPr id="28" name="Straight Connector 27">
          <a:extLst>
            <a:ext uri="{FF2B5EF4-FFF2-40B4-BE49-F238E27FC236}">
              <a16:creationId xmlns:a16="http://schemas.microsoft.com/office/drawing/2014/main" id="{35FAE7B2-2981-4246-9F45-30BE0417C248}"/>
            </a:ext>
          </a:extLst>
        </xdr:cNvPr>
        <xdr:cNvCxnSpPr/>
      </xdr:nvCxnSpPr>
      <xdr:spPr>
        <a:xfrm>
          <a:off x="6903720" y="525780"/>
          <a:ext cx="1531620" cy="0"/>
        </a:xfrm>
        <a:prstGeom prst="line">
          <a:avLst/>
        </a:prstGeom>
        <a:ln w="2222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en.wikipedia.org/wiki/Single-linkage_clustering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en.wikipedia.org/wiki/Complete-linkage_clustering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en.wikipedia.org/wiki/UPGMA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en.wikipedia.org/wiki/WPGMA" TargetMode="External"/><Relationship Id="rId5" Type="http://schemas.openxmlformats.org/officeDocument/2006/relationships/comments" Target="../comments2.xml"/><Relationship Id="rId4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B365F-75E6-4FCC-B8CE-06BDB498631F}">
  <dimension ref="A1:N21"/>
  <sheetViews>
    <sheetView tabSelected="1" workbookViewId="0">
      <selection activeCell="G6" sqref="G6"/>
    </sheetView>
  </sheetViews>
  <sheetFormatPr defaultColWidth="9.44140625" defaultRowHeight="16.2" customHeight="1" x14ac:dyDescent="0.3"/>
  <cols>
    <col min="1" max="1" width="11.5546875" customWidth="1"/>
    <col min="2" max="2" width="13" customWidth="1"/>
    <col min="8" max="8" width="11.44140625" customWidth="1"/>
  </cols>
  <sheetData>
    <row r="1" spans="1:14" ht="16.2" customHeight="1" x14ac:dyDescent="0.3">
      <c r="A1" s="8" t="s">
        <v>17</v>
      </c>
      <c r="G1" s="16" t="s">
        <v>21</v>
      </c>
    </row>
    <row r="2" spans="1:14" ht="16.2" customHeight="1" x14ac:dyDescent="0.3">
      <c r="G2" s="15" t="s">
        <v>14</v>
      </c>
      <c r="H2" s="15"/>
      <c r="K2" s="11"/>
      <c r="L2" s="11"/>
      <c r="M2" s="11"/>
      <c r="N2" s="11"/>
    </row>
    <row r="3" spans="1:14" ht="16.2" customHeight="1" x14ac:dyDescent="0.3">
      <c r="A3" s="2" t="s">
        <v>5</v>
      </c>
      <c r="B3" s="2" t="s">
        <v>0</v>
      </c>
      <c r="C3" s="2" t="s">
        <v>1</v>
      </c>
      <c r="D3" s="2" t="s">
        <v>2</v>
      </c>
      <c r="E3" s="2" t="s">
        <v>3</v>
      </c>
      <c r="F3" s="2" t="s">
        <v>4</v>
      </c>
      <c r="K3" s="11"/>
      <c r="L3" s="11"/>
      <c r="M3" s="11"/>
      <c r="N3" s="11"/>
    </row>
    <row r="4" spans="1:14" ht="16.2" customHeight="1" x14ac:dyDescent="0.3">
      <c r="A4" s="2" t="s">
        <v>0</v>
      </c>
      <c r="B4" s="5">
        <v>0</v>
      </c>
      <c r="C4" s="6">
        <v>17</v>
      </c>
      <c r="D4" s="5">
        <v>21</v>
      </c>
      <c r="E4" s="5">
        <v>31</v>
      </c>
      <c r="F4" s="5">
        <v>23</v>
      </c>
      <c r="G4">
        <f>+C4/2</f>
        <v>8.5</v>
      </c>
      <c r="K4" s="11"/>
      <c r="L4" s="11"/>
      <c r="M4" s="11"/>
      <c r="N4" s="11"/>
    </row>
    <row r="5" spans="1:14" ht="16.2" customHeight="1" x14ac:dyDescent="0.3">
      <c r="A5" s="2" t="s">
        <v>1</v>
      </c>
      <c r="B5" s="6">
        <v>17</v>
      </c>
      <c r="C5" s="5">
        <v>0</v>
      </c>
      <c r="D5" s="5">
        <v>30</v>
      </c>
      <c r="E5" s="5">
        <v>34</v>
      </c>
      <c r="F5" s="5">
        <v>21</v>
      </c>
      <c r="I5">
        <v>15</v>
      </c>
      <c r="J5" s="10"/>
      <c r="K5" s="11"/>
      <c r="L5" s="11"/>
      <c r="M5" s="11"/>
      <c r="N5" s="11"/>
    </row>
    <row r="6" spans="1:14" ht="16.2" customHeight="1" x14ac:dyDescent="0.3">
      <c r="A6" s="2" t="s">
        <v>2</v>
      </c>
      <c r="B6" s="5">
        <v>21</v>
      </c>
      <c r="C6" s="5">
        <v>30</v>
      </c>
      <c r="D6" s="5">
        <v>0</v>
      </c>
      <c r="E6" s="5">
        <v>28</v>
      </c>
      <c r="F6" s="5">
        <v>39</v>
      </c>
      <c r="I6">
        <v>14</v>
      </c>
      <c r="J6" s="10"/>
      <c r="K6" s="11"/>
      <c r="L6" s="11"/>
      <c r="M6" s="11"/>
      <c r="N6" s="11"/>
    </row>
    <row r="7" spans="1:14" ht="16.2" customHeight="1" x14ac:dyDescent="0.3">
      <c r="A7" s="2" t="s">
        <v>3</v>
      </c>
      <c r="B7" s="5">
        <v>31</v>
      </c>
      <c r="C7" s="5">
        <v>34</v>
      </c>
      <c r="D7" s="5">
        <v>28</v>
      </c>
      <c r="E7" s="5">
        <v>0</v>
      </c>
      <c r="F7" s="5">
        <v>43</v>
      </c>
      <c r="I7">
        <v>13</v>
      </c>
      <c r="J7" s="10"/>
      <c r="K7" s="11"/>
      <c r="L7" s="11"/>
      <c r="M7" s="11"/>
      <c r="N7" s="11"/>
    </row>
    <row r="8" spans="1:14" ht="16.2" customHeight="1" x14ac:dyDescent="0.3">
      <c r="A8" s="2" t="s">
        <v>4</v>
      </c>
      <c r="B8" s="5">
        <v>23</v>
      </c>
      <c r="C8" s="5">
        <v>21</v>
      </c>
      <c r="D8" s="5">
        <v>39</v>
      </c>
      <c r="E8" s="5">
        <v>43</v>
      </c>
      <c r="F8" s="5">
        <v>0</v>
      </c>
      <c r="I8">
        <v>12</v>
      </c>
      <c r="J8" s="10"/>
      <c r="K8" s="11"/>
      <c r="L8" s="11"/>
      <c r="M8" s="11"/>
      <c r="N8" s="11"/>
    </row>
    <row r="9" spans="1:14" ht="16.2" customHeight="1" x14ac:dyDescent="0.3">
      <c r="I9">
        <v>11</v>
      </c>
      <c r="J9" s="10"/>
      <c r="K9" s="11"/>
      <c r="L9" s="11"/>
      <c r="M9" s="11"/>
      <c r="N9" s="11"/>
    </row>
    <row r="10" spans="1:14" ht="16.2" customHeight="1" x14ac:dyDescent="0.3">
      <c r="A10" s="2" t="s">
        <v>6</v>
      </c>
      <c r="B10" s="2" t="s">
        <v>7</v>
      </c>
      <c r="C10" s="2" t="s">
        <v>2</v>
      </c>
      <c r="D10" s="2" t="s">
        <v>3</v>
      </c>
      <c r="E10" s="2" t="s">
        <v>4</v>
      </c>
      <c r="I10">
        <v>10</v>
      </c>
      <c r="J10" s="10"/>
      <c r="K10" s="11"/>
      <c r="L10" s="11"/>
      <c r="M10" s="11"/>
      <c r="N10" s="11"/>
    </row>
    <row r="11" spans="1:14" ht="16.2" customHeight="1" x14ac:dyDescent="0.3">
      <c r="A11" s="2" t="s">
        <v>7</v>
      </c>
      <c r="B11" s="3">
        <v>0</v>
      </c>
      <c r="C11" s="14">
        <f>MIN(D4:D5)</f>
        <v>21</v>
      </c>
      <c r="D11" s="4">
        <f>MIN(E4:E5)</f>
        <v>31</v>
      </c>
      <c r="E11" s="14">
        <f>MIN(F4:F5)</f>
        <v>21</v>
      </c>
      <c r="G11">
        <f>+E11/2-G4</f>
        <v>2</v>
      </c>
      <c r="I11">
        <v>9</v>
      </c>
      <c r="J11" s="10"/>
      <c r="K11" s="11"/>
      <c r="L11" s="11"/>
      <c r="M11" s="11"/>
      <c r="N11" s="11"/>
    </row>
    <row r="12" spans="1:14" ht="16.2" customHeight="1" x14ac:dyDescent="0.3">
      <c r="A12" s="2" t="s">
        <v>2</v>
      </c>
      <c r="B12" s="14">
        <f>MIN(B6:C6)</f>
        <v>21</v>
      </c>
      <c r="C12" s="3">
        <v>0</v>
      </c>
      <c r="D12" s="3">
        <v>28</v>
      </c>
      <c r="E12" s="3">
        <v>39</v>
      </c>
      <c r="I12">
        <v>8</v>
      </c>
      <c r="J12" s="10"/>
      <c r="K12" s="11"/>
      <c r="L12" s="11"/>
      <c r="M12" s="11"/>
      <c r="N12" s="11"/>
    </row>
    <row r="13" spans="1:14" ht="16.2" customHeight="1" x14ac:dyDescent="0.3">
      <c r="A13" s="2" t="s">
        <v>3</v>
      </c>
      <c r="B13" s="4">
        <f>MIN(B7:C7)</f>
        <v>31</v>
      </c>
      <c r="C13" s="3">
        <v>28</v>
      </c>
      <c r="D13" s="3">
        <v>0</v>
      </c>
      <c r="E13" s="3">
        <v>43</v>
      </c>
      <c r="I13">
        <v>7</v>
      </c>
      <c r="J13" s="10"/>
      <c r="K13" s="11"/>
      <c r="L13" s="11"/>
      <c r="M13" s="11"/>
      <c r="N13" s="11"/>
    </row>
    <row r="14" spans="1:14" ht="16.2" customHeight="1" x14ac:dyDescent="0.3">
      <c r="A14" s="2" t="s">
        <v>4</v>
      </c>
      <c r="B14" s="14">
        <f>MIN(B8:C8)</f>
        <v>21</v>
      </c>
      <c r="C14" s="3">
        <v>39</v>
      </c>
      <c r="D14" s="3">
        <v>43</v>
      </c>
      <c r="E14" s="3">
        <v>0</v>
      </c>
      <c r="I14">
        <v>6</v>
      </c>
      <c r="J14" s="10"/>
      <c r="K14" s="11"/>
      <c r="L14" s="11"/>
      <c r="M14" s="11"/>
      <c r="N14" s="11"/>
    </row>
    <row r="15" spans="1:14" ht="16.2" customHeight="1" x14ac:dyDescent="0.3">
      <c r="I15">
        <v>5</v>
      </c>
      <c r="J15" s="10"/>
      <c r="K15" s="11"/>
      <c r="L15" s="11"/>
      <c r="M15" s="11"/>
      <c r="N15" s="11"/>
    </row>
    <row r="16" spans="1:14" ht="16.2" customHeight="1" x14ac:dyDescent="0.3">
      <c r="A16" s="2" t="s">
        <v>10</v>
      </c>
      <c r="B16" s="2" t="s">
        <v>13</v>
      </c>
      <c r="C16" s="2" t="s">
        <v>3</v>
      </c>
      <c r="I16">
        <v>4</v>
      </c>
      <c r="J16" s="10"/>
      <c r="K16" s="11"/>
      <c r="L16" s="11"/>
      <c r="M16" s="11"/>
      <c r="N16" s="11"/>
    </row>
    <row r="17" spans="1:14" ht="16.2" customHeight="1" x14ac:dyDescent="0.3">
      <c r="A17" s="2" t="s">
        <v>13</v>
      </c>
      <c r="B17" s="3">
        <v>0</v>
      </c>
      <c r="C17" s="14">
        <f>MIN(B13:C13,E13)</f>
        <v>28</v>
      </c>
      <c r="G17">
        <f>+C17/2-G11-G4</f>
        <v>3.5</v>
      </c>
      <c r="I17">
        <v>3</v>
      </c>
      <c r="J17" s="10"/>
      <c r="K17" s="11"/>
      <c r="L17" s="11"/>
      <c r="M17" s="11"/>
      <c r="N17" s="11"/>
    </row>
    <row r="18" spans="1:14" ht="16.2" customHeight="1" x14ac:dyDescent="0.3">
      <c r="A18" s="2" t="s">
        <v>3</v>
      </c>
      <c r="B18" s="14">
        <f>MIN(D14,D11:D12)</f>
        <v>28</v>
      </c>
      <c r="C18" s="3">
        <v>0</v>
      </c>
      <c r="I18">
        <v>2</v>
      </c>
      <c r="J18" s="10"/>
      <c r="K18" s="11"/>
      <c r="L18" s="11"/>
      <c r="M18" s="11"/>
      <c r="N18" s="11"/>
    </row>
    <row r="19" spans="1:14" ht="16.2" customHeight="1" x14ac:dyDescent="0.3">
      <c r="I19">
        <v>1</v>
      </c>
      <c r="J19" s="10"/>
      <c r="K19" s="11"/>
      <c r="L19" s="11"/>
      <c r="M19" s="11"/>
      <c r="N19" s="11"/>
    </row>
    <row r="20" spans="1:14" ht="16.2" customHeight="1" thickBot="1" x14ac:dyDescent="0.35">
      <c r="I20">
        <v>0</v>
      </c>
      <c r="J20" s="12"/>
      <c r="K20" s="13"/>
      <c r="L20" s="13"/>
      <c r="M20" s="13"/>
      <c r="N20" s="13"/>
    </row>
    <row r="21" spans="1:14" ht="16.2" customHeight="1" x14ac:dyDescent="0.3">
      <c r="J21" s="1" t="s">
        <v>0</v>
      </c>
      <c r="K21" s="1" t="s">
        <v>1</v>
      </c>
      <c r="L21" s="1" t="s">
        <v>4</v>
      </c>
      <c r="M21" s="1" t="s">
        <v>2</v>
      </c>
      <c r="N21" s="1" t="s">
        <v>3</v>
      </c>
    </row>
  </sheetData>
  <hyperlinks>
    <hyperlink ref="G1" r:id="rId1" xr:uid="{8CA689CD-CA25-48D8-BC00-299107353C8B}"/>
  </hyperlinks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DDC0F-0036-436B-889B-9D886E85E122}">
  <dimension ref="A1:N25"/>
  <sheetViews>
    <sheetView workbookViewId="0">
      <selection activeCell="H2" sqref="H2"/>
    </sheetView>
  </sheetViews>
  <sheetFormatPr defaultColWidth="9.44140625" defaultRowHeight="16.2" customHeight="1" x14ac:dyDescent="0.3"/>
  <cols>
    <col min="1" max="1" width="11.5546875" customWidth="1"/>
    <col min="2" max="2" width="13" customWidth="1"/>
    <col min="8" max="8" width="11.109375" customWidth="1"/>
  </cols>
  <sheetData>
    <row r="1" spans="1:14" ht="16.2" customHeight="1" x14ac:dyDescent="0.3">
      <c r="A1" s="8" t="s">
        <v>16</v>
      </c>
      <c r="H1" s="16" t="s">
        <v>20</v>
      </c>
    </row>
    <row r="2" spans="1:14" ht="16.2" customHeight="1" x14ac:dyDescent="0.3">
      <c r="G2" s="15" t="s">
        <v>14</v>
      </c>
      <c r="H2" s="15"/>
    </row>
    <row r="3" spans="1:14" ht="16.2" customHeight="1" x14ac:dyDescent="0.3">
      <c r="A3" s="2" t="s">
        <v>5</v>
      </c>
      <c r="B3" s="2" t="s">
        <v>0</v>
      </c>
      <c r="C3" s="2" t="s">
        <v>1</v>
      </c>
      <c r="D3" s="2" t="s">
        <v>2</v>
      </c>
      <c r="E3" s="2" t="s">
        <v>3</v>
      </c>
      <c r="F3" s="2" t="s">
        <v>4</v>
      </c>
      <c r="I3">
        <v>21</v>
      </c>
      <c r="J3" s="10"/>
    </row>
    <row r="4" spans="1:14" ht="16.2" customHeight="1" x14ac:dyDescent="0.3">
      <c r="A4" s="2" t="s">
        <v>0</v>
      </c>
      <c r="B4" s="5">
        <v>0</v>
      </c>
      <c r="C4" s="6">
        <v>17</v>
      </c>
      <c r="D4" s="5">
        <v>21</v>
      </c>
      <c r="E4" s="5">
        <v>31</v>
      </c>
      <c r="F4" s="5">
        <v>23</v>
      </c>
      <c r="G4">
        <f>+C4/2</f>
        <v>8.5</v>
      </c>
      <c r="I4">
        <v>20</v>
      </c>
      <c r="J4" s="10"/>
    </row>
    <row r="5" spans="1:14" ht="16.2" customHeight="1" x14ac:dyDescent="0.3">
      <c r="A5" s="2" t="s">
        <v>1</v>
      </c>
      <c r="B5" s="6">
        <v>17</v>
      </c>
      <c r="C5" s="5">
        <v>0</v>
      </c>
      <c r="D5" s="5">
        <v>30</v>
      </c>
      <c r="E5" s="5">
        <v>34</v>
      </c>
      <c r="F5" s="5">
        <v>21</v>
      </c>
      <c r="I5">
        <v>19</v>
      </c>
      <c r="J5" s="10"/>
    </row>
    <row r="6" spans="1:14" ht="16.2" customHeight="1" x14ac:dyDescent="0.3">
      <c r="A6" s="2" t="s">
        <v>2</v>
      </c>
      <c r="B6" s="5">
        <v>21</v>
      </c>
      <c r="C6" s="5">
        <v>30</v>
      </c>
      <c r="D6" s="5">
        <v>0</v>
      </c>
      <c r="E6" s="5">
        <v>28</v>
      </c>
      <c r="F6" s="5">
        <v>39</v>
      </c>
      <c r="I6">
        <v>18</v>
      </c>
      <c r="J6" s="10"/>
      <c r="K6" s="11"/>
      <c r="L6" s="11"/>
      <c r="M6" s="11"/>
      <c r="N6" s="11"/>
    </row>
    <row r="7" spans="1:14" ht="16.2" customHeight="1" x14ac:dyDescent="0.3">
      <c r="A7" s="2" t="s">
        <v>3</v>
      </c>
      <c r="B7" s="5">
        <v>31</v>
      </c>
      <c r="C7" s="5">
        <v>34</v>
      </c>
      <c r="D7" s="5">
        <v>28</v>
      </c>
      <c r="E7" s="5">
        <v>0</v>
      </c>
      <c r="F7" s="5">
        <v>43</v>
      </c>
      <c r="I7">
        <v>17</v>
      </c>
      <c r="J7" s="10"/>
      <c r="K7" s="11"/>
      <c r="L7" s="11"/>
      <c r="M7" s="11"/>
      <c r="N7" s="11"/>
    </row>
    <row r="8" spans="1:14" ht="16.2" customHeight="1" x14ac:dyDescent="0.3">
      <c r="A8" s="2" t="s">
        <v>4</v>
      </c>
      <c r="B8" s="5">
        <v>23</v>
      </c>
      <c r="C8" s="5">
        <v>21</v>
      </c>
      <c r="D8" s="5">
        <v>39</v>
      </c>
      <c r="E8" s="5">
        <v>43</v>
      </c>
      <c r="F8" s="5">
        <v>0</v>
      </c>
      <c r="I8">
        <v>16</v>
      </c>
      <c r="J8" s="10"/>
      <c r="K8" s="11"/>
      <c r="L8" s="11"/>
      <c r="M8" s="11"/>
      <c r="N8" s="11"/>
    </row>
    <row r="9" spans="1:14" ht="16.2" customHeight="1" x14ac:dyDescent="0.3">
      <c r="I9">
        <v>15</v>
      </c>
      <c r="J9" s="10"/>
      <c r="K9" s="11"/>
      <c r="L9" s="11"/>
      <c r="M9" s="11"/>
      <c r="N9" s="11"/>
    </row>
    <row r="10" spans="1:14" ht="16.2" customHeight="1" x14ac:dyDescent="0.3">
      <c r="A10" s="2" t="s">
        <v>6</v>
      </c>
      <c r="B10" s="2" t="s">
        <v>7</v>
      </c>
      <c r="C10" s="2" t="s">
        <v>2</v>
      </c>
      <c r="D10" s="2" t="s">
        <v>3</v>
      </c>
      <c r="E10" s="2" t="s">
        <v>4</v>
      </c>
      <c r="I10">
        <v>14</v>
      </c>
      <c r="J10" s="10"/>
      <c r="K10" s="11"/>
      <c r="L10" s="11"/>
      <c r="M10" s="11"/>
      <c r="N10" s="11"/>
    </row>
    <row r="11" spans="1:14" ht="16.2" customHeight="1" x14ac:dyDescent="0.3">
      <c r="A11" s="2" t="s">
        <v>7</v>
      </c>
      <c r="B11" s="3">
        <v>0</v>
      </c>
      <c r="C11" s="4">
        <f>MAX(D4:D5)</f>
        <v>30</v>
      </c>
      <c r="D11" s="4">
        <f>MAX(E4:E5)</f>
        <v>34</v>
      </c>
      <c r="E11" s="14">
        <f>MAX(F4:F5)</f>
        <v>23</v>
      </c>
      <c r="G11">
        <f>+E11/2-G4</f>
        <v>3</v>
      </c>
      <c r="I11">
        <v>13</v>
      </c>
      <c r="J11" s="10"/>
      <c r="K11" s="11"/>
      <c r="L11" s="11"/>
      <c r="M11" s="11"/>
      <c r="N11" s="11"/>
    </row>
    <row r="12" spans="1:14" ht="16.2" customHeight="1" x14ac:dyDescent="0.3">
      <c r="A12" s="2" t="s">
        <v>2</v>
      </c>
      <c r="B12" s="4">
        <f>MAX(B6:C6)</f>
        <v>30</v>
      </c>
      <c r="C12" s="3">
        <v>0</v>
      </c>
      <c r="D12" s="3">
        <v>28</v>
      </c>
      <c r="E12" s="3">
        <v>39</v>
      </c>
      <c r="I12">
        <v>12</v>
      </c>
      <c r="J12" s="10"/>
      <c r="K12" s="11"/>
      <c r="L12" s="11"/>
      <c r="M12" s="11"/>
      <c r="N12" s="11"/>
    </row>
    <row r="13" spans="1:14" ht="16.2" customHeight="1" x14ac:dyDescent="0.3">
      <c r="A13" s="2" t="s">
        <v>3</v>
      </c>
      <c r="B13" s="4">
        <f>MAX(B7:C7)</f>
        <v>34</v>
      </c>
      <c r="C13" s="3">
        <v>28</v>
      </c>
      <c r="D13" s="3">
        <v>0</v>
      </c>
      <c r="E13" s="3">
        <v>43</v>
      </c>
      <c r="I13">
        <v>11</v>
      </c>
      <c r="J13" s="10"/>
      <c r="K13" s="11"/>
      <c r="L13" s="11"/>
      <c r="M13" s="11"/>
      <c r="N13" s="11"/>
    </row>
    <row r="14" spans="1:14" ht="16.2" customHeight="1" x14ac:dyDescent="0.3">
      <c r="A14" s="2" t="s">
        <v>4</v>
      </c>
      <c r="B14" s="14">
        <f>MAX(B8:C8)</f>
        <v>23</v>
      </c>
      <c r="C14" s="3">
        <v>39</v>
      </c>
      <c r="D14" s="3">
        <v>43</v>
      </c>
      <c r="E14" s="3">
        <v>0</v>
      </c>
      <c r="I14">
        <v>10</v>
      </c>
      <c r="J14" s="10"/>
      <c r="K14" s="11"/>
      <c r="L14" s="11"/>
      <c r="M14" s="11"/>
      <c r="N14" s="11"/>
    </row>
    <row r="15" spans="1:14" ht="16.2" customHeight="1" x14ac:dyDescent="0.3">
      <c r="I15">
        <v>9</v>
      </c>
      <c r="J15" s="10"/>
      <c r="K15" s="11"/>
      <c r="L15" s="11"/>
      <c r="M15" s="11"/>
      <c r="N15" s="11"/>
    </row>
    <row r="16" spans="1:14" ht="16.2" customHeight="1" x14ac:dyDescent="0.3">
      <c r="A16" s="2" t="s">
        <v>10</v>
      </c>
      <c r="B16" s="2" t="s">
        <v>8</v>
      </c>
      <c r="C16" s="2" t="s">
        <v>2</v>
      </c>
      <c r="D16" s="2" t="s">
        <v>3</v>
      </c>
      <c r="I16">
        <v>8</v>
      </c>
      <c r="J16" s="10"/>
      <c r="K16" s="11"/>
      <c r="L16" s="11"/>
      <c r="M16" s="11"/>
      <c r="N16" s="11"/>
    </row>
    <row r="17" spans="1:14" ht="16.2" customHeight="1" x14ac:dyDescent="0.3">
      <c r="A17" s="2" t="s">
        <v>8</v>
      </c>
      <c r="B17" s="3">
        <v>0</v>
      </c>
      <c r="C17" s="4">
        <f>MAX(C11,C14)</f>
        <v>39</v>
      </c>
      <c r="D17" s="4">
        <f>MAX(D11,D14)</f>
        <v>43</v>
      </c>
      <c r="I17">
        <v>7</v>
      </c>
      <c r="J17" s="10"/>
      <c r="K17" s="11"/>
      <c r="L17" s="11"/>
      <c r="M17" s="11"/>
      <c r="N17" s="11"/>
    </row>
    <row r="18" spans="1:14" ht="16.2" customHeight="1" x14ac:dyDescent="0.3">
      <c r="A18" s="2" t="s">
        <v>2</v>
      </c>
      <c r="B18" s="4">
        <f>MAX(B12,E12)</f>
        <v>39</v>
      </c>
      <c r="C18" s="3">
        <v>0</v>
      </c>
      <c r="D18" s="7">
        <v>28</v>
      </c>
      <c r="G18">
        <f>+D18/2-G11-G4</f>
        <v>2.5</v>
      </c>
      <c r="I18">
        <v>6</v>
      </c>
      <c r="J18" s="10"/>
      <c r="K18" s="11"/>
      <c r="L18" s="11"/>
      <c r="M18" s="11"/>
      <c r="N18" s="11"/>
    </row>
    <row r="19" spans="1:14" ht="16.2" customHeight="1" x14ac:dyDescent="0.3">
      <c r="A19" s="2" t="s">
        <v>3</v>
      </c>
      <c r="B19" s="4">
        <f>MAX(B13,E13)</f>
        <v>43</v>
      </c>
      <c r="C19" s="7">
        <v>28</v>
      </c>
      <c r="D19" s="3">
        <v>0</v>
      </c>
      <c r="I19">
        <v>5</v>
      </c>
      <c r="J19" s="10"/>
      <c r="K19" s="11"/>
      <c r="L19" s="11"/>
      <c r="M19" s="11"/>
      <c r="N19" s="11"/>
    </row>
    <row r="20" spans="1:14" ht="16.2" customHeight="1" x14ac:dyDescent="0.3">
      <c r="I20">
        <v>4</v>
      </c>
      <c r="J20" s="10"/>
      <c r="K20" s="11"/>
      <c r="L20" s="11"/>
      <c r="M20" s="11"/>
      <c r="N20" s="11"/>
    </row>
    <row r="21" spans="1:14" ht="16.2" customHeight="1" x14ac:dyDescent="0.3">
      <c r="A21" s="2" t="s">
        <v>11</v>
      </c>
      <c r="B21" s="2" t="s">
        <v>8</v>
      </c>
      <c r="C21" s="2" t="s">
        <v>12</v>
      </c>
      <c r="I21">
        <v>3</v>
      </c>
      <c r="J21" s="10"/>
      <c r="K21" s="11"/>
      <c r="L21" s="11"/>
      <c r="M21" s="11"/>
      <c r="N21" s="11"/>
    </row>
    <row r="22" spans="1:14" ht="16.2" customHeight="1" x14ac:dyDescent="0.3">
      <c r="A22" s="2" t="s">
        <v>8</v>
      </c>
      <c r="B22" s="3">
        <v>0</v>
      </c>
      <c r="C22" s="7">
        <f>MAX(B18:B19)</f>
        <v>43</v>
      </c>
      <c r="G22">
        <f>C22/2-SUM(G4:G18)</f>
        <v>7.5</v>
      </c>
      <c r="I22">
        <v>2</v>
      </c>
      <c r="J22" s="10"/>
      <c r="K22" s="11"/>
      <c r="L22" s="11"/>
      <c r="M22" s="11"/>
      <c r="N22" s="11"/>
    </row>
    <row r="23" spans="1:14" ht="16.2" customHeight="1" x14ac:dyDescent="0.3">
      <c r="A23" s="2" t="s">
        <v>12</v>
      </c>
      <c r="B23" s="7">
        <f>MAX(C17:D17)</f>
        <v>43</v>
      </c>
      <c r="C23" s="3">
        <v>0</v>
      </c>
      <c r="I23">
        <v>1</v>
      </c>
      <c r="J23" s="10"/>
      <c r="K23" s="11"/>
      <c r="L23" s="11"/>
      <c r="M23" s="11"/>
      <c r="N23" s="11"/>
    </row>
    <row r="24" spans="1:14" ht="16.2" customHeight="1" thickBot="1" x14ac:dyDescent="0.35">
      <c r="I24">
        <v>0</v>
      </c>
      <c r="J24" s="12"/>
      <c r="K24" s="13"/>
      <c r="L24" s="13"/>
      <c r="M24" s="13"/>
      <c r="N24" s="13"/>
    </row>
    <row r="25" spans="1:14" ht="16.2" customHeight="1" x14ac:dyDescent="0.3">
      <c r="J25" s="1" t="s">
        <v>0</v>
      </c>
      <c r="K25" s="1" t="s">
        <v>1</v>
      </c>
      <c r="L25" s="1" t="s">
        <v>4</v>
      </c>
      <c r="M25" s="1" t="s">
        <v>2</v>
      </c>
      <c r="N25" s="1" t="s">
        <v>3</v>
      </c>
    </row>
  </sheetData>
  <hyperlinks>
    <hyperlink ref="H1" r:id="rId1" xr:uid="{857634CF-13A7-4CD5-BA5A-68C306A2CF2D}"/>
  </hyperlinks>
  <pageMargins left="0.7" right="0.7" top="0.75" bottom="0.75" header="0.3" footer="0.3"/>
  <pageSetup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1E2EBB-81CE-44D3-9620-379408DA25C0}">
  <dimension ref="A1:N23"/>
  <sheetViews>
    <sheetView workbookViewId="0">
      <selection activeCell="I6" sqref="I6"/>
    </sheetView>
  </sheetViews>
  <sheetFormatPr defaultColWidth="9.44140625" defaultRowHeight="16.2" customHeight="1" x14ac:dyDescent="0.3"/>
  <cols>
    <col min="8" max="8" width="11.44140625" customWidth="1"/>
  </cols>
  <sheetData>
    <row r="1" spans="1:14" ht="16.2" customHeight="1" x14ac:dyDescent="0.3">
      <c r="A1" s="8" t="s">
        <v>15</v>
      </c>
      <c r="B1" s="9"/>
      <c r="C1" s="9"/>
      <c r="D1" s="9"/>
      <c r="E1" s="9"/>
      <c r="F1" s="9"/>
      <c r="I1" s="16" t="s">
        <v>18</v>
      </c>
    </row>
    <row r="2" spans="1:14" ht="16.2" customHeight="1" x14ac:dyDescent="0.3">
      <c r="G2" s="15" t="s">
        <v>14</v>
      </c>
      <c r="H2" s="15"/>
      <c r="K2" s="11"/>
      <c r="L2" s="11"/>
      <c r="M2" s="11"/>
      <c r="N2" s="11"/>
    </row>
    <row r="3" spans="1:14" ht="16.2" customHeight="1" x14ac:dyDescent="0.3">
      <c r="A3" s="2" t="s">
        <v>5</v>
      </c>
      <c r="B3" s="2" t="s">
        <v>0</v>
      </c>
      <c r="C3" s="2" t="s">
        <v>1</v>
      </c>
      <c r="D3" s="2" t="s">
        <v>2</v>
      </c>
      <c r="E3" s="2" t="s">
        <v>3</v>
      </c>
      <c r="F3" s="2" t="s">
        <v>4</v>
      </c>
      <c r="I3">
        <v>17</v>
      </c>
      <c r="J3" s="10"/>
      <c r="K3" s="11"/>
      <c r="L3" s="11"/>
      <c r="M3" s="11"/>
      <c r="N3" s="11"/>
    </row>
    <row r="4" spans="1:14" ht="16.2" customHeight="1" x14ac:dyDescent="0.3">
      <c r="A4" s="2" t="s">
        <v>0</v>
      </c>
      <c r="B4" s="5">
        <v>0</v>
      </c>
      <c r="C4" s="6">
        <v>17</v>
      </c>
      <c r="D4" s="5">
        <v>21</v>
      </c>
      <c r="E4" s="5">
        <v>31</v>
      </c>
      <c r="F4" s="5">
        <v>23</v>
      </c>
      <c r="G4">
        <f>+C4/2</f>
        <v>8.5</v>
      </c>
      <c r="I4">
        <v>16</v>
      </c>
      <c r="J4" s="10"/>
      <c r="K4" s="11"/>
      <c r="L4" s="11"/>
      <c r="M4" s="11"/>
      <c r="N4" s="11"/>
    </row>
    <row r="5" spans="1:14" ht="16.2" customHeight="1" x14ac:dyDescent="0.3">
      <c r="A5" s="2" t="s">
        <v>1</v>
      </c>
      <c r="B5" s="6">
        <v>17</v>
      </c>
      <c r="C5" s="5">
        <v>0</v>
      </c>
      <c r="D5" s="5">
        <v>30</v>
      </c>
      <c r="E5" s="5">
        <v>34</v>
      </c>
      <c r="F5" s="5">
        <v>21</v>
      </c>
      <c r="I5">
        <v>15</v>
      </c>
      <c r="J5" s="10"/>
      <c r="K5" s="11"/>
      <c r="L5" s="11"/>
      <c r="M5" s="11"/>
      <c r="N5" s="11"/>
    </row>
    <row r="6" spans="1:14" ht="16.2" customHeight="1" x14ac:dyDescent="0.3">
      <c r="A6" s="2" t="s">
        <v>2</v>
      </c>
      <c r="B6" s="5">
        <v>21</v>
      </c>
      <c r="C6" s="5">
        <v>30</v>
      </c>
      <c r="D6" s="5">
        <v>0</v>
      </c>
      <c r="E6" s="5">
        <v>28</v>
      </c>
      <c r="F6" s="5">
        <v>39</v>
      </c>
      <c r="I6">
        <v>14</v>
      </c>
      <c r="J6" s="10"/>
      <c r="K6" s="11"/>
      <c r="L6" s="11"/>
      <c r="M6" s="11"/>
      <c r="N6" s="11"/>
    </row>
    <row r="7" spans="1:14" ht="16.2" customHeight="1" x14ac:dyDescent="0.3">
      <c r="A7" s="2" t="s">
        <v>3</v>
      </c>
      <c r="B7" s="5">
        <v>31</v>
      </c>
      <c r="C7" s="5">
        <v>34</v>
      </c>
      <c r="D7" s="5">
        <v>28</v>
      </c>
      <c r="E7" s="5">
        <v>0</v>
      </c>
      <c r="F7" s="5">
        <v>43</v>
      </c>
      <c r="I7">
        <v>13</v>
      </c>
      <c r="J7" s="10"/>
      <c r="K7" s="11"/>
      <c r="L7" s="11"/>
      <c r="M7" s="11"/>
      <c r="N7" s="11"/>
    </row>
    <row r="8" spans="1:14" ht="16.2" customHeight="1" x14ac:dyDescent="0.3">
      <c r="A8" s="2" t="s">
        <v>4</v>
      </c>
      <c r="B8" s="5">
        <v>23</v>
      </c>
      <c r="C8" s="5">
        <v>21</v>
      </c>
      <c r="D8" s="5">
        <v>39</v>
      </c>
      <c r="E8" s="5">
        <v>43</v>
      </c>
      <c r="F8" s="5">
        <v>0</v>
      </c>
      <c r="I8">
        <v>12</v>
      </c>
      <c r="J8" s="10"/>
      <c r="K8" s="11"/>
      <c r="L8" s="11"/>
      <c r="M8" s="11"/>
      <c r="N8" s="11"/>
    </row>
    <row r="9" spans="1:14" ht="16.2" customHeight="1" x14ac:dyDescent="0.3">
      <c r="I9">
        <v>11</v>
      </c>
      <c r="J9" s="10"/>
      <c r="K9" s="11"/>
      <c r="L9" s="11"/>
      <c r="M9" s="11"/>
      <c r="N9" s="11"/>
    </row>
    <row r="10" spans="1:14" ht="16.2" customHeight="1" x14ac:dyDescent="0.3">
      <c r="A10" s="2" t="s">
        <v>6</v>
      </c>
      <c r="B10" s="2" t="s">
        <v>7</v>
      </c>
      <c r="C10" s="2" t="s">
        <v>2</v>
      </c>
      <c r="D10" s="2" t="s">
        <v>3</v>
      </c>
      <c r="E10" s="2" t="s">
        <v>4</v>
      </c>
      <c r="I10">
        <v>10</v>
      </c>
      <c r="J10" s="10"/>
      <c r="K10" s="11"/>
      <c r="L10" s="11"/>
      <c r="M10" s="11"/>
      <c r="N10" s="11"/>
    </row>
    <row r="11" spans="1:14" ht="16.2" customHeight="1" x14ac:dyDescent="0.3">
      <c r="A11" s="2" t="s">
        <v>7</v>
      </c>
      <c r="B11" s="3">
        <v>0</v>
      </c>
      <c r="C11" s="4">
        <f>(D4+D5)/2</f>
        <v>25.5</v>
      </c>
      <c r="D11" s="4">
        <f>(E4+E5)/2</f>
        <v>32.5</v>
      </c>
      <c r="E11" s="7">
        <f>(F4+F5)/2</f>
        <v>22</v>
      </c>
      <c r="G11">
        <f>+E11/2-G4</f>
        <v>2.5</v>
      </c>
      <c r="I11">
        <v>9</v>
      </c>
      <c r="J11" s="10"/>
      <c r="K11" s="11"/>
      <c r="L11" s="11"/>
      <c r="M11" s="11"/>
      <c r="N11" s="11"/>
    </row>
    <row r="12" spans="1:14" ht="16.2" customHeight="1" x14ac:dyDescent="0.3">
      <c r="A12" s="2" t="s">
        <v>2</v>
      </c>
      <c r="B12" s="4">
        <f>+(B6+C6)/2</f>
        <v>25.5</v>
      </c>
      <c r="C12" s="3">
        <v>0</v>
      </c>
      <c r="D12" s="3">
        <v>28</v>
      </c>
      <c r="E12" s="3">
        <v>39</v>
      </c>
      <c r="I12">
        <v>8</v>
      </c>
      <c r="J12" s="10"/>
      <c r="K12" s="11"/>
      <c r="L12" s="11"/>
      <c r="M12" s="11"/>
      <c r="N12" s="11"/>
    </row>
    <row r="13" spans="1:14" ht="16.2" customHeight="1" x14ac:dyDescent="0.3">
      <c r="A13" s="2" t="s">
        <v>3</v>
      </c>
      <c r="B13" s="4">
        <f>+(B7+C7)/2</f>
        <v>32.5</v>
      </c>
      <c r="C13" s="3">
        <v>28</v>
      </c>
      <c r="D13" s="3">
        <v>0</v>
      </c>
      <c r="E13" s="3">
        <v>43</v>
      </c>
      <c r="I13">
        <v>7</v>
      </c>
      <c r="J13" s="10"/>
      <c r="K13" s="11"/>
      <c r="L13" s="11"/>
      <c r="M13" s="11"/>
      <c r="N13" s="11"/>
    </row>
    <row r="14" spans="1:14" ht="16.2" customHeight="1" x14ac:dyDescent="0.3">
      <c r="A14" s="2" t="s">
        <v>4</v>
      </c>
      <c r="B14" s="7">
        <f>+(B8+C8)/2</f>
        <v>22</v>
      </c>
      <c r="C14" s="3">
        <v>39</v>
      </c>
      <c r="D14" s="3">
        <v>43</v>
      </c>
      <c r="E14" s="3">
        <v>0</v>
      </c>
      <c r="I14">
        <v>6</v>
      </c>
      <c r="J14" s="10"/>
      <c r="K14" s="11"/>
      <c r="L14" s="11"/>
      <c r="M14" s="11"/>
      <c r="N14" s="11"/>
    </row>
    <row r="15" spans="1:14" ht="16.2" customHeight="1" x14ac:dyDescent="0.3">
      <c r="I15">
        <v>5</v>
      </c>
      <c r="J15" s="10"/>
      <c r="K15" s="11"/>
      <c r="L15" s="11"/>
      <c r="M15" s="11"/>
      <c r="N15" s="11"/>
    </row>
    <row r="16" spans="1:14" ht="16.2" customHeight="1" x14ac:dyDescent="0.3">
      <c r="A16" s="2" t="s">
        <v>10</v>
      </c>
      <c r="B16" s="2" t="s">
        <v>8</v>
      </c>
      <c r="C16" s="2" t="s">
        <v>2</v>
      </c>
      <c r="D16" s="2" t="s">
        <v>3</v>
      </c>
      <c r="I16">
        <v>4</v>
      </c>
      <c r="J16" s="10"/>
      <c r="K16" s="11"/>
      <c r="L16" s="11"/>
      <c r="M16" s="11"/>
      <c r="N16" s="11"/>
    </row>
    <row r="17" spans="1:14" ht="16.2" customHeight="1" x14ac:dyDescent="0.3">
      <c r="A17" s="2" t="s">
        <v>8</v>
      </c>
      <c r="B17" s="3">
        <v>0</v>
      </c>
      <c r="C17" s="4">
        <f>+AVERAGE(C11,C11,C14)</f>
        <v>30</v>
      </c>
      <c r="D17" s="4">
        <f>+AVERAGE(D11,D11,D14)</f>
        <v>36</v>
      </c>
      <c r="I17">
        <v>3</v>
      </c>
      <c r="J17" s="10"/>
      <c r="K17" s="11"/>
      <c r="L17" s="11"/>
      <c r="M17" s="11"/>
      <c r="N17" s="11"/>
    </row>
    <row r="18" spans="1:14" ht="16.2" customHeight="1" x14ac:dyDescent="0.3">
      <c r="A18" s="2" t="s">
        <v>2</v>
      </c>
      <c r="B18" s="4">
        <f>+AVERAGE(B12,B12,E12)</f>
        <v>30</v>
      </c>
      <c r="C18" s="3">
        <v>0</v>
      </c>
      <c r="D18" s="7">
        <v>28</v>
      </c>
      <c r="G18">
        <f>+D18/2-G11-G4</f>
        <v>3</v>
      </c>
      <c r="I18">
        <v>2</v>
      </c>
      <c r="J18" s="10"/>
      <c r="K18" s="11"/>
      <c r="L18" s="11"/>
      <c r="M18" s="11"/>
      <c r="N18" s="11"/>
    </row>
    <row r="19" spans="1:14" ht="16.2" customHeight="1" x14ac:dyDescent="0.3">
      <c r="A19" s="2" t="s">
        <v>3</v>
      </c>
      <c r="B19" s="4">
        <f>+AVERAGE(B13,B13,E13)</f>
        <v>36</v>
      </c>
      <c r="C19" s="7">
        <v>28</v>
      </c>
      <c r="D19" s="3">
        <v>0</v>
      </c>
      <c r="I19">
        <v>1</v>
      </c>
      <c r="J19" s="10"/>
      <c r="K19" s="11"/>
      <c r="L19" s="11"/>
      <c r="M19" s="11"/>
      <c r="N19" s="11"/>
    </row>
    <row r="20" spans="1:14" ht="16.2" customHeight="1" thickBot="1" x14ac:dyDescent="0.35">
      <c r="I20">
        <v>0</v>
      </c>
      <c r="J20" s="12"/>
      <c r="K20" s="13"/>
      <c r="L20" s="13"/>
      <c r="M20" s="13"/>
      <c r="N20" s="13"/>
    </row>
    <row r="21" spans="1:14" ht="16.2" customHeight="1" x14ac:dyDescent="0.3">
      <c r="A21" s="2" t="s">
        <v>11</v>
      </c>
      <c r="B21" s="2" t="s">
        <v>8</v>
      </c>
      <c r="C21" s="2" t="s">
        <v>12</v>
      </c>
      <c r="J21" s="1" t="s">
        <v>0</v>
      </c>
      <c r="K21" s="1" t="s">
        <v>1</v>
      </c>
      <c r="L21" s="1" t="s">
        <v>4</v>
      </c>
      <c r="M21" s="1" t="s">
        <v>2</v>
      </c>
      <c r="N21" s="1" t="s">
        <v>3</v>
      </c>
    </row>
    <row r="22" spans="1:14" ht="16.2" customHeight="1" x14ac:dyDescent="0.3">
      <c r="A22" s="2" t="s">
        <v>8</v>
      </c>
      <c r="B22" s="3">
        <v>0</v>
      </c>
      <c r="C22" s="4">
        <f>+AVERAGE(C17,D17)</f>
        <v>33</v>
      </c>
      <c r="E22">
        <f>+C22/2</f>
        <v>16.5</v>
      </c>
      <c r="G22">
        <f>+C22/2-SUM(G4:G18)</f>
        <v>2.5</v>
      </c>
    </row>
    <row r="23" spans="1:14" ht="16.2" customHeight="1" x14ac:dyDescent="0.3">
      <c r="A23" s="2" t="s">
        <v>12</v>
      </c>
      <c r="B23" s="4">
        <f>+AVERAGE(B18,B19)</f>
        <v>33</v>
      </c>
      <c r="C23" s="3">
        <v>0</v>
      </c>
    </row>
  </sheetData>
  <hyperlinks>
    <hyperlink ref="I1" r:id="rId1" xr:uid="{DA4E773E-CB5B-4C95-AA2A-C6C3B09F0F47}"/>
  </hyperlinks>
  <pageMargins left="0.7" right="0.7" top="0.75" bottom="0.75" header="0.3" footer="0.3"/>
  <pageSetup orientation="portrait" r:id="rId2"/>
  <drawing r:id="rId3"/>
  <legacy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FD5A0A-5D99-4BC2-9705-9E1C237BBE97}">
  <dimension ref="A1:N23"/>
  <sheetViews>
    <sheetView workbookViewId="0">
      <selection activeCell="H2" sqref="H2"/>
    </sheetView>
  </sheetViews>
  <sheetFormatPr defaultColWidth="9.44140625" defaultRowHeight="16.2" customHeight="1" x14ac:dyDescent="0.3"/>
  <cols>
    <col min="8" max="8" width="11.44140625" customWidth="1"/>
  </cols>
  <sheetData>
    <row r="1" spans="1:14" ht="16.2" customHeight="1" x14ac:dyDescent="0.3">
      <c r="A1" s="8" t="s">
        <v>9</v>
      </c>
      <c r="B1" s="9"/>
      <c r="C1" s="9"/>
      <c r="D1" s="9"/>
      <c r="E1" s="9"/>
      <c r="F1" s="9"/>
      <c r="H1" s="16" t="s">
        <v>19</v>
      </c>
    </row>
    <row r="2" spans="1:14" ht="16.2" customHeight="1" x14ac:dyDescent="0.3">
      <c r="G2" s="15" t="s">
        <v>14</v>
      </c>
      <c r="H2" s="15"/>
      <c r="K2" s="11"/>
      <c r="L2" s="11"/>
      <c r="M2" s="11"/>
      <c r="N2" s="11"/>
    </row>
    <row r="3" spans="1:14" ht="16.2" customHeight="1" x14ac:dyDescent="0.3">
      <c r="A3" s="2" t="s">
        <v>5</v>
      </c>
      <c r="B3" s="2" t="s">
        <v>0</v>
      </c>
      <c r="C3" s="2" t="s">
        <v>1</v>
      </c>
      <c r="D3" s="2" t="s">
        <v>2</v>
      </c>
      <c r="E3" s="2" t="s">
        <v>3</v>
      </c>
      <c r="F3" s="2" t="s">
        <v>4</v>
      </c>
      <c r="I3">
        <v>17</v>
      </c>
      <c r="J3" s="10"/>
      <c r="K3" s="11"/>
      <c r="L3" s="11"/>
      <c r="M3" s="11"/>
      <c r="N3" s="11"/>
    </row>
    <row r="4" spans="1:14" ht="16.2" customHeight="1" x14ac:dyDescent="0.3">
      <c r="A4" s="2" t="s">
        <v>0</v>
      </c>
      <c r="B4" s="5">
        <v>0</v>
      </c>
      <c r="C4" s="6">
        <v>17</v>
      </c>
      <c r="D4" s="5">
        <v>21</v>
      </c>
      <c r="E4" s="5">
        <v>31</v>
      </c>
      <c r="F4" s="5">
        <v>23</v>
      </c>
      <c r="G4">
        <f>+C4/2</f>
        <v>8.5</v>
      </c>
      <c r="I4">
        <v>16</v>
      </c>
      <c r="J4" s="10"/>
      <c r="K4" s="11"/>
      <c r="L4" s="11"/>
      <c r="M4" s="11"/>
      <c r="N4" s="11"/>
    </row>
    <row r="5" spans="1:14" ht="16.2" customHeight="1" x14ac:dyDescent="0.3">
      <c r="A5" s="2" t="s">
        <v>1</v>
      </c>
      <c r="B5" s="6">
        <v>17</v>
      </c>
      <c r="C5" s="5">
        <v>0</v>
      </c>
      <c r="D5" s="5">
        <v>30</v>
      </c>
      <c r="E5" s="5">
        <v>34</v>
      </c>
      <c r="F5" s="5">
        <v>21</v>
      </c>
      <c r="I5">
        <v>15</v>
      </c>
      <c r="J5" s="10"/>
      <c r="K5" s="11"/>
      <c r="L5" s="11"/>
      <c r="M5" s="11"/>
      <c r="N5" s="11"/>
    </row>
    <row r="6" spans="1:14" ht="16.2" customHeight="1" x14ac:dyDescent="0.3">
      <c r="A6" s="2" t="s">
        <v>2</v>
      </c>
      <c r="B6" s="5">
        <v>21</v>
      </c>
      <c r="C6" s="5">
        <v>30</v>
      </c>
      <c r="D6" s="5">
        <v>0</v>
      </c>
      <c r="E6" s="5">
        <v>28</v>
      </c>
      <c r="F6" s="5">
        <v>39</v>
      </c>
      <c r="I6">
        <v>14</v>
      </c>
      <c r="J6" s="10"/>
      <c r="K6" s="11"/>
      <c r="L6" s="11"/>
      <c r="M6" s="11"/>
      <c r="N6" s="11"/>
    </row>
    <row r="7" spans="1:14" ht="16.2" customHeight="1" x14ac:dyDescent="0.3">
      <c r="A7" s="2" t="s">
        <v>3</v>
      </c>
      <c r="B7" s="5">
        <v>31</v>
      </c>
      <c r="C7" s="5">
        <v>34</v>
      </c>
      <c r="D7" s="5">
        <v>28</v>
      </c>
      <c r="E7" s="5">
        <v>0</v>
      </c>
      <c r="F7" s="5">
        <v>43</v>
      </c>
      <c r="I7">
        <v>13</v>
      </c>
      <c r="J7" s="10"/>
      <c r="K7" s="11"/>
      <c r="L7" s="11"/>
      <c r="M7" s="11"/>
      <c r="N7" s="11"/>
    </row>
    <row r="8" spans="1:14" ht="16.2" customHeight="1" x14ac:dyDescent="0.3">
      <c r="A8" s="2" t="s">
        <v>4</v>
      </c>
      <c r="B8" s="5">
        <v>23</v>
      </c>
      <c r="C8" s="5">
        <v>21</v>
      </c>
      <c r="D8" s="5">
        <v>39</v>
      </c>
      <c r="E8" s="5">
        <v>43</v>
      </c>
      <c r="F8" s="5">
        <v>0</v>
      </c>
      <c r="I8">
        <v>12</v>
      </c>
      <c r="J8" s="10"/>
      <c r="K8" s="11"/>
      <c r="L8" s="11"/>
      <c r="M8" s="11"/>
      <c r="N8" s="11"/>
    </row>
    <row r="9" spans="1:14" ht="16.2" customHeight="1" x14ac:dyDescent="0.3">
      <c r="I9">
        <v>11</v>
      </c>
      <c r="J9" s="10"/>
      <c r="K9" s="11"/>
      <c r="L9" s="11"/>
      <c r="M9" s="11"/>
      <c r="N9" s="11"/>
    </row>
    <row r="10" spans="1:14" ht="16.2" customHeight="1" x14ac:dyDescent="0.3">
      <c r="A10" s="2" t="s">
        <v>6</v>
      </c>
      <c r="B10" s="2" t="s">
        <v>7</v>
      </c>
      <c r="C10" s="2" t="s">
        <v>2</v>
      </c>
      <c r="D10" s="2" t="s">
        <v>3</v>
      </c>
      <c r="E10" s="2" t="s">
        <v>4</v>
      </c>
      <c r="I10">
        <v>10</v>
      </c>
      <c r="J10" s="10"/>
      <c r="K10" s="11"/>
      <c r="L10" s="11"/>
      <c r="M10" s="11"/>
      <c r="N10" s="11"/>
    </row>
    <row r="11" spans="1:14" ht="16.2" customHeight="1" x14ac:dyDescent="0.3">
      <c r="A11" s="2" t="s">
        <v>7</v>
      </c>
      <c r="B11" s="3">
        <v>0</v>
      </c>
      <c r="C11" s="4">
        <f>(D4+D5)/2</f>
        <v>25.5</v>
      </c>
      <c r="D11" s="4">
        <f>(E4+E5)/2</f>
        <v>32.5</v>
      </c>
      <c r="E11" s="7">
        <f>(F4+F5)/2</f>
        <v>22</v>
      </c>
      <c r="G11">
        <f>+E11/2-G4</f>
        <v>2.5</v>
      </c>
      <c r="I11">
        <v>9</v>
      </c>
      <c r="J11" s="10"/>
      <c r="K11" s="11"/>
      <c r="L11" s="11"/>
      <c r="M11" s="11"/>
      <c r="N11" s="11"/>
    </row>
    <row r="12" spans="1:14" ht="16.2" customHeight="1" x14ac:dyDescent="0.3">
      <c r="A12" s="2" t="s">
        <v>2</v>
      </c>
      <c r="B12" s="4">
        <f>+(B6+C6)/2</f>
        <v>25.5</v>
      </c>
      <c r="C12" s="3">
        <v>0</v>
      </c>
      <c r="D12" s="3">
        <v>28</v>
      </c>
      <c r="E12" s="3">
        <v>39</v>
      </c>
      <c r="I12">
        <v>8</v>
      </c>
      <c r="J12" s="10"/>
      <c r="K12" s="11"/>
      <c r="L12" s="11"/>
      <c r="M12" s="11"/>
      <c r="N12" s="11"/>
    </row>
    <row r="13" spans="1:14" ht="16.2" customHeight="1" x14ac:dyDescent="0.3">
      <c r="A13" s="2" t="s">
        <v>3</v>
      </c>
      <c r="B13" s="4">
        <f>+(B7+C7)/2</f>
        <v>32.5</v>
      </c>
      <c r="C13" s="3">
        <v>28</v>
      </c>
      <c r="D13" s="3">
        <v>0</v>
      </c>
      <c r="E13" s="3">
        <v>43</v>
      </c>
      <c r="I13">
        <v>7</v>
      </c>
      <c r="J13" s="10"/>
      <c r="K13" s="11"/>
      <c r="L13" s="11"/>
      <c r="M13" s="11"/>
      <c r="N13" s="11"/>
    </row>
    <row r="14" spans="1:14" ht="16.2" customHeight="1" x14ac:dyDescent="0.3">
      <c r="A14" s="2" t="s">
        <v>4</v>
      </c>
      <c r="B14" s="7">
        <f>+(B8+C8)/2</f>
        <v>22</v>
      </c>
      <c r="C14" s="3">
        <v>39</v>
      </c>
      <c r="D14" s="3">
        <v>43</v>
      </c>
      <c r="E14" s="3">
        <v>0</v>
      </c>
      <c r="I14">
        <v>6</v>
      </c>
      <c r="J14" s="10"/>
      <c r="K14" s="11"/>
      <c r="L14" s="11"/>
      <c r="M14" s="11"/>
      <c r="N14" s="11"/>
    </row>
    <row r="15" spans="1:14" ht="16.2" customHeight="1" x14ac:dyDescent="0.3">
      <c r="I15">
        <v>5</v>
      </c>
      <c r="J15" s="10"/>
      <c r="K15" s="11"/>
      <c r="L15" s="11"/>
      <c r="M15" s="11"/>
      <c r="N15" s="11"/>
    </row>
    <row r="16" spans="1:14" ht="16.2" customHeight="1" x14ac:dyDescent="0.3">
      <c r="A16" s="2" t="s">
        <v>10</v>
      </c>
      <c r="B16" s="2" t="s">
        <v>8</v>
      </c>
      <c r="C16" s="2" t="s">
        <v>2</v>
      </c>
      <c r="D16" s="2" t="s">
        <v>3</v>
      </c>
      <c r="I16">
        <v>4</v>
      </c>
      <c r="J16" s="10"/>
      <c r="K16" s="11"/>
      <c r="L16" s="11"/>
      <c r="M16" s="11"/>
      <c r="N16" s="11"/>
    </row>
    <row r="17" spans="1:14" ht="16.2" customHeight="1" x14ac:dyDescent="0.3">
      <c r="A17" s="2" t="s">
        <v>8</v>
      </c>
      <c r="B17" s="3">
        <v>0</v>
      </c>
      <c r="C17" s="4">
        <f>+AVERAGE(C11,C14)</f>
        <v>32.25</v>
      </c>
      <c r="D17" s="4">
        <f>+AVERAGE(D11,D14)</f>
        <v>37.75</v>
      </c>
      <c r="I17">
        <v>3</v>
      </c>
      <c r="J17" s="10"/>
      <c r="K17" s="11"/>
      <c r="L17" s="11"/>
      <c r="M17" s="11"/>
      <c r="N17" s="11"/>
    </row>
    <row r="18" spans="1:14" ht="16.2" customHeight="1" x14ac:dyDescent="0.3">
      <c r="A18" s="2" t="s">
        <v>2</v>
      </c>
      <c r="B18" s="4">
        <f>+AVERAGE(B12,E12)</f>
        <v>32.25</v>
      </c>
      <c r="C18" s="3">
        <v>0</v>
      </c>
      <c r="D18" s="7">
        <v>28</v>
      </c>
      <c r="G18">
        <f>+D18/2-G11-G4</f>
        <v>3</v>
      </c>
      <c r="I18">
        <v>2</v>
      </c>
      <c r="J18" s="10"/>
      <c r="K18" s="11"/>
      <c r="L18" s="11"/>
      <c r="M18" s="11"/>
      <c r="N18" s="11"/>
    </row>
    <row r="19" spans="1:14" ht="16.2" customHeight="1" x14ac:dyDescent="0.3">
      <c r="A19" s="2" t="s">
        <v>3</v>
      </c>
      <c r="B19" s="4">
        <f>+AVERAGE(B13,E13)</f>
        <v>37.75</v>
      </c>
      <c r="C19" s="7">
        <v>28</v>
      </c>
      <c r="D19" s="3">
        <v>0</v>
      </c>
      <c r="I19">
        <v>1</v>
      </c>
      <c r="J19" s="10"/>
      <c r="K19" s="11"/>
      <c r="L19" s="11"/>
      <c r="M19" s="11"/>
      <c r="N19" s="11"/>
    </row>
    <row r="20" spans="1:14" ht="16.2" customHeight="1" thickBot="1" x14ac:dyDescent="0.35">
      <c r="I20">
        <v>0</v>
      </c>
      <c r="J20" s="12"/>
      <c r="K20" s="13"/>
      <c r="L20" s="13"/>
      <c r="M20" s="13"/>
      <c r="N20" s="13"/>
    </row>
    <row r="21" spans="1:14" ht="16.2" customHeight="1" x14ac:dyDescent="0.3">
      <c r="A21" s="2" t="s">
        <v>11</v>
      </c>
      <c r="B21" s="2" t="s">
        <v>8</v>
      </c>
      <c r="C21" s="2" t="s">
        <v>12</v>
      </c>
      <c r="J21" s="1" t="s">
        <v>0</v>
      </c>
      <c r="K21" s="1" t="s">
        <v>1</v>
      </c>
      <c r="L21" s="1" t="s">
        <v>4</v>
      </c>
      <c r="M21" s="1" t="s">
        <v>2</v>
      </c>
      <c r="N21" s="1" t="s">
        <v>3</v>
      </c>
    </row>
    <row r="22" spans="1:14" ht="16.2" customHeight="1" x14ac:dyDescent="0.3">
      <c r="A22" s="2" t="s">
        <v>8</v>
      </c>
      <c r="B22" s="3">
        <v>0</v>
      </c>
      <c r="C22" s="4">
        <f>+AVERAGE(C17,D17)</f>
        <v>35</v>
      </c>
      <c r="G22">
        <f>+C22/2-SUM(G4:G18)</f>
        <v>3.5</v>
      </c>
    </row>
    <row r="23" spans="1:14" ht="16.2" customHeight="1" x14ac:dyDescent="0.3">
      <c r="A23" s="2" t="s">
        <v>12</v>
      </c>
      <c r="B23" s="4">
        <f>+AVERAGE(B18,B19)</f>
        <v>35</v>
      </c>
      <c r="C23" s="3">
        <v>0</v>
      </c>
    </row>
  </sheetData>
  <hyperlinks>
    <hyperlink ref="H1" r:id="rId1" xr:uid="{4D1A6140-C99C-4C8D-A0A7-A0AD7E47BBF6}"/>
  </hyperlinks>
  <pageMargins left="0.7" right="0.7" top="0.75" bottom="0.75" header="0.3" footer="0.3"/>
  <pageSetup orientation="portrait" r:id="rId2"/>
  <drawing r:id="rId3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Single</vt:lpstr>
      <vt:lpstr>Complete</vt:lpstr>
      <vt:lpstr>Unweighted (UPGMA)</vt:lpstr>
      <vt:lpstr>Weighted (WPGMA)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</dc:creator>
  <cp:lastModifiedBy>steve</cp:lastModifiedBy>
  <dcterms:created xsi:type="dcterms:W3CDTF">2020-12-17T23:04:29Z</dcterms:created>
  <dcterms:modified xsi:type="dcterms:W3CDTF">2020-12-18T00:36:46Z</dcterms:modified>
</cp:coreProperties>
</file>