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GetADobjects\GetADobjects\"/>
    </mc:Choice>
  </mc:AlternateContent>
  <bookViews>
    <workbookView xWindow="0" yWindow="0" windowWidth="28800" windowHeight="14235" tabRatio="625" firstSheet="1" activeTab="5"/>
  </bookViews>
  <sheets>
    <sheet name="Users" sheetId="1" r:id="rId1"/>
    <sheet name="Contacts" sheetId="2" r:id="rId2"/>
    <sheet name="Computers" sheetId="4" r:id="rId3"/>
    <sheet name="Groups" sheetId="5" r:id="rId4"/>
    <sheet name="Users (2)" sheetId="9" r:id="rId5"/>
    <sheet name="Contacts (2)" sheetId="11" r:id="rId6"/>
    <sheet name="Computers (2)" sheetId="8" r:id="rId7"/>
    <sheet name="Groups (2)" sheetId="7" r:id="rId8"/>
  </sheets>
  <definedNames>
    <definedName name="_xlnm._FilterDatabase" localSheetId="2" hidden="1">Computers!$A$1:$L$38</definedName>
    <definedName name="_xlnm._FilterDatabase" localSheetId="6" hidden="1">'Computers (2)'!$A$1:$J$43</definedName>
    <definedName name="_xlnm._FilterDatabase" localSheetId="5" hidden="1">'Contacts (2)'!$A$1:$J$36</definedName>
    <definedName name="_xlnm._FilterDatabase" localSheetId="3" hidden="1">Groups!$A$1:$L$16</definedName>
    <definedName name="_xlnm._FilterDatabase" localSheetId="7" hidden="1">'Groups (2)'!$A$1:$J$16</definedName>
    <definedName name="_xlnm._FilterDatabase" localSheetId="0" hidden="1">Users!$A$1:$L$1</definedName>
    <definedName name="_xlnm._FilterDatabase" localSheetId="4" hidden="1">'Users (2)'!$A$1:$J$68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5" i="11" l="1"/>
  <c r="I35" i="11"/>
  <c r="J34" i="11"/>
  <c r="I34" i="11"/>
  <c r="J33" i="11"/>
  <c r="I33" i="11"/>
  <c r="J32" i="11"/>
  <c r="I32" i="11"/>
  <c r="J31" i="11"/>
  <c r="I31" i="11"/>
  <c r="J30" i="11"/>
  <c r="I30" i="11"/>
  <c r="J29" i="11"/>
  <c r="I29" i="11"/>
  <c r="J28" i="11"/>
  <c r="I28" i="11"/>
  <c r="J27" i="11"/>
  <c r="I27" i="11"/>
  <c r="J26" i="11"/>
  <c r="I26" i="11"/>
  <c r="J25" i="11"/>
  <c r="I25" i="11"/>
  <c r="J24" i="11"/>
  <c r="I24" i="11"/>
  <c r="J23" i="11"/>
  <c r="I23" i="11"/>
  <c r="J22" i="11"/>
  <c r="I22" i="11"/>
  <c r="J21" i="11"/>
  <c r="I21" i="11"/>
  <c r="J20" i="11"/>
  <c r="I20" i="11"/>
  <c r="J19" i="11"/>
  <c r="I19" i="11"/>
  <c r="J18" i="11"/>
  <c r="I18" i="11"/>
  <c r="J17" i="11"/>
  <c r="I17" i="11"/>
  <c r="J16" i="11"/>
  <c r="I16" i="11"/>
  <c r="J15" i="11"/>
  <c r="I15" i="11"/>
  <c r="J14" i="11"/>
  <c r="I14" i="11"/>
  <c r="J13" i="11"/>
  <c r="I13" i="11"/>
  <c r="J12" i="11"/>
  <c r="I12" i="11"/>
  <c r="J11" i="11"/>
  <c r="I11" i="11"/>
  <c r="J10" i="11"/>
  <c r="I10" i="11"/>
  <c r="J9" i="11"/>
  <c r="I9" i="11"/>
  <c r="J8" i="11"/>
  <c r="I8" i="11"/>
  <c r="J7" i="11"/>
  <c r="I7" i="11"/>
  <c r="J6" i="11"/>
  <c r="I6" i="11"/>
  <c r="J5" i="11"/>
  <c r="I5" i="11"/>
  <c r="J4" i="11"/>
  <c r="I4" i="11"/>
  <c r="J3" i="11"/>
  <c r="I3" i="11"/>
  <c r="J2" i="11"/>
  <c r="I2" i="1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2" i="7"/>
  <c r="J7" i="7"/>
  <c r="J8" i="7"/>
  <c r="J34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2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2" i="8"/>
  <c r="J23" i="8"/>
  <c r="J22" i="8"/>
  <c r="J20" i="8"/>
  <c r="J30" i="8"/>
  <c r="J29" i="8"/>
  <c r="J28" i="8"/>
  <c r="J42" i="8"/>
  <c r="J41" i="8"/>
  <c r="J40" i="8"/>
  <c r="J39" i="8"/>
  <c r="J38" i="8"/>
  <c r="J37" i="8"/>
  <c r="J36" i="8"/>
  <c r="J35" i="8"/>
  <c r="J34" i="8"/>
  <c r="J33" i="8"/>
  <c r="J32" i="8"/>
  <c r="J31" i="8"/>
  <c r="J27" i="8"/>
  <c r="J26" i="8"/>
  <c r="J25" i="8"/>
  <c r="J24" i="8"/>
  <c r="J21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J16" i="7" l="1"/>
  <c r="J15" i="7"/>
  <c r="J14" i="7"/>
  <c r="J13" i="7"/>
  <c r="J12" i="7"/>
  <c r="J11" i="7"/>
  <c r="J10" i="7"/>
  <c r="J9" i="7"/>
  <c r="J6" i="7"/>
  <c r="J5" i="7"/>
  <c r="J4" i="7"/>
  <c r="J3" i="7"/>
  <c r="J2" i="7"/>
  <c r="K14" i="5"/>
  <c r="K12" i="5"/>
  <c r="K13" i="5"/>
  <c r="K15" i="5"/>
  <c r="K16" i="5"/>
  <c r="K11" i="5"/>
  <c r="K9" i="5"/>
  <c r="K4" i="5"/>
  <c r="K5" i="5"/>
  <c r="K3" i="5"/>
  <c r="L6" i="5"/>
  <c r="J6" i="5"/>
  <c r="L14" i="5"/>
  <c r="J14" i="5"/>
  <c r="L16" i="5"/>
  <c r="J16" i="5"/>
  <c r="L15" i="5"/>
  <c r="J15" i="5"/>
  <c r="L13" i="5"/>
  <c r="J13" i="5"/>
  <c r="L12" i="5"/>
  <c r="J12" i="5"/>
  <c r="L11" i="5"/>
  <c r="J11" i="5"/>
  <c r="L10" i="5"/>
  <c r="I10" i="5"/>
  <c r="J10" i="5" s="1"/>
  <c r="L9" i="5"/>
  <c r="J9" i="5"/>
  <c r="L8" i="5"/>
  <c r="J8" i="5"/>
  <c r="L7" i="5"/>
  <c r="I7" i="5"/>
  <c r="J7" i="5" s="1"/>
  <c r="L5" i="5"/>
  <c r="J5" i="5"/>
  <c r="L4" i="5"/>
  <c r="J4" i="5"/>
  <c r="L3" i="5"/>
  <c r="J3" i="5"/>
  <c r="L2" i="5"/>
  <c r="J2" i="5"/>
  <c r="K19" i="4"/>
  <c r="K37" i="4"/>
  <c r="K33" i="4"/>
  <c r="K32" i="4"/>
  <c r="K31" i="4"/>
  <c r="K29" i="4"/>
  <c r="K28" i="4"/>
  <c r="K25" i="4"/>
  <c r="K24" i="4"/>
  <c r="K22" i="4"/>
  <c r="K15" i="4"/>
  <c r="K12" i="4"/>
  <c r="K11" i="4"/>
  <c r="K10" i="4"/>
  <c r="K7" i="4"/>
  <c r="K6" i="4"/>
  <c r="K5" i="4"/>
  <c r="K27" i="4"/>
  <c r="K17" i="4"/>
  <c r="K16" i="4"/>
  <c r="K3" i="4"/>
  <c r="K2" i="4"/>
  <c r="L38" i="4"/>
  <c r="I38" i="4"/>
  <c r="J38" i="4" s="1"/>
  <c r="L37" i="4"/>
  <c r="J37" i="4"/>
  <c r="L36" i="4"/>
  <c r="K36" i="4"/>
  <c r="J36" i="4"/>
  <c r="L35" i="4"/>
  <c r="K35" i="4"/>
  <c r="J35" i="4"/>
  <c r="L34" i="4"/>
  <c r="K34" i="4"/>
  <c r="J34" i="4"/>
  <c r="L33" i="4"/>
  <c r="J33" i="4"/>
  <c r="L32" i="4"/>
  <c r="J32" i="4"/>
  <c r="L31" i="4"/>
  <c r="J31" i="4"/>
  <c r="L30" i="4"/>
  <c r="I30" i="4"/>
  <c r="J30" i="4" s="1"/>
  <c r="L29" i="4"/>
  <c r="J29" i="4"/>
  <c r="L28" i="4"/>
  <c r="J28" i="4"/>
  <c r="L27" i="4"/>
  <c r="J27" i="4"/>
  <c r="L26" i="4"/>
  <c r="K26" i="4"/>
  <c r="J26" i="4"/>
  <c r="L25" i="4"/>
  <c r="J25" i="4"/>
  <c r="L24" i="4"/>
  <c r="J24" i="4"/>
  <c r="L23" i="4"/>
  <c r="I23" i="4"/>
  <c r="J23" i="4" s="1"/>
  <c r="L22" i="4"/>
  <c r="J22" i="4"/>
  <c r="L21" i="4"/>
  <c r="J21" i="4"/>
  <c r="L20" i="4"/>
  <c r="I20" i="4"/>
  <c r="J20" i="4" s="1"/>
  <c r="L19" i="4"/>
  <c r="J19" i="4"/>
  <c r="L18" i="4"/>
  <c r="J18" i="4"/>
  <c r="L17" i="4"/>
  <c r="J17" i="4"/>
  <c r="L16" i="4"/>
  <c r="J16" i="4"/>
  <c r="L15" i="4"/>
  <c r="J15" i="4"/>
  <c r="L14" i="4"/>
  <c r="K14" i="4"/>
  <c r="J14" i="4"/>
  <c r="L13" i="4"/>
  <c r="J13" i="4"/>
  <c r="L12" i="4"/>
  <c r="J12" i="4"/>
  <c r="L11" i="4"/>
  <c r="J11" i="4"/>
  <c r="L10" i="4"/>
  <c r="J10" i="4"/>
  <c r="L9" i="4"/>
  <c r="J9" i="4"/>
  <c r="L8" i="4"/>
  <c r="I8" i="4"/>
  <c r="J8" i="4" s="1"/>
  <c r="L7" i="4"/>
  <c r="J7" i="4"/>
  <c r="L6" i="4"/>
  <c r="J6" i="4"/>
  <c r="L5" i="4"/>
  <c r="J5" i="4"/>
  <c r="L4" i="4"/>
  <c r="K4" i="4"/>
  <c r="J4" i="4"/>
  <c r="L3" i="4"/>
  <c r="J3" i="4"/>
  <c r="L2" i="4"/>
  <c r="J2" i="4"/>
  <c r="K35" i="2"/>
  <c r="H35" i="2"/>
  <c r="I35" i="2" s="1"/>
  <c r="K34" i="2"/>
  <c r="I34" i="2"/>
  <c r="K33" i="2"/>
  <c r="H33" i="2"/>
  <c r="I33" i="2" s="1"/>
  <c r="K32" i="2"/>
  <c r="I32" i="2"/>
  <c r="K31" i="2"/>
  <c r="H31" i="2"/>
  <c r="I31" i="2" s="1"/>
  <c r="K30" i="2"/>
  <c r="I30" i="2"/>
  <c r="K29" i="2"/>
  <c r="H29" i="2"/>
  <c r="I29" i="2" s="1"/>
  <c r="K28" i="2"/>
  <c r="I28" i="2"/>
  <c r="K27" i="2"/>
  <c r="I27" i="2"/>
  <c r="K26" i="2"/>
  <c r="J26" i="2"/>
  <c r="I26" i="2"/>
  <c r="K25" i="2"/>
  <c r="J25" i="2"/>
  <c r="I25" i="2"/>
  <c r="K24" i="2"/>
  <c r="H24" i="2"/>
  <c r="I24" i="2" s="1"/>
  <c r="K23" i="2"/>
  <c r="I23" i="2"/>
  <c r="K22" i="2"/>
  <c r="I22" i="2"/>
  <c r="K21" i="2"/>
  <c r="I21" i="2"/>
  <c r="K20" i="2"/>
  <c r="H20" i="2"/>
  <c r="I20" i="2" s="1"/>
  <c r="K19" i="2"/>
  <c r="H19" i="2"/>
  <c r="I19" i="2" s="1"/>
  <c r="K18" i="2"/>
  <c r="H18" i="2"/>
  <c r="I18" i="2" s="1"/>
  <c r="K17" i="2"/>
  <c r="I17" i="2"/>
  <c r="K16" i="2"/>
  <c r="I16" i="2"/>
  <c r="K15" i="2"/>
  <c r="I15" i="2"/>
  <c r="K14" i="2"/>
  <c r="H14" i="2"/>
  <c r="I14" i="2" s="1"/>
  <c r="K13" i="2"/>
  <c r="I13" i="2"/>
  <c r="K12" i="2"/>
  <c r="I12" i="2"/>
  <c r="K11" i="2"/>
  <c r="H11" i="2"/>
  <c r="I11" i="2" s="1"/>
  <c r="K10" i="2"/>
  <c r="I10" i="2"/>
  <c r="K9" i="2"/>
  <c r="I9" i="2"/>
  <c r="K8" i="2"/>
  <c r="I8" i="2"/>
  <c r="K7" i="2"/>
  <c r="H7" i="2"/>
  <c r="I7" i="2" s="1"/>
  <c r="K6" i="2"/>
  <c r="I6" i="2"/>
  <c r="K5" i="2"/>
  <c r="I5" i="2"/>
  <c r="K4" i="2"/>
  <c r="H4" i="2"/>
  <c r="I4" i="2" s="1"/>
  <c r="K3" i="2"/>
  <c r="H3" i="2"/>
  <c r="I3" i="2" s="1"/>
  <c r="K2" i="2"/>
  <c r="I2" i="2"/>
  <c r="L65" i="1" l="1"/>
  <c r="L61" i="1"/>
  <c r="L60" i="1"/>
  <c r="L59" i="1"/>
  <c r="L58" i="1"/>
  <c r="L56" i="1"/>
  <c r="L55" i="1"/>
  <c r="L54" i="1"/>
  <c r="L53" i="1"/>
  <c r="L51" i="1"/>
  <c r="L50" i="1"/>
  <c r="L45" i="1"/>
  <c r="L44" i="1"/>
  <c r="L43" i="1"/>
  <c r="L41" i="1"/>
  <c r="L40" i="1"/>
  <c r="L39" i="1"/>
  <c r="L37" i="1"/>
  <c r="L35" i="1"/>
  <c r="L34" i="1"/>
  <c r="L30" i="1"/>
  <c r="L29" i="1"/>
  <c r="L28" i="1"/>
  <c r="L27" i="1"/>
  <c r="L25" i="1"/>
  <c r="L24" i="1"/>
  <c r="L23" i="1"/>
  <c r="L21" i="1"/>
  <c r="L20" i="1"/>
  <c r="L19" i="1"/>
  <c r="L17" i="1"/>
  <c r="L16" i="1"/>
  <c r="L15" i="1"/>
  <c r="L14" i="1"/>
  <c r="L13" i="1"/>
  <c r="L11" i="1"/>
  <c r="L10" i="1"/>
  <c r="L9" i="1"/>
  <c r="L8" i="1"/>
  <c r="L66" i="1"/>
  <c r="L64" i="1"/>
  <c r="L63" i="1"/>
  <c r="L62" i="1"/>
  <c r="L57" i="1"/>
  <c r="L52" i="1"/>
  <c r="L49" i="1"/>
  <c r="L48" i="1"/>
  <c r="L47" i="1"/>
  <c r="L46" i="1"/>
  <c r="L42" i="1"/>
  <c r="L38" i="1"/>
  <c r="L36" i="1"/>
  <c r="L33" i="1"/>
  <c r="L32" i="1"/>
  <c r="L31" i="1"/>
  <c r="L26" i="1"/>
  <c r="L22" i="1"/>
  <c r="L18" i="1"/>
  <c r="L12" i="1"/>
  <c r="L7" i="1"/>
  <c r="L6" i="1"/>
  <c r="L5" i="1"/>
  <c r="L4" i="1"/>
  <c r="L3" i="1"/>
  <c r="L2" i="1"/>
  <c r="K47" i="1"/>
  <c r="K32" i="1"/>
  <c r="K31" i="1"/>
  <c r="K3" i="1"/>
  <c r="K2" i="1"/>
  <c r="I45" i="1"/>
  <c r="J45" i="1" s="1"/>
  <c r="K34" i="1"/>
  <c r="K64" i="1" l="1"/>
  <c r="K63" i="1"/>
  <c r="K62" i="1"/>
  <c r="K46" i="1"/>
  <c r="K36" i="1"/>
  <c r="K26" i="1"/>
  <c r="K18" i="1"/>
  <c r="K4" i="1"/>
  <c r="I66" i="1"/>
  <c r="J66" i="1" s="1"/>
  <c r="K33" i="1"/>
  <c r="J33" i="1"/>
  <c r="K65" i="1"/>
  <c r="K60" i="1"/>
  <c r="K57" i="1"/>
  <c r="K56" i="1"/>
  <c r="K55" i="1"/>
  <c r="K54" i="1"/>
  <c r="K49" i="1"/>
  <c r="K48" i="1"/>
  <c r="K42" i="1"/>
  <c r="K41" i="1"/>
  <c r="K39" i="1"/>
  <c r="K27" i="1"/>
  <c r="K25" i="1"/>
  <c r="K24" i="1"/>
  <c r="K22" i="1"/>
  <c r="K20" i="1"/>
  <c r="K19" i="1"/>
  <c r="K16" i="1"/>
  <c r="K15" i="1"/>
  <c r="K14" i="1"/>
  <c r="K7" i="1"/>
  <c r="K6" i="1"/>
  <c r="K5" i="1"/>
  <c r="J3" i="1"/>
  <c r="J5" i="1"/>
  <c r="J6" i="1"/>
  <c r="J7" i="1"/>
  <c r="J14" i="1"/>
  <c r="J15" i="1"/>
  <c r="J16" i="1"/>
  <c r="J19" i="1"/>
  <c r="J20" i="1"/>
  <c r="J22" i="1"/>
  <c r="J24" i="1"/>
  <c r="J25" i="1"/>
  <c r="J27" i="1"/>
  <c r="J31" i="1"/>
  <c r="J32" i="1"/>
  <c r="J34" i="1"/>
  <c r="J39" i="1"/>
  <c r="J41" i="1"/>
  <c r="J42" i="1"/>
  <c r="J47" i="1"/>
  <c r="J48" i="1"/>
  <c r="J49" i="1"/>
  <c r="J54" i="1"/>
  <c r="J55" i="1"/>
  <c r="J56" i="1"/>
  <c r="J57" i="1"/>
  <c r="J60" i="1"/>
  <c r="J65" i="1"/>
  <c r="J2" i="1"/>
  <c r="J64" i="1"/>
  <c r="J63" i="1"/>
  <c r="J62" i="1"/>
  <c r="I61" i="1"/>
  <c r="J61" i="1" s="1"/>
  <c r="I59" i="1"/>
  <c r="J59" i="1" s="1"/>
  <c r="J58" i="1"/>
  <c r="I53" i="1"/>
  <c r="J53" i="1" s="1"/>
  <c r="I52" i="1"/>
  <c r="J52" i="1" s="1"/>
  <c r="I51" i="1"/>
  <c r="J51" i="1" s="1"/>
  <c r="J50" i="1"/>
  <c r="J46" i="1"/>
  <c r="J44" i="1"/>
  <c r="J43" i="1"/>
  <c r="I40" i="1"/>
  <c r="J40" i="1" s="1"/>
  <c r="J38" i="1"/>
  <c r="J37" i="1"/>
  <c r="J36" i="1"/>
  <c r="I35" i="1"/>
  <c r="J35" i="1" s="1"/>
  <c r="I30" i="1"/>
  <c r="J30" i="1" s="1"/>
  <c r="I29" i="1"/>
  <c r="J29" i="1" s="1"/>
  <c r="J28" i="1"/>
  <c r="J26" i="1"/>
  <c r="J23" i="1"/>
  <c r="I21" i="1"/>
  <c r="J21" i="1" s="1"/>
  <c r="J18" i="1"/>
  <c r="I17" i="1"/>
  <c r="J17" i="1" s="1"/>
  <c r="I13" i="1"/>
  <c r="J13" i="1" s="1"/>
  <c r="J12" i="1"/>
  <c r="J11" i="1"/>
  <c r="I10" i="1"/>
  <c r="J10" i="1" s="1"/>
  <c r="I9" i="1"/>
  <c r="J9" i="1" s="1"/>
  <c r="J8" i="1"/>
  <c r="J4" i="1"/>
</calcChain>
</file>

<file path=xl/sharedStrings.xml><?xml version="1.0" encoding="utf-8"?>
<sst xmlns="http://schemas.openxmlformats.org/spreadsheetml/2006/main" count="1995" uniqueCount="204">
  <si>
    <t>max_length</t>
  </si>
  <si>
    <t>is_nullable</t>
  </si>
  <si>
    <t>datetime</t>
  </si>
  <si>
    <t>AccountExpirationDate</t>
  </si>
  <si>
    <t>AccountLockoutTime</t>
  </si>
  <si>
    <t>bit</t>
  </si>
  <si>
    <t>AccountNotDelegated</t>
  </si>
  <si>
    <t>AllowReversiblePasswordEncryption</t>
  </si>
  <si>
    <t>int</t>
  </si>
  <si>
    <t>BadLogonCount</t>
  </si>
  <si>
    <t>CannotChangePassword</t>
  </si>
  <si>
    <t>nvarchar</t>
  </si>
  <si>
    <t>City</t>
  </si>
  <si>
    <t>CN</t>
  </si>
  <si>
    <t>Company</t>
  </si>
  <si>
    <t>Country</t>
  </si>
  <si>
    <t>Created</t>
  </si>
  <si>
    <t>Department</t>
  </si>
  <si>
    <t>Description</t>
  </si>
  <si>
    <t>DisplayName</t>
  </si>
  <si>
    <t>DistinguishedName</t>
  </si>
  <si>
    <t>Division</t>
  </si>
  <si>
    <t>DoesNotRequirePreAuth</t>
  </si>
  <si>
    <t>EmailAddress</t>
  </si>
  <si>
    <t>EmployeeID</t>
  </si>
  <si>
    <t>EmployeeNumber</t>
  </si>
  <si>
    <t>Enabled</t>
  </si>
  <si>
    <t>Fax</t>
  </si>
  <si>
    <t>GivenName</t>
  </si>
  <si>
    <t>HomeDirectory</t>
  </si>
  <si>
    <t>HomedirRequired</t>
  </si>
  <si>
    <t>HomeDrive</t>
  </si>
  <si>
    <t>HomePage</t>
  </si>
  <si>
    <t>HomePhone</t>
  </si>
  <si>
    <t>Initials</t>
  </si>
  <si>
    <t>LastBadPasswordAttempt</t>
  </si>
  <si>
    <t>LastLogonDate</t>
  </si>
  <si>
    <t>LockedOut</t>
  </si>
  <si>
    <t>LogonWorkstations</t>
  </si>
  <si>
    <t>Manager</t>
  </si>
  <si>
    <t>MNSLogonAccount</t>
  </si>
  <si>
    <t>MobilePhone</t>
  </si>
  <si>
    <t>Modified</t>
  </si>
  <si>
    <t>Name</t>
  </si>
  <si>
    <t>ObjectCategory</t>
  </si>
  <si>
    <t>ObjectClass</t>
  </si>
  <si>
    <t>uniqueidentifier</t>
  </si>
  <si>
    <t>ObjectGUID</t>
  </si>
  <si>
    <t>Office</t>
  </si>
  <si>
    <t>OfficePhone</t>
  </si>
  <si>
    <t>PasswordExpired</t>
  </si>
  <si>
    <t>PasswordLastSet</t>
  </si>
  <si>
    <t>PasswordNeverExpires</t>
  </si>
  <si>
    <t>PasswordNotRequired</t>
  </si>
  <si>
    <t>POBox</t>
  </si>
  <si>
    <t>PostalCode</t>
  </si>
  <si>
    <t>ProfilePath</t>
  </si>
  <si>
    <t>SamAccountName</t>
  </si>
  <si>
    <t>ScriptPath</t>
  </si>
  <si>
    <t>SID</t>
  </si>
  <si>
    <t>SmartcardLogonRequired</t>
  </si>
  <si>
    <t>State</t>
  </si>
  <si>
    <t>StreetAddress</t>
  </si>
  <si>
    <t>Surname</t>
  </si>
  <si>
    <t>Title</t>
  </si>
  <si>
    <t>TrustedForDelegation</t>
  </si>
  <si>
    <t>TrustedToAuthForDelegation</t>
  </si>
  <si>
    <t>UseDESKeyOnly</t>
  </si>
  <si>
    <t>UserPrincipalName</t>
  </si>
  <si>
    <t>Pager</t>
  </si>
  <si>
    <t>EmployeeId</t>
  </si>
  <si>
    <t>Guid</t>
  </si>
  <si>
    <t>LastLogon</t>
  </si>
  <si>
    <t>LastPasswordSet</t>
  </si>
  <si>
    <t>PermittedWorkstations</t>
  </si>
  <si>
    <t>Sid</t>
  </si>
  <si>
    <t>StructuralObjectClass</t>
  </si>
  <si>
    <t>UserCannotChangePassword</t>
  </si>
  <si>
    <t>ColIdx</t>
  </si>
  <si>
    <t>Dtype</t>
  </si>
  <si>
    <t>Boolean</t>
  </si>
  <si>
    <t>DateTime</t>
  </si>
  <si>
    <t>Int32</t>
  </si>
  <si>
    <t>String</t>
  </si>
  <si>
    <t>Method</t>
  </si>
  <si>
    <t>true</t>
  </si>
  <si>
    <t>false</t>
  </si>
  <si>
    <t>Methods</t>
  </si>
  <si>
    <t>UserPrincipal (or AD prop)</t>
  </si>
  <si>
    <t>co</t>
  </si>
  <si>
    <t>st</t>
  </si>
  <si>
    <t>physicalDeliveryOfficeName</t>
  </si>
  <si>
    <t>telephoneNumber</t>
  </si>
  <si>
    <t>whenCreated</t>
  </si>
  <si>
    <t>whenChanged</t>
  </si>
  <si>
    <t>mobile</t>
  </si>
  <si>
    <t>l</t>
  </si>
  <si>
    <t>postOfficeBox</t>
  </si>
  <si>
    <t>facsimileTelephoneNumber</t>
  </si>
  <si>
    <t>userAccountControl</t>
  </si>
  <si>
    <t>TRUSTED_TO_AUTH_FOR_DELEGATION</t>
  </si>
  <si>
    <t>USE_DES_KEY_ONLY</t>
  </si>
  <si>
    <t>TRUSTED_FOR_DELEGATION</t>
  </si>
  <si>
    <t>MNS_LOGON_ACCOUNT</t>
  </si>
  <si>
    <t>PASSWORD_EXPIRED</t>
  </si>
  <si>
    <t>NOT_DELEGATED</t>
  </si>
  <si>
    <t>HOMEDIR_REQUIRED</t>
  </si>
  <si>
    <t>DONT_REQ_PREAUTH</t>
  </si>
  <si>
    <t>wWWHomePage</t>
  </si>
  <si>
    <t>PrimaryGroupID</t>
  </si>
  <si>
    <t>IsAccountLockedOut</t>
  </si>
  <si>
    <t>ColListDef</t>
  </si>
  <si>
    <t>IsUACflag</t>
  </si>
  <si>
    <t>yes</t>
  </si>
  <si>
    <t>no</t>
  </si>
  <si>
    <t>NULL</t>
  </si>
  <si>
    <t>NOT NULL</t>
  </si>
  <si>
    <t>SQL col name</t>
  </si>
  <si>
    <t>SQL type</t>
  </si>
  <si>
    <t>SQL col def</t>
  </si>
  <si>
    <t>description</t>
  </si>
  <si>
    <t>displayName</t>
  </si>
  <si>
    <t>distinguishedName</t>
  </si>
  <si>
    <t>mail</t>
  </si>
  <si>
    <t>employeeID</t>
  </si>
  <si>
    <t>givenName</t>
  </si>
  <si>
    <t>sn</t>
  </si>
  <si>
    <t>name</t>
  </si>
  <si>
    <t>DNSHostName</t>
  </si>
  <si>
    <t>Location</t>
  </si>
  <si>
    <t>dNSHostName</t>
  </si>
  <si>
    <t>location</t>
  </si>
  <si>
    <t>ManagedBy</t>
  </si>
  <si>
    <t>GroupCategory</t>
  </si>
  <si>
    <t>GroupScope</t>
  </si>
  <si>
    <t>IsSecurityGroup</t>
  </si>
  <si>
    <t>SecurityEnabled</t>
  </si>
  <si>
    <t>samaccountname</t>
  </si>
  <si>
    <t>objectsid</t>
  </si>
  <si>
    <t>objectcategory</t>
  </si>
  <si>
    <t>distinguishedname</t>
  </si>
  <si>
    <t>displayname</t>
  </si>
  <si>
    <t>managedby</t>
  </si>
  <si>
    <t>grouptype</t>
  </si>
  <si>
    <t>SchemaClassName</t>
  </si>
  <si>
    <t>accountexpires</t>
  </si>
  <si>
    <t>useraccountcontrol</t>
  </si>
  <si>
    <t>logoncount</t>
  </si>
  <si>
    <t>operatingsystem</t>
  </si>
  <si>
    <t>pwdlastset</t>
  </si>
  <si>
    <t>badpwdcount</t>
  </si>
  <si>
    <t>operatingsystemservicepack</t>
  </si>
  <si>
    <t>cn</t>
  </si>
  <si>
    <t>primarygroupid</t>
  </si>
  <si>
    <t>operatingsystemversion</t>
  </si>
  <si>
    <t>dnshostname</t>
  </si>
  <si>
    <t>lastlogontimestamp/lastlogon</t>
  </si>
  <si>
    <t>badpasswordtime</t>
  </si>
  <si>
    <t>OperatingSystemVersion</t>
  </si>
  <si>
    <t>OperatingSystem</t>
  </si>
  <si>
    <t>logonCount</t>
  </si>
  <si>
    <t>OperatingSystemServicePack</t>
  </si>
  <si>
    <t>ACCOUNTDISABLE</t>
  </si>
  <si>
    <t>PASSWD_NOTREQD</t>
  </si>
  <si>
    <t>PASSWD_CANT_CHANGE</t>
  </si>
  <si>
    <t>DONT_EXPIRE_PASSWD</t>
  </si>
  <si>
    <t>SMARTCARD_REQUIRED</t>
  </si>
  <si>
    <t>LOCKOUT</t>
  </si>
  <si>
    <t>ENCRYPTED_TEXT_PWD_ALLOWED</t>
  </si>
  <si>
    <t>lockouttime</t>
  </si>
  <si>
    <t>UAC</t>
  </si>
  <si>
    <t>filetime</t>
  </si>
  <si>
    <t>ObjClass</t>
  </si>
  <si>
    <t>ObjGuid</t>
  </si>
  <si>
    <t>Adprop</t>
  </si>
  <si>
    <t>OPtype</t>
  </si>
  <si>
    <t>title</t>
  </si>
  <si>
    <t>givenname</t>
  </si>
  <si>
    <t>whenchanged</t>
  </si>
  <si>
    <t>employeeid</t>
  </si>
  <si>
    <t>userprincipalname</t>
  </si>
  <si>
    <t>company</t>
  </si>
  <si>
    <t>telephonenumber</t>
  </si>
  <si>
    <t>initials</t>
  </si>
  <si>
    <t>whencreated</t>
  </si>
  <si>
    <t>manager</t>
  </si>
  <si>
    <t>department</t>
  </si>
  <si>
    <t>homephone</t>
  </si>
  <si>
    <t>division</t>
  </si>
  <si>
    <t>employeenumber</t>
  </si>
  <si>
    <t>homedirectory</t>
  </si>
  <si>
    <t>homedrive</t>
  </si>
  <si>
    <t>wwwhomepage</t>
  </si>
  <si>
    <t>pager</t>
  </si>
  <si>
    <t>postofficebox</t>
  </si>
  <si>
    <t>postalcode</t>
  </si>
  <si>
    <t>profilepath</t>
  </si>
  <si>
    <t>scriptpath</t>
  </si>
  <si>
    <t>streetaddress</t>
  </si>
  <si>
    <t>userworkstations</t>
  </si>
  <si>
    <t>lastlogon</t>
  </si>
  <si>
    <t>LogonCount</t>
  </si>
  <si>
    <t>GrpCat</t>
  </si>
  <si>
    <t>GrpScope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</si>
</sst>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2" fillId="0" borderId="0" xfId="1" applyNumberFormat="1" applyAlignment="1">
      <alignment vertical="center" wrapText="1"/>
    </xf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2" fillId="0" borderId="0" xfId="1" applyNumberFormat="1"/>
    <xf numFmtId="0" fontId="2" fillId="0" borderId="0" xfId="1"/>
    <xf numFmtId="0" fontId="0" fillId="3" borderId="0" xfId="0" applyNumberFormat="1" applyFill="1"/>
    <xf numFmtId="0" fontId="3" fillId="0" borderId="0" xfId="0" applyNumberFormat="1" applyFont="1"/>
    <xf numFmtId="0" fontId="0" fillId="4" borderId="0" xfId="0" applyNumberFormat="1" applyFill="1"/>
    <xf numFmtId="49" fontId="0" fillId="3" borderId="0" xfId="0" applyNumberFormat="1" applyFill="1"/>
    <xf numFmtId="0" fontId="3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userprincipal.employeeid(v=vs.100).aspx" TargetMode="External"/><Relationship Id="rId13" Type="http://schemas.openxmlformats.org/officeDocument/2006/relationships/hyperlink" Target="https://msdn.microsoft.com/en-us/library/vstudio/system.directoryservices.accountmanagement.authenticableprincipal.homedrive(v=vs.100).aspx" TargetMode="External"/><Relationship Id="rId18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26" Type="http://schemas.openxmlformats.org/officeDocument/2006/relationships/hyperlink" Target="https://msdn.microsoft.com/en-us/library/vstudio/system.directoryservices.accountmanagement.authenticableprincipal.usercannotchangepassword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vstudio/system.directoryservices.accountmanagement.principal.samaccountname(v=vs.100).aspx" TargetMode="External"/><Relationship Id="rId7" Type="http://schemas.openxmlformats.org/officeDocument/2006/relationships/hyperlink" Target="https://msdn.microsoft.com/en-us/library/vstudio/system.directoryservices.accountmanagement.userprincipal.emailaddress(v=vs.100).aspx" TargetMode="External"/><Relationship Id="rId12" Type="http://schemas.openxmlformats.org/officeDocument/2006/relationships/hyperlink" Target="https://msdn.microsoft.com/en-us/library/vstudio/system.directoryservices.accountmanagement.authenticableprincipal.homedirectory(v=vs.100).aspx" TargetMode="External"/><Relationship Id="rId17" Type="http://schemas.openxmlformats.org/officeDocument/2006/relationships/hyperlink" Target="https://msdn.microsoft.com/en-us/library/vstudio/system.directoryservices.accountmanagement.principal.name(v=vs.100).aspx" TargetMode="External"/><Relationship Id="rId25" Type="http://schemas.openxmlformats.org/officeDocument/2006/relationships/hyperlink" Target="https://msdn.microsoft.com/en-us/library/vstudio/system.directoryservices.accountmanagement.userprincipal.surname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20" Type="http://schemas.openxmlformats.org/officeDocument/2006/relationships/hyperlink" Target="https://msdn.microsoft.com/en-us/library/vstudio/system.directoryservices.accountmanagement.authenticableprincipal.permittedworkstations(v=vs.100).aspx" TargetMode="External"/><Relationship Id="rId29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principal.guid(v=vs.100).aspx" TargetMode="External"/><Relationship Id="rId24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23" Type="http://schemas.openxmlformats.org/officeDocument/2006/relationships/hyperlink" Target="https://msdn.microsoft.com/en-us/library/vstudio/system.directoryservices.accountmanagement.principal.sid(v=vs.100).aspx" TargetMode="External"/><Relationship Id="rId28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10" Type="http://schemas.openxmlformats.org/officeDocument/2006/relationships/hyperlink" Target="https://msdn.microsoft.com/en-us/library/vstudio/system.directoryservices.accountmanagement.userprincipal.givenname(v=vs.100).aspx" TargetMode="External"/><Relationship Id="rId19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enabled(v=vs.100).aspx" TargetMode="External"/><Relationship Id="rId14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22" Type="http://schemas.openxmlformats.org/officeDocument/2006/relationships/hyperlink" Target="https://msdn.microsoft.com/en-us/library/vstudio/system.directoryservices.accountmanagement.authenticableprincipal.scriptpath(v=vs.100).aspx" TargetMode="External"/><Relationship Id="rId27" Type="http://schemas.openxmlformats.org/officeDocument/2006/relationships/hyperlink" Target="https://msdn.microsoft.com/en-us/library/vstudio/system.directoryservices.accountmanagement.principal.userprincipalname(v=vs.100).aspx" TargetMode="External"/><Relationship Id="rId30" Type="http://schemas.openxmlformats.org/officeDocument/2006/relationships/hyperlink" Target="https://msdn.microsoft.com/en-us/library/system.directoryservices.accountmanagement.authenticableprincipal.isaccountlockedout(v=vs.110)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principal.guid(v=vs.100).asp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guid(v=vs.100).aspx" TargetMode="External"/><Relationship Id="rId13" Type="http://schemas.openxmlformats.org/officeDocument/2006/relationships/hyperlink" Target="https://msdn.microsoft.com/en-us/library/vstudio/system.directoryservices.accountmanagement.authenticableprincipal.passwordneverexpires(v=vs.100).aspx" TargetMode="External"/><Relationship Id="rId1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authenticableprincipal.badlogoncount(v=vs.100).aspx" TargetMode="External"/><Relationship Id="rId21" Type="http://schemas.openxmlformats.org/officeDocument/2006/relationships/hyperlink" Target="https://msdn.microsoft.com/en-us/library/system.directoryservices.accountmanagement.authenticableprincipal.isaccountlockedout(v=vs.110).aspx" TargetMode="External"/><Relationship Id="rId7" Type="http://schemas.openxmlformats.org/officeDocument/2006/relationships/hyperlink" Target="https://msdn.microsoft.com/en-us/library/vstudio/system.directoryservices.accountmanagement.authenticableprincipal.enabled(v=vs.100).aspx" TargetMode="External"/><Relationship Id="rId12" Type="http://schemas.openxmlformats.org/officeDocument/2006/relationships/hyperlink" Target="https://msdn.microsoft.com/en-us/library/vstudio/system.directoryservices.accountmanagement.principal.name(v=vs.100).aspx" TargetMode="External"/><Relationship Id="rId17" Type="http://schemas.openxmlformats.org/officeDocument/2006/relationships/hyperlink" Target="https://msdn.microsoft.com/en-us/library/vstudio/system.directoryservices.accountmanagement.authenticableprincipal.smartcardlogonrequired(v=vs.100).aspx" TargetMode="External"/><Relationship Id="rId2" Type="http://schemas.openxmlformats.org/officeDocument/2006/relationships/hyperlink" Target="https://msdn.microsoft.com/en-us/library/vstudio/system.directoryservices.accountmanagement.authenticableprincipal.accountlockouttime(v=vs.100).aspx" TargetMode="External"/><Relationship Id="rId16" Type="http://schemas.openxmlformats.org/officeDocument/2006/relationships/hyperlink" Target="https://msdn.microsoft.com/en-us/library/vstudio/system.directoryservices.accountmanagement.principal.sid(v=vs.100).aspx" TargetMode="External"/><Relationship Id="rId20" Type="http://schemas.openxmlformats.org/officeDocument/2006/relationships/hyperlink" Target="https://msdn.microsoft.com/en-us/library/vstudio/system.directoryservices.accountmanagement.principal.structuralobjectclass(v=vs.100).aspx" TargetMode="External"/><Relationship Id="rId1" Type="http://schemas.openxmlformats.org/officeDocument/2006/relationships/hyperlink" Target="https://msdn.microsoft.com/en-us/library/vstudio/system.directoryservices.accountmanagement.authenticableprincipal.accountexpirationdate(v=vs.100).aspx" TargetMode="External"/><Relationship Id="rId6" Type="http://schemas.openxmlformats.org/officeDocument/2006/relationships/hyperlink" Target="https://msdn.microsoft.com/en-us/library/vstudio/system.directoryservices.accountmanagement.principal.distinguishedname(v=vs.100).aspx" TargetMode="External"/><Relationship Id="rId11" Type="http://schemas.openxmlformats.org/officeDocument/2006/relationships/hyperlink" Target="https://msdn.microsoft.com/en-us/library/vstudio/system.directoryservices.accountmanagement.authenticableprincipal.lastpasswordset(v=vs.100).aspx" TargetMode="External"/><Relationship Id="rId5" Type="http://schemas.openxmlformats.org/officeDocument/2006/relationships/hyperlink" Target="https://msdn.microsoft.com/en-us/library/vstudio/system.directoryservices.accountmanagement.principal.displayname(v=vs.100).aspx" TargetMode="External"/><Relationship Id="rId15" Type="http://schemas.openxmlformats.org/officeDocument/2006/relationships/hyperlink" Target="https://msdn.microsoft.com/en-us/library/vstudio/system.directoryservices.accountmanagement.principal.samaccountname(v=vs.100).aspx" TargetMode="External"/><Relationship Id="rId10" Type="http://schemas.openxmlformats.org/officeDocument/2006/relationships/hyperlink" Target="https://msdn.microsoft.com/en-us/library/vstudio/system.directoryservices.accountmanagement.authenticableprincipal.lastlogon(v=vs.100).aspx" TargetMode="External"/><Relationship Id="rId19" Type="http://schemas.openxmlformats.org/officeDocument/2006/relationships/hyperlink" Target="https://msdn.microsoft.com/en-us/library/vstudio/system.directoryservices.accountmanagement.authenticableprincipal.allowreversiblepasswordencryption(v=vs.100).aspx" TargetMode="External"/><Relationship Id="rId4" Type="http://schemas.openxmlformats.org/officeDocument/2006/relationships/hyperlink" Target="https://msdn.microsoft.com/en-us/library/vstudio/system.directoryservices.accountmanagement.principal.description(v=vs.100).aspx" TargetMode="External"/><Relationship Id="rId9" Type="http://schemas.openxmlformats.org/officeDocument/2006/relationships/hyperlink" Target="https://msdn.microsoft.com/en-us/library/vstudio/system.directoryservices.accountmanagement.authenticableprincipal.lastbadpasswordattempt(v=vs.100).aspx" TargetMode="External"/><Relationship Id="rId14" Type="http://schemas.openxmlformats.org/officeDocument/2006/relationships/hyperlink" Target="https://msdn.microsoft.com/en-us/library/vstudio/system.directoryservices.accountmanagement.authenticableprincipal.passwordnotrequired(v=vs.100).aspx" TargetMode="External"/><Relationship Id="rId22" Type="http://schemas.openxmlformats.org/officeDocument/2006/relationships/hyperlink" Target="https://msdn.microsoft.com/en-us/library/vstudio/system.directoryservices.accountmanagement.authenticableprincipal.usercannotchangepassword(v=vs.100).asp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sdn.microsoft.com/en-us/library/vstudio/system.directoryservices.accountmanagement.principal.userprincipalname(v=vs.100).aspx" TargetMode="External"/><Relationship Id="rId3" Type="http://schemas.openxmlformats.org/officeDocument/2006/relationships/hyperlink" Target="https://msdn.microsoft.com/en-us/library/vstudio/system.directoryservices.accountmanagement.principal.distinguishedname(v=vs.100).aspx" TargetMode="External"/><Relationship Id="rId7" Type="http://schemas.openxmlformats.org/officeDocument/2006/relationships/hyperlink" Target="https://msdn.microsoft.com/en-us/library/vstudio/system.directoryservices.accountmanagement.principal.sid(v=vs.100).aspx" TargetMode="External"/><Relationship Id="rId2" Type="http://schemas.openxmlformats.org/officeDocument/2006/relationships/hyperlink" Target="https://msdn.microsoft.com/en-us/library/vstudio/system.directoryservices.accountmanagement.principal.displayname(v=vs.100).aspx" TargetMode="External"/><Relationship Id="rId1" Type="http://schemas.openxmlformats.org/officeDocument/2006/relationships/hyperlink" Target="https://msdn.microsoft.com/en-us/library/vstudio/system.directoryservices.accountmanagement.principal.description(v=vs.100).aspx" TargetMode="External"/><Relationship Id="rId6" Type="http://schemas.openxmlformats.org/officeDocument/2006/relationships/hyperlink" Target="https://msdn.microsoft.com/en-us/library/vstudio/system.directoryservices.accountmanagement.principal.samaccountname(v=vs.100).aspx" TargetMode="External"/><Relationship Id="rId5" Type="http://schemas.openxmlformats.org/officeDocument/2006/relationships/hyperlink" Target="https://msdn.microsoft.com/en-us/library/vstudio/system.directoryservices.accountmanagement.principal.name(v=vs.100).aspx" TargetMode="External"/><Relationship Id="rId10" Type="http://schemas.openxmlformats.org/officeDocument/2006/relationships/hyperlink" Target="https://msdn.microsoft.com/en-us/library/system.directoryservices.accountmanagement.groupprincipal.issecuritygroup(v=vs.110).aspx" TargetMode="External"/><Relationship Id="rId4" Type="http://schemas.openxmlformats.org/officeDocument/2006/relationships/hyperlink" Target="https://msdn.microsoft.com/en-us/library/vstudio/system.directoryservices.accountmanagement.principal.guid(v=vs.100).aspx" TargetMode="External"/><Relationship Id="rId9" Type="http://schemas.openxmlformats.org/officeDocument/2006/relationships/hyperlink" Target="https://msdn.microsoft.com/en-us/library/vstudio/system.directoryservices.accountmanagement.principal.structuralobjectclass(v=vs.100).asp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workbookViewId="0">
      <selection activeCell="A36" sqref="A36:I36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9.140625" style="9"/>
    <col min="9" max="9" width="34.85546875" style="3" customWidth="1"/>
    <col min="10" max="10" width="120" customWidth="1"/>
    <col min="11" max="11" width="78" customWidth="1"/>
    <col min="12" max="12" width="40.42578125" customWidth="1"/>
  </cols>
  <sheetData>
    <row r="1" spans="1:12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3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CONCATENATE("if(user.",I2," !=null) row[",F2,"] = user.",I2,";")</f>
        <v>if(user.AccountExpirationDate !=null) row[0] = user.AccountExpirationDate;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CONCATENATE("if(user.",I3," !=null) row[",F3,"] = user.",I3,";")</f>
        <v>if(user.AccountLockoutTime !=null) row[1] = user.AccountLockoutTime;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11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 t="shared" ref="K5:K7" si="2">CONCATENATE("row[",F5,"] = user.",I5,";")</f>
        <v>row[3] = user.AllowReversiblePasswordEncryption;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si="2"/>
        <v>row[4] = user.BadLogonCount;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user.UserCannotChangePassword;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114</v>
      </c>
      <c r="H8" s="9" t="s">
        <v>86</v>
      </c>
      <c r="I8" s="11" t="s">
        <v>96</v>
      </c>
      <c r="J8" s="1" t="str">
        <f t="shared" si="0"/>
        <v>collist[6] = new TableColDef("City", typeof(String), "l",false);</v>
      </c>
      <c r="L8" t="str">
        <f>CONCATENATE("[",C8,"] [",A8,"](",D8,") ",E8,",")</f>
        <v>[City] [nvarchar](128) NULL,</v>
      </c>
    </row>
    <row r="9" spans="1:12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114</v>
      </c>
      <c r="H9" s="9" t="s">
        <v>86</v>
      </c>
      <c r="I9" s="7" t="str">
        <f>C9</f>
        <v>CN</v>
      </c>
      <c r="J9" s="1" t="str">
        <f t="shared" si="0"/>
        <v>collist[7] = new TableColDef("CN", typeof(String), "CN",false);</v>
      </c>
      <c r="L9" t="str">
        <f t="shared" ref="L9:L11" si="3">CONCATENATE("[",C9,"] [",A9,"](",D9,") ",E9,",")</f>
        <v>[CN] [nvarchar](256) NULL,</v>
      </c>
    </row>
    <row r="10" spans="1:12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114</v>
      </c>
      <c r="H10" s="9" t="s">
        <v>86</v>
      </c>
      <c r="I10" s="7" t="str">
        <f>C10</f>
        <v>Company</v>
      </c>
      <c r="J10" s="1" t="str">
        <f t="shared" si="0"/>
        <v>collist[8] = new TableColDef("Company", typeof(String), "Company",false);</v>
      </c>
      <c r="L10" t="str">
        <f t="shared" si="3"/>
        <v>[Company] [nvarchar](128) NULL,</v>
      </c>
    </row>
    <row r="11" spans="1:12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114</v>
      </c>
      <c r="H11" s="9" t="s">
        <v>86</v>
      </c>
      <c r="I11" s="11" t="s">
        <v>89</v>
      </c>
      <c r="J11" s="1" t="str">
        <f t="shared" si="0"/>
        <v>collist[9] = new TableColDef("Country", typeof(String), "co",false);</v>
      </c>
      <c r="L11" t="str">
        <f t="shared" si="3"/>
        <v>[Country] [nvarchar](128) NULL,</v>
      </c>
    </row>
    <row r="12" spans="1:12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114</v>
      </c>
      <c r="H12" s="9" t="s">
        <v>86</v>
      </c>
      <c r="I12" s="11" t="s">
        <v>93</v>
      </c>
      <c r="J12" s="1" t="str">
        <f t="shared" si="0"/>
        <v>collist[10] = new TableColDef("Created", typeof(DateTime), "whenCreated",false);</v>
      </c>
      <c r="L12" t="str">
        <f>CONCATENATE("[",C12,"] [",A12,"] ",E12,",")</f>
        <v>[Created] [datetime] NULL,</v>
      </c>
    </row>
    <row r="13" spans="1:12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tr">
        <f>C13</f>
        <v>Department</v>
      </c>
      <c r="J13" s="1" t="str">
        <f t="shared" si="0"/>
        <v>collist[11] = new TableColDef("Department", typeof(String), "Department",false);</v>
      </c>
      <c r="L13" t="str">
        <f t="shared" ref="L13:L17" si="4">CONCATENATE("[",C13,"] [",A13,"](",D13,") ",E13,",")</f>
        <v>[Department] [nvarchar](128) NULL,</v>
      </c>
    </row>
    <row r="14" spans="1:12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114</v>
      </c>
      <c r="H14" s="9" t="s">
        <v>85</v>
      </c>
      <c r="I14" s="2" t="s">
        <v>18</v>
      </c>
      <c r="J14" s="1" t="str">
        <f t="shared" si="0"/>
        <v>collist[12] = new TableColDef("Description", typeof(String), "Description",true);</v>
      </c>
      <c r="K14" t="str">
        <f t="shared" ref="K14:K16" si="5">CONCATENATE("row[",F14,"] = user.",I14,";")</f>
        <v>row[12] = user.Description;</v>
      </c>
      <c r="L14" t="str">
        <f t="shared" si="4"/>
        <v>[Description] [nvarchar](256) NULL,</v>
      </c>
    </row>
    <row r="15" spans="1:12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19</v>
      </c>
      <c r="J15" s="1" t="str">
        <f t="shared" si="0"/>
        <v>collist[13] = new TableColDef("DisplayName", typeof(String), "DisplayName",true);</v>
      </c>
      <c r="K15" t="str">
        <f t="shared" si="5"/>
        <v>row[13] = user.DisplayName;</v>
      </c>
      <c r="L15" t="str">
        <f t="shared" si="4"/>
        <v>[DisplayName] [nvarchar](128) NULL,</v>
      </c>
    </row>
    <row r="16" spans="1:12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20</v>
      </c>
      <c r="J16" s="1" t="str">
        <f t="shared" si="0"/>
        <v>collist[14] = new TableColDef("DistinguishedName", typeof(String), "DistinguishedName",true);</v>
      </c>
      <c r="K16" t="str">
        <f t="shared" si="5"/>
        <v>row[14] = user.DistinguishedName;</v>
      </c>
      <c r="L16" t="str">
        <f t="shared" si="4"/>
        <v>[DistinguishedName] [nvarchar](512) NULL,</v>
      </c>
    </row>
    <row r="17" spans="1:12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114</v>
      </c>
      <c r="H17" s="9" t="s">
        <v>86</v>
      </c>
      <c r="I17" s="7" t="str">
        <f t="shared" ref="I17" si="6">C17</f>
        <v>Division</v>
      </c>
      <c r="J17" s="1" t="str">
        <f t="shared" si="0"/>
        <v>collist[15] = new TableColDef("Division", typeof(String), "Division",false);</v>
      </c>
      <c r="L17" t="str">
        <f t="shared" si="4"/>
        <v>[Division] [nvarchar](128) NULL,</v>
      </c>
    </row>
    <row r="18" spans="1:12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113</v>
      </c>
      <c r="H18" s="9" t="s">
        <v>85</v>
      </c>
      <c r="I18" s="11" t="s">
        <v>107</v>
      </c>
      <c r="J18" s="1" t="str">
        <f t="shared" si="0"/>
        <v>collist[16] = new TableColDef("DoesNotRequirePreAuth", typeof(Boolean), "DONT_REQ_PREAUTH",true);</v>
      </c>
      <c r="K18" t="str">
        <f>CONCATENATE("row[",F18,"] = ((uac &amp; ",I18,") != 0) ? true : false;")</f>
        <v>row[16] = ((uac &amp; DONT_REQ_PREAUTH) != 0) ? true : false;</v>
      </c>
      <c r="L18" t="str">
        <f>CONCATENATE("[",C18,"] [",A18,"] ",E18,",")</f>
        <v>[DoesNotRequirePreAuth] [bit] NULL,</v>
      </c>
    </row>
    <row r="19" spans="1:12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114</v>
      </c>
      <c r="H19" s="9" t="s">
        <v>85</v>
      </c>
      <c r="I19" s="2" t="s">
        <v>23</v>
      </c>
      <c r="J19" s="1" t="str">
        <f t="shared" si="0"/>
        <v>collist[17] = new TableColDef("EmailAddress", typeof(String), "EmailAddress",true);</v>
      </c>
      <c r="K19" t="str">
        <f t="shared" ref="K19:K20" si="7">CONCATENATE("row[",F19,"] = user.",I19,";")</f>
        <v>row[17] = user.EmailAddress;</v>
      </c>
      <c r="L19" t="str">
        <f t="shared" ref="L19:L21" si="8">CONCATENATE("[",C19,"] [",A19,"](",D19,") ",E19,",")</f>
        <v>[EmailAddress] [nvarchar](256) NULL,</v>
      </c>
    </row>
    <row r="20" spans="1:12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114</v>
      </c>
      <c r="H20" s="9" t="s">
        <v>85</v>
      </c>
      <c r="I20" s="2" t="s">
        <v>70</v>
      </c>
      <c r="J20" s="1" t="str">
        <f t="shared" si="0"/>
        <v>collist[18] = new TableColDef("EmployeeID", typeof(String), "EmployeeId",true);</v>
      </c>
      <c r="K20" t="str">
        <f t="shared" si="7"/>
        <v>row[18] = user.EmployeeId;</v>
      </c>
      <c r="L20" t="str">
        <f t="shared" si="8"/>
        <v>[EmployeeID] [nvarchar](64) NULL,</v>
      </c>
    </row>
    <row r="21" spans="1:12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114</v>
      </c>
      <c r="H21" s="9" t="s">
        <v>86</v>
      </c>
      <c r="I21" s="7" t="str">
        <f>C21</f>
        <v>EmployeeNumber</v>
      </c>
      <c r="J21" s="1" t="str">
        <f t="shared" si="0"/>
        <v>collist[19] = new TableColDef("EmployeeNumber", typeof(String), "EmployeeNumber",false);</v>
      </c>
      <c r="L21" t="str">
        <f t="shared" si="8"/>
        <v>[EmployeeNumber] [nvarchar](64) NULL,</v>
      </c>
    </row>
    <row r="22" spans="1:12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26</v>
      </c>
      <c r="J22" s="1" t="str">
        <f t="shared" si="0"/>
        <v>collist[20] = new TableColDef("Enabled", typeof(Boolean), "Enabled",true);</v>
      </c>
      <c r="K22" t="str">
        <f>CONCATENATE("row[",F22,"] = user.",I22,";")</f>
        <v>row[20] = user.Enabled;</v>
      </c>
      <c r="L22" t="str">
        <f>CONCATENATE("[",C22,"] [",A22,"] ",E22,",")</f>
        <v>[Enabled] [bit] NULL,</v>
      </c>
    </row>
    <row r="23" spans="1:12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11" t="s">
        <v>98</v>
      </c>
      <c r="J23" s="1" t="str">
        <f t="shared" si="0"/>
        <v>collist[21] = new TableColDef("Fax", typeof(String), "facsimileTelephoneNumber",false);</v>
      </c>
      <c r="L23" t="str">
        <f t="shared" ref="L23:L25" si="9">CONCATENATE("[",C23,"] [",A23,"](",D23,") ",E23,",")</f>
        <v>[Fax] [nvarchar](128) NULL,</v>
      </c>
    </row>
    <row r="24" spans="1:12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28</v>
      </c>
      <c r="J24" s="1" t="str">
        <f t="shared" si="0"/>
        <v>collist[22] = new TableColDef("GivenName", typeof(String), "GivenName",true);</v>
      </c>
      <c r="K24" t="str">
        <f t="shared" ref="K24:K25" si="10">CONCATENATE("row[",F24,"] = user.",I24,";")</f>
        <v>row[22] = user.GivenName;</v>
      </c>
      <c r="L24" t="str">
        <f t="shared" si="9"/>
        <v>[GivenName] [nvarchar](128) NULL,</v>
      </c>
    </row>
    <row r="25" spans="1:12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114</v>
      </c>
      <c r="H25" s="9" t="s">
        <v>85</v>
      </c>
      <c r="I25" s="2" t="s">
        <v>29</v>
      </c>
      <c r="J25" s="1" t="str">
        <f t="shared" si="0"/>
        <v>collist[23] = new TableColDef("HomeDirectory", typeof(String), "HomeDirectory",true);</v>
      </c>
      <c r="K25" t="str">
        <f t="shared" si="10"/>
        <v>row[23] = user.HomeDirectory;</v>
      </c>
      <c r="L25" t="str">
        <f t="shared" si="9"/>
        <v>[HomeDirectory] [nvarchar](128) NULL,</v>
      </c>
    </row>
    <row r="26" spans="1:12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113</v>
      </c>
      <c r="H26" s="9" t="s">
        <v>85</v>
      </c>
      <c r="I26" s="11" t="s">
        <v>106</v>
      </c>
      <c r="J26" s="1" t="str">
        <f t="shared" si="0"/>
        <v>collist[24] = new TableColDef("HomedirRequired", typeof(Boolean), "HOMEDIR_REQUIRED",true);</v>
      </c>
      <c r="K26" t="str">
        <f>CONCATENATE("row[",F26,"] = ((uac &amp; ",I26,") != 0) ? true : false;")</f>
        <v>row[24] = ((uac &amp; HOMEDIR_REQUIRED) != 0) ? true : false;</v>
      </c>
      <c r="L26" t="str">
        <f>CONCATENATE("[",C26,"] [",A26,"] ",E26,",")</f>
        <v>[HomedirRequired] [bit] NULL,</v>
      </c>
    </row>
    <row r="27" spans="1:12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31</v>
      </c>
      <c r="J27" s="1" t="str">
        <f t="shared" si="0"/>
        <v>collist[25] = new TableColDef("HomeDrive", typeof(String), "HomeDrive",true);</v>
      </c>
      <c r="K27" t="str">
        <f>CONCATENATE("row[",F27,"] = user.",I27,";")</f>
        <v>row[25] = user.HomeDrive;</v>
      </c>
      <c r="L27" t="str">
        <f t="shared" ref="L27:L30" si="11">CONCATENATE("[",C27,"] [",A27,"](",D27,") ",E27,",")</f>
        <v>[HomeDrive] [nvarchar](64) NULL,</v>
      </c>
    </row>
    <row r="28" spans="1:12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114</v>
      </c>
      <c r="H28" s="9" t="s">
        <v>86</v>
      </c>
      <c r="I28" s="7" t="s">
        <v>108</v>
      </c>
      <c r="J28" s="1" t="str">
        <f t="shared" si="0"/>
        <v>collist[26] = new TableColDef("HomePage", typeof(String), "wWWHomePage",false);</v>
      </c>
      <c r="L28" t="str">
        <f t="shared" si="11"/>
        <v>[HomePage] [nvarchar](128) NULL,</v>
      </c>
    </row>
    <row r="29" spans="1:12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114</v>
      </c>
      <c r="H29" s="9" t="s">
        <v>86</v>
      </c>
      <c r="I29" s="7" t="str">
        <f t="shared" ref="I29:I30" si="12">C29</f>
        <v>HomePhone</v>
      </c>
      <c r="J29" s="1" t="str">
        <f t="shared" si="0"/>
        <v>collist[27] = new TableColDef("HomePhone", typeof(String), "HomePhone",false);</v>
      </c>
      <c r="L29" t="str">
        <f t="shared" si="11"/>
        <v>[HomePhone] [nvarchar](32) NULL,</v>
      </c>
    </row>
    <row r="30" spans="1:12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 t="shared" si="12"/>
        <v>Initials</v>
      </c>
      <c r="J30" s="1" t="str">
        <f t="shared" si="0"/>
        <v>collist[28] = new TableColDef("Initials", typeof(String), "Initials",false);</v>
      </c>
      <c r="L30" t="str">
        <f t="shared" si="11"/>
        <v>[Initials] [nvarchar](32) NULL,</v>
      </c>
    </row>
    <row r="31" spans="1:12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35</v>
      </c>
      <c r="J31" s="1" t="str">
        <f t="shared" si="0"/>
        <v>collist[29] = new TableColDef("LastBadPasswordAttempt", typeof(DateTime), "LastBadPasswordAttempt",true);</v>
      </c>
      <c r="K31" t="str">
        <f>CONCATENATE("if(user.",I31," !=null) row[",F31,"] = user.",I31,";")</f>
        <v>if(user.LastBadPasswordAttempt !=null) row[29] = user.LastBadPasswordAttempt;</v>
      </c>
      <c r="L31" t="str">
        <f t="shared" ref="L31:L33" si="13">CONCATENATE("[",C31,"] [",A31,"] ",E31,",")</f>
        <v>[LastBadPasswordAttempt] [datetime] NULL,</v>
      </c>
    </row>
    <row r="32" spans="1:12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114</v>
      </c>
      <c r="H32" s="9" t="s">
        <v>85</v>
      </c>
      <c r="I32" s="2" t="s">
        <v>72</v>
      </c>
      <c r="J32" s="1" t="str">
        <f t="shared" si="0"/>
        <v>collist[30] = new TableColDef("LastLogonDate", typeof(DateTime), "LastLogon",true);</v>
      </c>
      <c r="K32" t="str">
        <f>CONCATENATE("if(user.",I32," !=null) row[",F32,"] = user.",I32,";")</f>
        <v>if(user.LastLogon !=null) row[30] = user.LastLogon;</v>
      </c>
      <c r="L32" t="str">
        <f t="shared" si="13"/>
        <v>[LastLogonDate] [datetime] NULL,</v>
      </c>
    </row>
    <row r="33" spans="1:12" x14ac:dyDescent="0.25">
      <c r="A33" t="s">
        <v>5</v>
      </c>
      <c r="B33" t="s">
        <v>80</v>
      </c>
      <c r="C33" s="10" t="s">
        <v>37</v>
      </c>
      <c r="E33" t="s">
        <v>115</v>
      </c>
      <c r="F33" s="6">
        <v>31</v>
      </c>
      <c r="G33" s="6" t="s">
        <v>114</v>
      </c>
      <c r="H33" s="9" t="s">
        <v>85</v>
      </c>
      <c r="I33" s="13" t="s">
        <v>110</v>
      </c>
      <c r="J33" s="1" t="str">
        <f t="shared" si="0"/>
        <v>collist[31] = new TableColDef("LockedOut", typeof(Boolean), "IsAccountLockedOut",true);</v>
      </c>
      <c r="K33" t="str">
        <f>CONCATENATE("row[",F33,"] = user.IsAccountLockedOut();")</f>
        <v>row[31] = user.IsAccountLockedOut();</v>
      </c>
      <c r="L33" t="str">
        <f t="shared" si="13"/>
        <v>[LockedOut] [bit] NULL,</v>
      </c>
    </row>
    <row r="34" spans="1:12" x14ac:dyDescent="0.25">
      <c r="A34" t="s">
        <v>11</v>
      </c>
      <c r="B34" t="s">
        <v>83</v>
      </c>
      <c r="C34" s="12" t="s">
        <v>38</v>
      </c>
      <c r="D34">
        <v>128</v>
      </c>
      <c r="E34" t="s">
        <v>115</v>
      </c>
      <c r="F34" s="6">
        <v>32</v>
      </c>
      <c r="G34" s="6" t="s">
        <v>114</v>
      </c>
      <c r="H34" s="9" t="s">
        <v>85</v>
      </c>
      <c r="I34" s="2" t="s">
        <v>74</v>
      </c>
      <c r="J34" s="1" t="str">
        <f t="shared" ref="J34:J65" si="14">CONCATENATE("collist[",F34,"] = new TableColDef(""",C34,""", typeof(",B34,"), """,I34,""",",H34,");")</f>
        <v>collist[32] = new TableColDef("LogonWorkstations", typeof(String), "PermittedWorkstations",true);</v>
      </c>
      <c r="K34" t="str">
        <f>CONCATENATE("PrincipalValueCollection&lt;string&gt; wslist = user.PermittedWorkstations; string wscsv = """"; bool IsFirst = true; foreach (string ws in wslist) { if (!IsFirst) wscsv += "", ""; wscsv += ws; IsFirst = false; } row[",F34,"] = wscsv;")</f>
        <v>PrincipalValueCollection&lt;string&gt; wslist = user.PermittedWorkstations; string wscsv = ""; bool IsFirst = true; foreach (string ws in wslist) { if (!IsFirst) wscsv += ", "; wscsv += ws; IsFirst = false; } row[32] = wscsv;</v>
      </c>
      <c r="L34" t="str">
        <f t="shared" ref="L34:L35" si="15">CONCATENATE("[",C34,"] [",A34,"](",D34,") ",E34,",")</f>
        <v>[LogonWorkstations] [nvarchar](128) NULL,</v>
      </c>
    </row>
    <row r="35" spans="1:12" x14ac:dyDescent="0.25">
      <c r="A35" t="s">
        <v>11</v>
      </c>
      <c r="B35" t="s">
        <v>83</v>
      </c>
      <c r="C35" t="s">
        <v>39</v>
      </c>
      <c r="D35">
        <v>256</v>
      </c>
      <c r="E35" t="s">
        <v>115</v>
      </c>
      <c r="F35" s="6">
        <v>33</v>
      </c>
      <c r="G35" s="6" t="s">
        <v>114</v>
      </c>
      <c r="H35" s="9" t="s">
        <v>86</v>
      </c>
      <c r="I35" s="7" t="str">
        <f t="shared" ref="I35" si="16">C35</f>
        <v>Manager</v>
      </c>
      <c r="J35" s="1" t="str">
        <f t="shared" si="14"/>
        <v>collist[33] = new TableColDef("Manager", typeof(String), "Manager",false);</v>
      </c>
      <c r="L35" t="str">
        <f t="shared" si="15"/>
        <v>[Manager] [nvarchar](256) NULL,</v>
      </c>
    </row>
    <row r="36" spans="1:12" x14ac:dyDescent="0.25">
      <c r="A36" t="s">
        <v>5</v>
      </c>
      <c r="B36" t="s">
        <v>80</v>
      </c>
      <c r="C36" s="12" t="s">
        <v>40</v>
      </c>
      <c r="E36" t="s">
        <v>115</v>
      </c>
      <c r="F36" s="6">
        <v>34</v>
      </c>
      <c r="G36" s="6" t="s">
        <v>113</v>
      </c>
      <c r="H36" s="9" t="s">
        <v>85</v>
      </c>
      <c r="I36" s="11" t="s">
        <v>103</v>
      </c>
      <c r="J36" s="1" t="str">
        <f t="shared" si="14"/>
        <v>collist[34] = new TableColDef("MNSLogonAccount", typeof(Boolean), "MNS_LOGON_ACCOUNT",true);</v>
      </c>
      <c r="K36" t="str">
        <f>CONCATENATE("row[",F36,"] = ((uac &amp; ",I36,") != 0) ? true : false;")</f>
        <v>row[34] = ((uac &amp; MNS_LOGON_ACCOUNT) != 0) ? true : false;</v>
      </c>
      <c r="L36" t="str">
        <f>CONCATENATE("[",C36,"] [",A36,"] ",E36,",")</f>
        <v>[MNSLogonAccount] [bit] NULL,</v>
      </c>
    </row>
    <row r="37" spans="1:12" x14ac:dyDescent="0.25">
      <c r="A37" t="s">
        <v>11</v>
      </c>
      <c r="B37" t="s">
        <v>83</v>
      </c>
      <c r="C37" s="12" t="s">
        <v>41</v>
      </c>
      <c r="D37">
        <v>32</v>
      </c>
      <c r="E37" t="s">
        <v>115</v>
      </c>
      <c r="F37" s="6">
        <v>35</v>
      </c>
      <c r="G37" s="6" t="s">
        <v>114</v>
      </c>
      <c r="H37" s="9" t="s">
        <v>86</v>
      </c>
      <c r="I37" s="11" t="s">
        <v>95</v>
      </c>
      <c r="J37" s="1" t="str">
        <f t="shared" si="14"/>
        <v>collist[35] = new TableColDef("MobilePhone", typeof(String), "mobile",false);</v>
      </c>
      <c r="L37" t="str">
        <f>CONCATENATE("[",C37,"] [",A37,"](",D37,") ",E37,",")</f>
        <v>[MobilePhone] [nvarchar](32) NULL,</v>
      </c>
    </row>
    <row r="38" spans="1:12" x14ac:dyDescent="0.25">
      <c r="A38" t="s">
        <v>2</v>
      </c>
      <c r="B38" t="s">
        <v>81</v>
      </c>
      <c r="C38" s="12" t="s">
        <v>42</v>
      </c>
      <c r="E38" t="s">
        <v>115</v>
      </c>
      <c r="F38" s="6">
        <v>36</v>
      </c>
      <c r="G38" s="6" t="s">
        <v>114</v>
      </c>
      <c r="H38" s="9" t="s">
        <v>86</v>
      </c>
      <c r="I38" s="11" t="s">
        <v>94</v>
      </c>
      <c r="J38" s="1" t="str">
        <f t="shared" si="14"/>
        <v>collist[36] = new TableColDef("Modified", typeof(DateTime), "whenChanged",false);</v>
      </c>
      <c r="L38" t="str">
        <f>CONCATENATE("[",C38,"] [",A38,"] ",E38,",")</f>
        <v>[Modified] [datetime] NULL,</v>
      </c>
    </row>
    <row r="39" spans="1:12" x14ac:dyDescent="0.25">
      <c r="A39" t="s">
        <v>11</v>
      </c>
      <c r="B39" t="s">
        <v>83</v>
      </c>
      <c r="C39" t="s">
        <v>43</v>
      </c>
      <c r="D39">
        <v>256</v>
      </c>
      <c r="E39" t="s">
        <v>115</v>
      </c>
      <c r="F39" s="6">
        <v>37</v>
      </c>
      <c r="G39" s="6" t="s">
        <v>114</v>
      </c>
      <c r="H39" s="9" t="s">
        <v>85</v>
      </c>
      <c r="I39" s="2" t="s">
        <v>43</v>
      </c>
      <c r="J39" s="1" t="str">
        <f t="shared" si="14"/>
        <v>collist[37] = new TableColDef("Name", typeof(String), "Name",true);</v>
      </c>
      <c r="K39" t="str">
        <f>CONCATENATE("row[",F39,"] = user.",I39,";")</f>
        <v>row[37] = user.Name;</v>
      </c>
      <c r="L39" t="str">
        <f t="shared" ref="L39:L41" si="17">CONCATENATE("[",C39,"] [",A39,"](",D39,") ",E39,",")</f>
        <v>[Name] [nvarchar](256) NULL,</v>
      </c>
    </row>
    <row r="40" spans="1:12" x14ac:dyDescent="0.25">
      <c r="A40" t="s">
        <v>11</v>
      </c>
      <c r="B40" t="s">
        <v>83</v>
      </c>
      <c r="C40" t="s">
        <v>44</v>
      </c>
      <c r="D40">
        <v>128</v>
      </c>
      <c r="E40" t="s">
        <v>115</v>
      </c>
      <c r="F40" s="6">
        <v>38</v>
      </c>
      <c r="G40" s="6" t="s">
        <v>114</v>
      </c>
      <c r="H40" s="9" t="s">
        <v>86</v>
      </c>
      <c r="I40" s="7" t="str">
        <f>C40</f>
        <v>ObjectCategory</v>
      </c>
      <c r="J40" s="1" t="str">
        <f t="shared" si="14"/>
        <v>collist[38] = new TableColDef("ObjectCategory", typeof(String), "ObjectCategory",false);</v>
      </c>
      <c r="L40" t="str">
        <f t="shared" si="17"/>
        <v>[ObjectCategory] [nvarchar](128) NULL,</v>
      </c>
    </row>
    <row r="41" spans="1:12" x14ac:dyDescent="0.25">
      <c r="A41" t="s">
        <v>11</v>
      </c>
      <c r="B41" t="s">
        <v>83</v>
      </c>
      <c r="C41" t="s">
        <v>45</v>
      </c>
      <c r="D41">
        <v>64</v>
      </c>
      <c r="E41" t="s">
        <v>115</v>
      </c>
      <c r="F41" s="6">
        <v>39</v>
      </c>
      <c r="G41" s="6" t="s">
        <v>114</v>
      </c>
      <c r="H41" s="9" t="s">
        <v>85</v>
      </c>
      <c r="I41" s="2" t="s">
        <v>76</v>
      </c>
      <c r="J41" s="1" t="str">
        <f t="shared" si="14"/>
        <v>collist[39] = new TableColDef("ObjectClass", typeof(String), "StructuralObjectClass",true);</v>
      </c>
      <c r="K41" t="str">
        <f t="shared" ref="K41:K42" si="18">CONCATENATE("row[",F41,"] = user.",I41,";")</f>
        <v>row[39] = user.StructuralObjectClass;</v>
      </c>
      <c r="L41" t="str">
        <f t="shared" si="17"/>
        <v>[ObjectClass] [nvarchar](64) NULL,</v>
      </c>
    </row>
    <row r="42" spans="1:12" x14ac:dyDescent="0.25">
      <c r="A42" t="s">
        <v>46</v>
      </c>
      <c r="B42" t="s">
        <v>71</v>
      </c>
      <c r="C42" t="s">
        <v>47</v>
      </c>
      <c r="E42" t="s">
        <v>116</v>
      </c>
      <c r="F42" s="6">
        <v>40</v>
      </c>
      <c r="G42" s="6" t="s">
        <v>114</v>
      </c>
      <c r="H42" s="9" t="s">
        <v>85</v>
      </c>
      <c r="I42" s="2" t="s">
        <v>71</v>
      </c>
      <c r="J42" s="1" t="str">
        <f t="shared" si="14"/>
        <v>collist[40] = new TableColDef("ObjectGUID", typeof(Guid), "Guid",true);</v>
      </c>
      <c r="K42" t="str">
        <f t="shared" si="18"/>
        <v>row[40] = user.Guid;</v>
      </c>
      <c r="L42" t="str">
        <f>CONCATENATE("[",C42,"] [",A42,"] ",E42,",")</f>
        <v>[ObjectGUID] [uniqueidentifier] NOT NULL,</v>
      </c>
    </row>
    <row r="43" spans="1:12" x14ac:dyDescent="0.25">
      <c r="A43" t="s">
        <v>11</v>
      </c>
      <c r="B43" t="s">
        <v>83</v>
      </c>
      <c r="C43" s="12" t="s">
        <v>48</v>
      </c>
      <c r="D43">
        <v>128</v>
      </c>
      <c r="E43" t="s">
        <v>115</v>
      </c>
      <c r="F43" s="6">
        <v>41</v>
      </c>
      <c r="G43" s="6" t="s">
        <v>114</v>
      </c>
      <c r="H43" s="9" t="s">
        <v>86</v>
      </c>
      <c r="I43" s="11" t="s">
        <v>91</v>
      </c>
      <c r="J43" s="1" t="str">
        <f t="shared" si="14"/>
        <v>collist[41] = new TableColDef("Office", typeof(String), "physicalDeliveryOfficeName",false);</v>
      </c>
      <c r="L43" t="str">
        <f t="shared" ref="L43:L45" si="19">CONCATENATE("[",C43,"] [",A43,"](",D43,") ",E43,",")</f>
        <v>[Office] [nvarchar](128) NULL,</v>
      </c>
    </row>
    <row r="44" spans="1:12" x14ac:dyDescent="0.25">
      <c r="A44" t="s">
        <v>11</v>
      </c>
      <c r="B44" t="s">
        <v>83</v>
      </c>
      <c r="C44" s="12" t="s">
        <v>49</v>
      </c>
      <c r="D44">
        <v>32</v>
      </c>
      <c r="E44" t="s">
        <v>115</v>
      </c>
      <c r="F44" s="6">
        <v>42</v>
      </c>
      <c r="G44" s="6" t="s">
        <v>114</v>
      </c>
      <c r="H44" s="9" t="s">
        <v>86</v>
      </c>
      <c r="I44" s="11" t="s">
        <v>92</v>
      </c>
      <c r="J44" s="1" t="str">
        <f t="shared" si="14"/>
        <v>collist[42] = new TableColDef("OfficePhone", typeof(String), "telephoneNumber",false);</v>
      </c>
      <c r="L44" t="str">
        <f t="shared" si="19"/>
        <v>[OfficePhone] [nvarchar](32) NULL,</v>
      </c>
    </row>
    <row r="45" spans="1:12" x14ac:dyDescent="0.25">
      <c r="A45" t="s">
        <v>11</v>
      </c>
      <c r="B45" t="s">
        <v>83</v>
      </c>
      <c r="C45" t="s">
        <v>69</v>
      </c>
      <c r="D45">
        <v>32</v>
      </c>
      <c r="E45" t="s">
        <v>115</v>
      </c>
      <c r="F45" s="6">
        <v>43</v>
      </c>
      <c r="G45" s="6" t="s">
        <v>114</v>
      </c>
      <c r="H45" s="9" t="s">
        <v>86</v>
      </c>
      <c r="I45" s="7" t="str">
        <f>C45</f>
        <v>Pager</v>
      </c>
      <c r="J45" s="1" t="str">
        <f t="shared" si="14"/>
        <v>collist[43] = new TableColDef("Pager", typeof(String), "Pager",false);</v>
      </c>
      <c r="L45" t="str">
        <f t="shared" si="19"/>
        <v>[Pager] [nvarchar](32) NULL,</v>
      </c>
    </row>
    <row r="46" spans="1:12" x14ac:dyDescent="0.25">
      <c r="A46" t="s">
        <v>5</v>
      </c>
      <c r="B46" t="s">
        <v>80</v>
      </c>
      <c r="C46" s="10" t="s">
        <v>50</v>
      </c>
      <c r="E46" t="s">
        <v>115</v>
      </c>
      <c r="F46" s="6">
        <v>44</v>
      </c>
      <c r="G46" s="6" t="s">
        <v>113</v>
      </c>
      <c r="H46" s="9" t="s">
        <v>85</v>
      </c>
      <c r="I46" s="11" t="s">
        <v>104</v>
      </c>
      <c r="J46" s="1" t="str">
        <f t="shared" si="14"/>
        <v>collist[44] = new TableColDef("PasswordExpired", typeof(Boolean), "PASSWORD_EXPIRED",true);</v>
      </c>
      <c r="K46" t="str">
        <f>CONCATENATE("row[",F46,"] = ((uac &amp; ",I46,") != 0) ? true : false;")</f>
        <v>row[44] = ((uac &amp; PASSWORD_EXPIRED) != 0) ? true : false;</v>
      </c>
      <c r="L46" t="str">
        <f t="shared" ref="L46:L49" si="20">CONCATENATE("[",C46,"] [",A46,"] ",E46,",")</f>
        <v>[PasswordExpired] [bit] NULL,</v>
      </c>
    </row>
    <row r="47" spans="1:12" x14ac:dyDescent="0.25">
      <c r="A47" t="s">
        <v>2</v>
      </c>
      <c r="B47" t="s">
        <v>81</v>
      </c>
      <c r="C47" t="s">
        <v>51</v>
      </c>
      <c r="E47" t="s">
        <v>115</v>
      </c>
      <c r="F47" s="6">
        <v>45</v>
      </c>
      <c r="G47" s="6" t="s">
        <v>114</v>
      </c>
      <c r="H47" s="9" t="s">
        <v>85</v>
      </c>
      <c r="I47" s="2" t="s">
        <v>73</v>
      </c>
      <c r="J47" s="1" t="str">
        <f t="shared" si="14"/>
        <v>collist[45] = new TableColDef("PasswordLastSet", typeof(DateTime), "LastPasswordSet",true);</v>
      </c>
      <c r="K47" t="str">
        <f>CONCATENATE("if(user.",I47," !=null) row[",F47,"] = user.",I47,";")</f>
        <v>if(user.LastPasswordSet !=null) row[45] = user.LastPasswordSet;</v>
      </c>
      <c r="L47" t="str">
        <f t="shared" si="20"/>
        <v>[PasswordLastSet] [datetime] NULL,</v>
      </c>
    </row>
    <row r="48" spans="1:12" x14ac:dyDescent="0.25">
      <c r="A48" t="s">
        <v>5</v>
      </c>
      <c r="B48" t="s">
        <v>80</v>
      </c>
      <c r="C48" t="s">
        <v>52</v>
      </c>
      <c r="E48" t="s">
        <v>115</v>
      </c>
      <c r="F48" s="6">
        <v>46</v>
      </c>
      <c r="G48" s="6" t="s">
        <v>114</v>
      </c>
      <c r="H48" s="9" t="s">
        <v>85</v>
      </c>
      <c r="I48" s="2" t="s">
        <v>52</v>
      </c>
      <c r="J48" s="1" t="str">
        <f t="shared" si="14"/>
        <v>collist[46] = new TableColDef("PasswordNeverExpires", typeof(Boolean), "PasswordNeverExpires",true);</v>
      </c>
      <c r="K48" t="str">
        <f>CONCATENATE("row[",F48,"] = user.",I48,";")</f>
        <v>row[46] = user.PasswordNeverExpires;</v>
      </c>
      <c r="L48" t="str">
        <f t="shared" si="20"/>
        <v>[PasswordNeverExpires] [bit] NULL,</v>
      </c>
    </row>
    <row r="49" spans="1:12" x14ac:dyDescent="0.25">
      <c r="A49" t="s">
        <v>5</v>
      </c>
      <c r="B49" t="s">
        <v>80</v>
      </c>
      <c r="C49" t="s">
        <v>53</v>
      </c>
      <c r="E49" t="s">
        <v>115</v>
      </c>
      <c r="F49" s="6">
        <v>47</v>
      </c>
      <c r="G49" s="6" t="s">
        <v>114</v>
      </c>
      <c r="H49" s="9" t="s">
        <v>85</v>
      </c>
      <c r="I49" s="2" t="s">
        <v>53</v>
      </c>
      <c r="J49" s="1" t="str">
        <f t="shared" si="14"/>
        <v>collist[47] = new TableColDef("PasswordNotRequired", typeof(Boolean), "PasswordNotRequired",true);</v>
      </c>
      <c r="K49" t="str">
        <f>CONCATENATE("row[",F49,"] = user.",I49,";")</f>
        <v>row[47] = user.PasswordNotRequired;</v>
      </c>
      <c r="L49" t="str">
        <f t="shared" si="20"/>
        <v>[PasswordNotRequired] [bit] NULL,</v>
      </c>
    </row>
    <row r="50" spans="1:12" x14ac:dyDescent="0.25">
      <c r="A50" t="s">
        <v>11</v>
      </c>
      <c r="B50" t="s">
        <v>83</v>
      </c>
      <c r="C50" s="12" t="s">
        <v>54</v>
      </c>
      <c r="D50">
        <v>32</v>
      </c>
      <c r="E50" t="s">
        <v>115</v>
      </c>
      <c r="F50" s="6">
        <v>48</v>
      </c>
      <c r="G50" s="6" t="s">
        <v>114</v>
      </c>
      <c r="H50" s="9" t="s">
        <v>86</v>
      </c>
      <c r="I50" s="11" t="s">
        <v>97</v>
      </c>
      <c r="J50" s="1" t="str">
        <f t="shared" si="14"/>
        <v>collist[48] = new TableColDef("POBox", typeof(String), "postOfficeBox",false);</v>
      </c>
      <c r="L50" t="str">
        <f t="shared" ref="L50:L51" si="21">CONCATENATE("[",C50,"] [",A50,"](",D50,") ",E50,",")</f>
        <v>[POBox] [nvarchar](32) NULL,</v>
      </c>
    </row>
    <row r="51" spans="1:12" x14ac:dyDescent="0.25">
      <c r="A51" t="s">
        <v>11</v>
      </c>
      <c r="B51" t="s">
        <v>83</v>
      </c>
      <c r="C51" t="s">
        <v>55</v>
      </c>
      <c r="D51">
        <v>32</v>
      </c>
      <c r="E51" t="s">
        <v>115</v>
      </c>
      <c r="F51" s="6">
        <v>49</v>
      </c>
      <c r="G51" s="6" t="s">
        <v>114</v>
      </c>
      <c r="H51" s="9" t="s">
        <v>86</v>
      </c>
      <c r="I51" s="7" t="str">
        <f>C51</f>
        <v>PostalCode</v>
      </c>
      <c r="J51" s="1" t="str">
        <f t="shared" si="14"/>
        <v>collist[49] = new TableColDef("PostalCode", typeof(String), "PostalCode",false);</v>
      </c>
      <c r="L51" t="str">
        <f t="shared" si="21"/>
        <v>[PostalCode] [nvarchar](32) NULL,</v>
      </c>
    </row>
    <row r="52" spans="1:12" x14ac:dyDescent="0.25">
      <c r="A52" t="s">
        <v>8</v>
      </c>
      <c r="B52" t="s">
        <v>82</v>
      </c>
      <c r="C52" s="12" t="s">
        <v>109</v>
      </c>
      <c r="D52">
        <v>128</v>
      </c>
      <c r="E52" t="s">
        <v>115</v>
      </c>
      <c r="F52" s="6">
        <v>50</v>
      </c>
      <c r="G52" s="6" t="s">
        <v>114</v>
      </c>
      <c r="H52" s="9" t="s">
        <v>86</v>
      </c>
      <c r="I52" s="11" t="str">
        <f>C52</f>
        <v>PrimaryGroupID</v>
      </c>
      <c r="J52" s="1" t="str">
        <f t="shared" si="14"/>
        <v>collist[50] = new TableColDef("PrimaryGroupID", typeof(Int32), "PrimaryGroupID",false);</v>
      </c>
      <c r="L52" t="str">
        <f>CONCATENATE("[",C52,"] [",A52,"] ",E52,",")</f>
        <v>[PrimaryGroupID] [int] NULL,</v>
      </c>
    </row>
    <row r="53" spans="1:12" x14ac:dyDescent="0.25">
      <c r="A53" t="s">
        <v>11</v>
      </c>
      <c r="B53" t="s">
        <v>83</v>
      </c>
      <c r="C53" t="s">
        <v>56</v>
      </c>
      <c r="D53">
        <v>128</v>
      </c>
      <c r="E53" t="s">
        <v>115</v>
      </c>
      <c r="F53" s="6">
        <v>51</v>
      </c>
      <c r="G53" s="6" t="s">
        <v>114</v>
      </c>
      <c r="H53" s="9" t="s">
        <v>86</v>
      </c>
      <c r="I53" s="7" t="str">
        <f>C53</f>
        <v>ProfilePath</v>
      </c>
      <c r="J53" s="1" t="str">
        <f t="shared" si="14"/>
        <v>collist[51] = new TableColDef("ProfilePath", typeof(String), "ProfilePath",false);</v>
      </c>
      <c r="L53" t="str">
        <f t="shared" ref="L53:L56" si="22">CONCATENATE("[",C53,"] [",A53,"](",D53,") ",E53,",")</f>
        <v>[ProfilePath] [nvarchar](128) NULL,</v>
      </c>
    </row>
    <row r="54" spans="1:12" x14ac:dyDescent="0.25">
      <c r="A54" t="s">
        <v>11</v>
      </c>
      <c r="B54" t="s">
        <v>83</v>
      </c>
      <c r="C54" t="s">
        <v>57</v>
      </c>
      <c r="D54">
        <v>128</v>
      </c>
      <c r="E54" t="s">
        <v>115</v>
      </c>
      <c r="F54" s="6">
        <v>52</v>
      </c>
      <c r="G54" s="6" t="s">
        <v>114</v>
      </c>
      <c r="H54" s="9" t="s">
        <v>85</v>
      </c>
      <c r="I54" s="2" t="s">
        <v>57</v>
      </c>
      <c r="J54" s="1" t="str">
        <f t="shared" si="14"/>
        <v>collist[52] = new TableColDef("SamAccountName", typeof(String), "SamAccountName",true);</v>
      </c>
      <c r="K54" t="str">
        <f t="shared" ref="K54:K57" si="23">CONCATENATE("row[",F54,"] = user.",I54,";")</f>
        <v>row[52] = user.SamAccountName;</v>
      </c>
      <c r="L54" t="str">
        <f t="shared" si="22"/>
        <v>[SamAccountName] [nvarchar](128) NULL,</v>
      </c>
    </row>
    <row r="55" spans="1:12" x14ac:dyDescent="0.25">
      <c r="A55" t="s">
        <v>11</v>
      </c>
      <c r="B55" t="s">
        <v>83</v>
      </c>
      <c r="C55" t="s">
        <v>58</v>
      </c>
      <c r="D55">
        <v>256</v>
      </c>
      <c r="E55" t="s">
        <v>115</v>
      </c>
      <c r="F55" s="6">
        <v>53</v>
      </c>
      <c r="G55" s="6" t="s">
        <v>114</v>
      </c>
      <c r="H55" s="9" t="s">
        <v>85</v>
      </c>
      <c r="I55" s="2" t="s">
        <v>58</v>
      </c>
      <c r="J55" s="1" t="str">
        <f t="shared" si="14"/>
        <v>collist[53] = new TableColDef("ScriptPath", typeof(String), "ScriptPath",true);</v>
      </c>
      <c r="K55" t="str">
        <f t="shared" si="23"/>
        <v>row[53] = user.ScriptPath;</v>
      </c>
      <c r="L55" t="str">
        <f t="shared" si="22"/>
        <v>[ScriptPath] [nvarchar](256) NULL,</v>
      </c>
    </row>
    <row r="56" spans="1:12" x14ac:dyDescent="0.25">
      <c r="A56" t="s">
        <v>11</v>
      </c>
      <c r="B56" t="s">
        <v>83</v>
      </c>
      <c r="C56" t="s">
        <v>59</v>
      </c>
      <c r="D56">
        <v>128</v>
      </c>
      <c r="E56" t="s">
        <v>116</v>
      </c>
      <c r="F56" s="6">
        <v>54</v>
      </c>
      <c r="G56" s="6" t="s">
        <v>114</v>
      </c>
      <c r="H56" s="9" t="s">
        <v>85</v>
      </c>
      <c r="I56" s="2" t="s">
        <v>75</v>
      </c>
      <c r="J56" s="1" t="str">
        <f t="shared" si="14"/>
        <v>collist[54] = new TableColDef("SID", typeof(String), "Sid",true);</v>
      </c>
      <c r="K56" t="str">
        <f t="shared" si="23"/>
        <v>row[54] = user.Sid;</v>
      </c>
      <c r="L56" t="str">
        <f t="shared" si="22"/>
        <v>[SID] [nvarchar](128) NOT NULL,</v>
      </c>
    </row>
    <row r="57" spans="1:12" x14ac:dyDescent="0.25">
      <c r="A57" t="s">
        <v>5</v>
      </c>
      <c r="B57" t="s">
        <v>80</v>
      </c>
      <c r="C57" t="s">
        <v>60</v>
      </c>
      <c r="E57" t="s">
        <v>115</v>
      </c>
      <c r="F57" s="6">
        <v>55</v>
      </c>
      <c r="G57" s="6" t="s">
        <v>114</v>
      </c>
      <c r="H57" s="9" t="s">
        <v>85</v>
      </c>
      <c r="I57" s="2" t="s">
        <v>60</v>
      </c>
      <c r="J57" s="1" t="str">
        <f t="shared" si="14"/>
        <v>collist[55] = new TableColDef("SmartcardLogonRequired", typeof(Boolean), "SmartcardLogonRequired",true);</v>
      </c>
      <c r="K57" t="str">
        <f t="shared" si="23"/>
        <v>row[55] = user.SmartcardLogonRequired;</v>
      </c>
      <c r="L57" t="str">
        <f>CONCATENATE("[",C57,"] [",A57,"] ",E57,",")</f>
        <v>[SmartcardLogonRequired] [bit] NULL,</v>
      </c>
    </row>
    <row r="58" spans="1:12" x14ac:dyDescent="0.25">
      <c r="A58" t="s">
        <v>11</v>
      </c>
      <c r="B58" t="s">
        <v>83</v>
      </c>
      <c r="C58" s="12" t="s">
        <v>61</v>
      </c>
      <c r="D58">
        <v>64</v>
      </c>
      <c r="E58" t="s">
        <v>115</v>
      </c>
      <c r="F58" s="6">
        <v>56</v>
      </c>
      <c r="G58" s="6" t="s">
        <v>114</v>
      </c>
      <c r="H58" s="9" t="s">
        <v>86</v>
      </c>
      <c r="I58" s="11" t="s">
        <v>90</v>
      </c>
      <c r="J58" s="1" t="str">
        <f t="shared" si="14"/>
        <v>collist[56] = new TableColDef("State", typeof(String), "st",false);</v>
      </c>
      <c r="L58" t="str">
        <f t="shared" ref="L58:L61" si="24">CONCATENATE("[",C58,"] [",A58,"](",D58,") ",E58,",")</f>
        <v>[State] [nvarchar](64) NULL,</v>
      </c>
    </row>
    <row r="59" spans="1:12" x14ac:dyDescent="0.25">
      <c r="A59" t="s">
        <v>11</v>
      </c>
      <c r="B59" t="s">
        <v>83</v>
      </c>
      <c r="C59" t="s">
        <v>62</v>
      </c>
      <c r="D59">
        <v>160</v>
      </c>
      <c r="E59" t="s">
        <v>115</v>
      </c>
      <c r="F59" s="6">
        <v>57</v>
      </c>
      <c r="G59" s="6" t="s">
        <v>114</v>
      </c>
      <c r="H59" s="9" t="s">
        <v>86</v>
      </c>
      <c r="I59" s="7" t="str">
        <f t="shared" ref="I59" si="25">C59</f>
        <v>StreetAddress</v>
      </c>
      <c r="J59" s="1" t="str">
        <f t="shared" si="14"/>
        <v>collist[57] = new TableColDef("StreetAddress", typeof(String), "StreetAddress",false);</v>
      </c>
      <c r="L59" t="str">
        <f t="shared" si="24"/>
        <v>[StreetAddress] [nvarchar](160) NULL,</v>
      </c>
    </row>
    <row r="60" spans="1:12" x14ac:dyDescent="0.25">
      <c r="A60" t="s">
        <v>11</v>
      </c>
      <c r="B60" t="s">
        <v>83</v>
      </c>
      <c r="C60" t="s">
        <v>63</v>
      </c>
      <c r="D60">
        <v>256</v>
      </c>
      <c r="E60" t="s">
        <v>115</v>
      </c>
      <c r="F60" s="6">
        <v>58</v>
      </c>
      <c r="G60" s="6" t="s">
        <v>114</v>
      </c>
      <c r="H60" s="9" t="s">
        <v>85</v>
      </c>
      <c r="I60" s="2" t="s">
        <v>63</v>
      </c>
      <c r="J60" s="1" t="str">
        <f t="shared" si="14"/>
        <v>collist[58] = new TableColDef("Surname", typeof(String), "Surname",true);</v>
      </c>
      <c r="K60" t="str">
        <f>CONCATENATE("row[",F60,"] = user.",I60,";")</f>
        <v>row[58] = user.Surname;</v>
      </c>
      <c r="L60" t="str">
        <f t="shared" si="24"/>
        <v>[Surname] [nvarchar](256) NULL,</v>
      </c>
    </row>
    <row r="61" spans="1:12" x14ac:dyDescent="0.25">
      <c r="A61" t="s">
        <v>11</v>
      </c>
      <c r="B61" t="s">
        <v>83</v>
      </c>
      <c r="C61" t="s">
        <v>64</v>
      </c>
      <c r="D61">
        <v>128</v>
      </c>
      <c r="E61" t="s">
        <v>115</v>
      </c>
      <c r="F61" s="6">
        <v>59</v>
      </c>
      <c r="G61" s="6" t="s">
        <v>114</v>
      </c>
      <c r="H61" s="9" t="s">
        <v>86</v>
      </c>
      <c r="I61" s="7" t="str">
        <f t="shared" ref="I61" si="26">C61</f>
        <v>Title</v>
      </c>
      <c r="J61" s="1" t="str">
        <f t="shared" si="14"/>
        <v>collist[59] = new TableColDef("Title", typeof(String), "Title",false);</v>
      </c>
      <c r="L61" t="str">
        <f t="shared" si="24"/>
        <v>[Title] [nvarchar](128) NULL,</v>
      </c>
    </row>
    <row r="62" spans="1:12" x14ac:dyDescent="0.25">
      <c r="A62" t="s">
        <v>5</v>
      </c>
      <c r="B62" t="s">
        <v>80</v>
      </c>
      <c r="C62" s="12" t="s">
        <v>65</v>
      </c>
      <c r="E62" t="s">
        <v>115</v>
      </c>
      <c r="F62" s="6">
        <v>60</v>
      </c>
      <c r="G62" s="6" t="s">
        <v>113</v>
      </c>
      <c r="H62" s="9" t="s">
        <v>85</v>
      </c>
      <c r="I62" s="11" t="s">
        <v>102</v>
      </c>
      <c r="J62" s="1" t="str">
        <f t="shared" si="14"/>
        <v>collist[60] = new TableColDef("TrustedForDelegation", typeof(Boolean), "TRUSTED_FOR_DELEGATION",true);</v>
      </c>
      <c r="K62" t="str">
        <f t="shared" ref="K62:K64" si="27">CONCATENATE("row[",F62,"] = ((uac &amp; ",I62,") != 0) ? true : false;")</f>
        <v>row[60] = ((uac &amp; TRUSTED_FOR_DELEGATION) != 0) ? true : false;</v>
      </c>
      <c r="L62" t="str">
        <f t="shared" ref="L62:L66" si="28">CONCATENATE("[",C62,"] [",A62,"] ",E62,",")</f>
        <v>[TrustedForDelegation] [bit] NULL,</v>
      </c>
    </row>
    <row r="63" spans="1:12" x14ac:dyDescent="0.25">
      <c r="A63" t="s">
        <v>5</v>
      </c>
      <c r="B63" t="s">
        <v>80</v>
      </c>
      <c r="C63" s="12" t="s">
        <v>66</v>
      </c>
      <c r="E63" t="s">
        <v>115</v>
      </c>
      <c r="F63" s="6">
        <v>61</v>
      </c>
      <c r="G63" s="6" t="s">
        <v>113</v>
      </c>
      <c r="H63" s="9" t="s">
        <v>85</v>
      </c>
      <c r="I63" s="11" t="s">
        <v>100</v>
      </c>
      <c r="J63" s="1" t="str">
        <f t="shared" si="14"/>
        <v>collist[61] = new TableColDef("TrustedToAuthForDelegation", typeof(Boolean), "TRUSTED_TO_AUTH_FOR_DELEGATION",true);</v>
      </c>
      <c r="K63" t="str">
        <f t="shared" si="27"/>
        <v>row[61] = ((uac &amp; TRUSTED_TO_AUTH_FOR_DELEGATION) != 0) ? true : false;</v>
      </c>
      <c r="L63" t="str">
        <f t="shared" si="28"/>
        <v>[TrustedToAuthForDelegation] [bit] NULL,</v>
      </c>
    </row>
    <row r="64" spans="1:12" x14ac:dyDescent="0.25">
      <c r="A64" t="s">
        <v>5</v>
      </c>
      <c r="B64" t="s">
        <v>80</v>
      </c>
      <c r="C64" s="12" t="s">
        <v>67</v>
      </c>
      <c r="E64" t="s">
        <v>115</v>
      </c>
      <c r="F64" s="6">
        <v>62</v>
      </c>
      <c r="G64" s="6" t="s">
        <v>113</v>
      </c>
      <c r="H64" s="9" t="s">
        <v>85</v>
      </c>
      <c r="I64" s="11" t="s">
        <v>101</v>
      </c>
      <c r="J64" s="1" t="str">
        <f t="shared" si="14"/>
        <v>collist[62] = new TableColDef("UseDESKeyOnly", typeof(Boolean), "USE_DES_KEY_ONLY",true);</v>
      </c>
      <c r="K64" t="str">
        <f t="shared" si="27"/>
        <v>row[62] = ((uac &amp; USE_DES_KEY_ONLY) != 0) ? true : false;</v>
      </c>
      <c r="L64" t="str">
        <f t="shared" si="28"/>
        <v>[UseDESKeyOnly] [bit] NULL,</v>
      </c>
    </row>
    <row r="65" spans="1:12" x14ac:dyDescent="0.25">
      <c r="A65" t="s">
        <v>11</v>
      </c>
      <c r="B65" t="s">
        <v>83</v>
      </c>
      <c r="C65" t="s">
        <v>68</v>
      </c>
      <c r="D65">
        <v>256</v>
      </c>
      <c r="E65" t="s">
        <v>115</v>
      </c>
      <c r="F65" s="6">
        <v>63</v>
      </c>
      <c r="G65" s="6" t="s">
        <v>114</v>
      </c>
      <c r="H65" s="9" t="s">
        <v>85</v>
      </c>
      <c r="I65" s="2" t="s">
        <v>68</v>
      </c>
      <c r="J65" s="1" t="str">
        <f t="shared" si="14"/>
        <v>collist[63] = new TableColDef("UserPrincipalName", typeof(String), "UserPrincipalName",true);</v>
      </c>
      <c r="K65" t="str">
        <f>CONCATENATE("row[",F65,"] = user.",I65,";")</f>
        <v>row[63] = user.UserPrincipalName;</v>
      </c>
      <c r="L65" t="str">
        <f>CONCATENATE("[",C65,"] [",A65,"](",D65,") ",E65,",")</f>
        <v>[UserPrincipalName] [nvarchar](256) NULL,</v>
      </c>
    </row>
    <row r="66" spans="1:12" x14ac:dyDescent="0.25">
      <c r="A66" t="s">
        <v>8</v>
      </c>
      <c r="B66" t="s">
        <v>82</v>
      </c>
      <c r="C66" t="s">
        <v>99</v>
      </c>
      <c r="E66" t="s">
        <v>115</v>
      </c>
      <c r="F66" s="6">
        <v>64</v>
      </c>
      <c r="G66" s="6" t="s">
        <v>114</v>
      </c>
      <c r="H66" s="9" t="s">
        <v>86</v>
      </c>
      <c r="I66" s="7" t="str">
        <f>C66</f>
        <v>userAccountControl</v>
      </c>
      <c r="J66" s="1" t="str">
        <f t="shared" ref="J66" si="29">CONCATENATE("collist[",F66,"] = new TableColDef(""",C66,""", typeof(",B66,"), """,I66,""",",H66,");")</f>
        <v>collist[64] = new TableColDef("userAccountControl", typeof(Int32), "userAccountControl",false);</v>
      </c>
      <c r="L66" t="str">
        <f t="shared" si="28"/>
        <v>[userAccountControl] [int] NULL,</v>
      </c>
    </row>
  </sheetData>
  <autoFilter ref="A1:L1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4" r:id="rId4" display="https://msdn.microsoft.com/en-us/library/vstudio/system.directoryservices.accountmanagement.principal.description(v=vs.100).aspx"/>
    <hyperlink ref="I15" r:id="rId5" display="https://msdn.microsoft.com/en-us/library/vstudio/system.directoryservices.accountmanagement.principal.displayname(v=vs.100).aspx"/>
    <hyperlink ref="I16" r:id="rId6" display="https://msdn.microsoft.com/en-us/library/vstudio/system.directoryservices.accountmanagement.principal.distinguishedname(v=vs.100).aspx"/>
    <hyperlink ref="I19" r:id="rId7" display="https://msdn.microsoft.com/en-us/library/vstudio/system.directoryservices.accountmanagement.userprincipal.emailaddress(v=vs.100).aspx"/>
    <hyperlink ref="I20" r:id="rId8" display="https://msdn.microsoft.com/en-us/library/vstudio/system.directoryservices.accountmanagement.userprincipal.employeeid(v=vs.100).aspx"/>
    <hyperlink ref="I22" r:id="rId9" display="https://msdn.microsoft.com/en-us/library/vstudio/system.directoryservices.accountmanagement.authenticableprincipal.enabled(v=vs.100).aspx"/>
    <hyperlink ref="I24" r:id="rId10" display="https://msdn.microsoft.com/en-us/library/vstudio/system.directoryservices.accountmanagement.userprincipal.givenname(v=vs.100).aspx"/>
    <hyperlink ref="I42" r:id="rId11" display="https://msdn.microsoft.com/en-us/library/vstudio/system.directoryservices.accountmanagement.principal.guid(v=vs.100).aspx"/>
    <hyperlink ref="I25" r:id="rId12" display="https://msdn.microsoft.com/en-us/library/vstudio/system.directoryservices.accountmanagement.authenticableprincipal.homedirectory(v=vs.100).aspx"/>
    <hyperlink ref="I27" r:id="rId13" display="https://msdn.microsoft.com/en-us/library/vstudio/system.directoryservices.accountmanagement.authenticableprincipal.homedrive(v=vs.100).aspx"/>
    <hyperlink ref="I31" r:id="rId14" display="https://msdn.microsoft.com/en-us/library/vstudio/system.directoryservices.accountmanagement.authenticableprincipal.lastbadpasswordattempt(v=vs.100).aspx"/>
    <hyperlink ref="I32" r:id="rId15" display="https://msdn.microsoft.com/en-us/library/vstudio/system.directoryservices.accountmanagement.authenticableprincipal.lastlogon(v=vs.100).aspx"/>
    <hyperlink ref="I47" r:id="rId16" display="https://msdn.microsoft.com/en-us/library/vstudio/system.directoryservices.accountmanagement.authenticableprincipal.lastpasswordset(v=vs.100).aspx"/>
    <hyperlink ref="I39" r:id="rId17" display="https://msdn.microsoft.com/en-us/library/vstudio/system.directoryservices.accountmanagement.principal.name(v=vs.100).aspx"/>
    <hyperlink ref="I48" r:id="rId18" display="https://msdn.microsoft.com/en-us/library/vstudio/system.directoryservices.accountmanagement.authenticableprincipal.passwordneverexpires(v=vs.100).aspx"/>
    <hyperlink ref="I49" r:id="rId19" display="https://msdn.microsoft.com/en-us/library/vstudio/system.directoryservices.accountmanagement.authenticableprincipal.passwordnotrequired(v=vs.100).aspx"/>
    <hyperlink ref="I34" r:id="rId20" display="https://msdn.microsoft.com/en-us/library/vstudio/system.directoryservices.accountmanagement.authenticableprincipal.permittedworkstations(v=vs.100).aspx"/>
    <hyperlink ref="I54" r:id="rId21" display="https://msdn.microsoft.com/en-us/library/vstudio/system.directoryservices.accountmanagement.principal.samaccountname(v=vs.100).aspx"/>
    <hyperlink ref="I55" r:id="rId22" display="https://msdn.microsoft.com/en-us/library/vstudio/system.directoryservices.accountmanagement.authenticableprincipal.scriptpath(v=vs.100).aspx"/>
    <hyperlink ref="I56" r:id="rId23" display="https://msdn.microsoft.com/en-us/library/vstudio/system.directoryservices.accountmanagement.principal.sid(v=vs.100).aspx"/>
    <hyperlink ref="I57" r:id="rId24" display="https://msdn.microsoft.com/en-us/library/vstudio/system.directoryservices.accountmanagement.authenticableprincipal.smartcardlogonrequired(v=vs.100).aspx"/>
    <hyperlink ref="I60" r:id="rId25" display="https://msdn.microsoft.com/en-us/library/vstudio/system.directoryservices.accountmanagement.userprincipal.surname(v=vs.100).aspx"/>
    <hyperlink ref="I7" r:id="rId26" display="https://msdn.microsoft.com/en-us/library/vstudio/system.directoryservices.accountmanagement.authenticableprincipal.usercannotchangepassword(v=vs.100).aspx"/>
    <hyperlink ref="I65" r:id="rId27" display="https://msdn.microsoft.com/en-us/library/vstudio/system.directoryservices.accountmanagement.principal.userprincipalname(v=vs.100).aspx"/>
    <hyperlink ref="I5" r:id="rId28" display="https://msdn.microsoft.com/en-us/library/vstudio/system.directoryservices.accountmanagement.authenticableprincipal.allowreversiblepasswordencryption(v=vs.100).aspx"/>
    <hyperlink ref="I41" r:id="rId29" display="https://msdn.microsoft.com/en-us/library/vstudio/system.directoryservices.accountmanagement.principal.structuralobjectclass(v=vs.100).aspx"/>
    <hyperlink ref="I33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37" sqref="B37"/>
    </sheetView>
  </sheetViews>
  <sheetFormatPr defaultRowHeight="15" x14ac:dyDescent="0.25"/>
  <cols>
    <col min="1" max="1" width="15.85546875" bestFit="1" customWidth="1"/>
    <col min="2" max="2" width="9.5703125" bestFit="1" customWidth="1"/>
    <col min="3" max="3" width="21.28515625" customWidth="1"/>
    <col min="4" max="4" width="11.42578125" bestFit="1" customWidth="1"/>
    <col min="5" max="5" width="10.7109375" bestFit="1" customWidth="1"/>
    <col min="6" max="6" width="6.5703125" bestFit="1" customWidth="1"/>
    <col min="7" max="7" width="8.140625" bestFit="1" customWidth="1"/>
    <col min="8" max="8" width="30" customWidth="1"/>
    <col min="9" max="9" width="88.5703125" customWidth="1"/>
    <col min="10" max="10" width="38.42578125" customWidth="1"/>
    <col min="11" max="11" width="42" customWidth="1"/>
  </cols>
  <sheetData>
    <row r="1" spans="1:1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8" t="s">
        <v>84</v>
      </c>
      <c r="H1" s="4" t="s">
        <v>88</v>
      </c>
      <c r="I1" s="1" t="s">
        <v>111</v>
      </c>
      <c r="J1" s="1" t="s">
        <v>87</v>
      </c>
      <c r="K1" s="1" t="s">
        <v>119</v>
      </c>
    </row>
    <row r="2" spans="1:11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9" t="s">
        <v>86</v>
      </c>
      <c r="H2" s="7" t="s">
        <v>96</v>
      </c>
      <c r="I2" s="1" t="str">
        <f t="shared" ref="I2:I35" si="0">CONCATENATE("collist[",F2,"] = new TableColDef(""",C2,""", typeof(",B2,"), """,H2,""",",G2,");")</f>
        <v>collist[0] = new TableColDef("City", typeof(String), "l",false);</v>
      </c>
      <c r="K2" t="str">
        <f>CONCATENATE("[",C2,"] [",A2,"](",D2,") ",E2,",")</f>
        <v>[City] [nvarchar](128) NULL,</v>
      </c>
    </row>
    <row r="3" spans="1:11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9" t="s">
        <v>86</v>
      </c>
      <c r="H3" s="7" t="str">
        <f>C3</f>
        <v>CN</v>
      </c>
      <c r="I3" s="1" t="str">
        <f t="shared" si="0"/>
        <v>collist[1] = new TableColDef("CN", typeof(String), "CN",false);</v>
      </c>
      <c r="K3" t="str">
        <f>CONCATENATE("[",C3,"] [",A3,"](",D3,") ",E3,",")</f>
        <v>[CN] [nvarchar](256) NULL,</v>
      </c>
    </row>
    <row r="4" spans="1:11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9" t="s">
        <v>86</v>
      </c>
      <c r="H4" s="7" t="str">
        <f>C4</f>
        <v>Company</v>
      </c>
      <c r="I4" s="1" t="str">
        <f t="shared" si="0"/>
        <v>collist[2] = new TableColDef("Company", typeof(String), "Company",false);</v>
      </c>
      <c r="K4" t="str">
        <f>CONCATENATE("[",C4,"] [",A4,"](",D4,") ",E4,",")</f>
        <v>[Company] [nvarchar](128) NULL,</v>
      </c>
    </row>
    <row r="5" spans="1:11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9" t="s">
        <v>86</v>
      </c>
      <c r="H5" s="7" t="s">
        <v>89</v>
      </c>
      <c r="I5" s="1" t="str">
        <f t="shared" si="0"/>
        <v>collist[3] = new TableColDef("Country", typeof(String), "co",false);</v>
      </c>
      <c r="K5" t="str">
        <f>CONCATENATE("[",C5,"] [",A5,"](",D5,") ",E5,",")</f>
        <v>[Country] [nvarchar](128) NULL,</v>
      </c>
    </row>
    <row r="6" spans="1:11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9" t="s">
        <v>86</v>
      </c>
      <c r="H6" s="7" t="s">
        <v>93</v>
      </c>
      <c r="I6" s="1" t="str">
        <f t="shared" si="0"/>
        <v>collist[4] = new TableColDef("Created", typeof(DateTime), "whenCreated",false);</v>
      </c>
      <c r="K6" t="str">
        <f>CONCATENATE("[",C6,"] [",A6,"] ",E6,",")</f>
        <v>[Created] [datetime] NULL,</v>
      </c>
    </row>
    <row r="7" spans="1:11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9" t="s">
        <v>86</v>
      </c>
      <c r="H7" s="7" t="str">
        <f>C7</f>
        <v>Department</v>
      </c>
      <c r="I7" s="1" t="str">
        <f t="shared" si="0"/>
        <v>collist[5] = new TableColDef("Department", typeof(String), "Department",false);</v>
      </c>
      <c r="K7" t="str">
        <f t="shared" ref="K7:K21" si="1">CONCATENATE("[",C7,"] [",A7,"](",D7,") ",E7,",")</f>
        <v>[Department] [nvarchar](128) NULL,</v>
      </c>
    </row>
    <row r="8" spans="1:11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9" t="s">
        <v>86</v>
      </c>
      <c r="H8" s="7" t="s">
        <v>120</v>
      </c>
      <c r="I8" s="1" t="str">
        <f t="shared" si="0"/>
        <v>collist[6] = new TableColDef("Description", typeof(String), "description",false);</v>
      </c>
      <c r="K8" t="str">
        <f t="shared" si="1"/>
        <v>[Description] [nvarchar](256) NULL,</v>
      </c>
    </row>
    <row r="9" spans="1:11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9" t="s">
        <v>86</v>
      </c>
      <c r="H9" s="7" t="s">
        <v>121</v>
      </c>
      <c r="I9" s="1" t="str">
        <f t="shared" si="0"/>
        <v>collist[7] = new TableColDef("DisplayName", typeof(String), "displayName",false);</v>
      </c>
      <c r="K9" t="str">
        <f t="shared" si="1"/>
        <v>[DisplayName] [nvarchar](128) NULL,</v>
      </c>
    </row>
    <row r="10" spans="1:11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9" t="s">
        <v>86</v>
      </c>
      <c r="H10" s="7" t="s">
        <v>122</v>
      </c>
      <c r="I10" s="1" t="str">
        <f t="shared" si="0"/>
        <v>collist[8] = new TableColDef("DistinguishedName", typeof(String), "distinguishedName",false);</v>
      </c>
      <c r="K10" t="str">
        <f t="shared" si="1"/>
        <v>[DistinguishedName] [nvarchar](512) NULL,</v>
      </c>
    </row>
    <row r="11" spans="1:11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9" t="s">
        <v>86</v>
      </c>
      <c r="H11" s="7" t="str">
        <f>C11</f>
        <v>Division</v>
      </c>
      <c r="I11" s="1" t="str">
        <f t="shared" si="0"/>
        <v>collist[9] = new TableColDef("Division", typeof(String), "Division",false);</v>
      </c>
      <c r="K11" t="str">
        <f t="shared" si="1"/>
        <v>[Division] [nvarchar](128) NULL,</v>
      </c>
    </row>
    <row r="12" spans="1:11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9" t="s">
        <v>86</v>
      </c>
      <c r="H12" s="7" t="s">
        <v>123</v>
      </c>
      <c r="I12" s="1" t="str">
        <f t="shared" si="0"/>
        <v>collist[10] = new TableColDef("EmailAddress", typeof(String), "mail",false);</v>
      </c>
      <c r="K12" t="str">
        <f t="shared" si="1"/>
        <v>[EmailAddress] [nvarchar](256) NULL,</v>
      </c>
    </row>
    <row r="13" spans="1:11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9" t="s">
        <v>86</v>
      </c>
      <c r="H13" s="7" t="s">
        <v>124</v>
      </c>
      <c r="I13" s="1" t="str">
        <f t="shared" si="0"/>
        <v>collist[11] = new TableColDef("EmployeeID", typeof(String), "employeeID",false);</v>
      </c>
      <c r="K13" t="str">
        <f t="shared" si="1"/>
        <v>[EmployeeID] [nvarchar](64) NULL,</v>
      </c>
    </row>
    <row r="14" spans="1:11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9" t="s">
        <v>86</v>
      </c>
      <c r="H14" s="7" t="str">
        <f>C14</f>
        <v>EmployeeNumber</v>
      </c>
      <c r="I14" s="1" t="str">
        <f t="shared" si="0"/>
        <v>collist[12] = new TableColDef("EmployeeNumber", typeof(String), "EmployeeNumber",false);</v>
      </c>
      <c r="K14" t="str">
        <f t="shared" si="1"/>
        <v>[EmployeeNumber] [nvarchar](64) NULL,</v>
      </c>
    </row>
    <row r="15" spans="1:11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9" t="s">
        <v>86</v>
      </c>
      <c r="H15" s="7" t="s">
        <v>98</v>
      </c>
      <c r="I15" s="1" t="str">
        <f t="shared" si="0"/>
        <v>collist[13] = new TableColDef("Fax", typeof(String), "facsimileTelephoneNumber",false);</v>
      </c>
      <c r="K15" t="str">
        <f t="shared" si="1"/>
        <v>[Fax] [nvarchar](128) NULL,</v>
      </c>
    </row>
    <row r="16" spans="1:11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9" t="s">
        <v>86</v>
      </c>
      <c r="H16" s="7" t="s">
        <v>125</v>
      </c>
      <c r="I16" s="1" t="str">
        <f t="shared" si="0"/>
        <v>collist[14] = new TableColDef("GivenName", typeof(String), "givenName",false);</v>
      </c>
      <c r="K16" t="str">
        <f t="shared" si="1"/>
        <v>[GivenName] [nvarchar](128) NULL,</v>
      </c>
    </row>
    <row r="17" spans="1:11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9" t="s">
        <v>86</v>
      </c>
      <c r="H17" s="7" t="s">
        <v>108</v>
      </c>
      <c r="I17" s="1" t="str">
        <f t="shared" si="0"/>
        <v>collist[15] = new TableColDef("HomePage", typeof(String), "wWWHomePage",false);</v>
      </c>
      <c r="K17" t="str">
        <f t="shared" si="1"/>
        <v>[HomePage] [nvarchar](128) NULL,</v>
      </c>
    </row>
    <row r="18" spans="1:11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9" t="s">
        <v>86</v>
      </c>
      <c r="H18" s="7" t="str">
        <f>C18</f>
        <v>HomePhone</v>
      </c>
      <c r="I18" s="1" t="str">
        <f t="shared" si="0"/>
        <v>collist[16] = new TableColDef("HomePhone", typeof(String), "HomePhone",false);</v>
      </c>
      <c r="K18" t="str">
        <f t="shared" si="1"/>
        <v>[HomePhone] [nvarchar](32) NULL,</v>
      </c>
    </row>
    <row r="19" spans="1:11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9" t="s">
        <v>86</v>
      </c>
      <c r="H19" s="7" t="str">
        <f>C19</f>
        <v>Initials</v>
      </c>
      <c r="I19" s="1" t="str">
        <f t="shared" si="0"/>
        <v>collist[17] = new TableColDef("Initials", typeof(String), "Initials",false);</v>
      </c>
      <c r="K19" t="str">
        <f t="shared" si="1"/>
        <v>[Initials] [nvarchar](32) NULL,</v>
      </c>
    </row>
    <row r="20" spans="1:11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9" t="s">
        <v>86</v>
      </c>
      <c r="H20" s="7" t="str">
        <f>C20</f>
        <v>Manager</v>
      </c>
      <c r="I20" s="1" t="str">
        <f t="shared" si="0"/>
        <v>collist[18] = new TableColDef("Manager", typeof(String), "Manager",false);</v>
      </c>
      <c r="K20" t="str">
        <f t="shared" si="1"/>
        <v>[Manager] [nvarchar](256) NULL,</v>
      </c>
    </row>
    <row r="21" spans="1:11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9" t="s">
        <v>86</v>
      </c>
      <c r="H21" s="7" t="s">
        <v>95</v>
      </c>
      <c r="I21" s="1" t="str">
        <f t="shared" si="0"/>
        <v>collist[19] = new TableColDef("MobilePhone", typeof(String), "mobile",false);</v>
      </c>
      <c r="K21" t="str">
        <f t="shared" si="1"/>
        <v>[MobilePhone] [nvarchar](32) NULL,</v>
      </c>
    </row>
    <row r="22" spans="1:11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9" t="s">
        <v>86</v>
      </c>
      <c r="H22" s="7" t="s">
        <v>94</v>
      </c>
      <c r="I22" s="1" t="str">
        <f t="shared" si="0"/>
        <v>collist[20] = new TableColDef("Modified", typeof(DateTime), "whenChanged",false);</v>
      </c>
      <c r="K22" t="str">
        <f>CONCATENATE("[",C22,"] [",A22,"] ",E22,",")</f>
        <v>[Modified] [datetime] NULL,</v>
      </c>
    </row>
    <row r="23" spans="1:11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9" t="s">
        <v>86</v>
      </c>
      <c r="H23" s="7" t="s">
        <v>127</v>
      </c>
      <c r="I23" s="1" t="str">
        <f t="shared" si="0"/>
        <v>collist[21] = new TableColDef("Name", typeof(String), "name",false);</v>
      </c>
      <c r="K23" t="str">
        <f>CONCATENATE("[",C23,"] [",A23,"](",D23,") ",E23,",")</f>
        <v>[Name] [nvarchar](256) NULL,</v>
      </c>
    </row>
    <row r="24" spans="1:11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9" t="s">
        <v>86</v>
      </c>
      <c r="H24" s="7" t="str">
        <f>C24</f>
        <v>ObjectCategory</v>
      </c>
      <c r="I24" s="1" t="str">
        <f t="shared" si="0"/>
        <v>collist[22] = new TableColDef("ObjectCategory", typeof(String), "ObjectCategory",false);</v>
      </c>
      <c r="K24" t="str">
        <f>CONCATENATE("[",C24,"] [",A24,"](",D24,") ",E24,",")</f>
        <v>[ObjectCategory] [nvarchar](128) NULL,</v>
      </c>
    </row>
    <row r="25" spans="1:11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9" t="s">
        <v>85</v>
      </c>
      <c r="H25" s="2" t="s">
        <v>76</v>
      </c>
      <c r="I25" s="1" t="str">
        <f t="shared" si="0"/>
        <v>collist[23] = new TableColDef("ObjectClass", typeof(String), "StructuralObjectClass",true);</v>
      </c>
      <c r="J25" t="str">
        <f>CONCATENATE("row[",F25,"] = user.",H25,";")</f>
        <v>row[23] = user.StructuralObjectClass;</v>
      </c>
      <c r="K25" t="str">
        <f>CONCATENATE("[",C25,"] [",A25,"](",D25,") ",E25,",")</f>
        <v>[ObjectClass] [nvarchar](64) NULL,</v>
      </c>
    </row>
    <row r="26" spans="1:11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9" t="s">
        <v>85</v>
      </c>
      <c r="H26" s="2" t="s">
        <v>71</v>
      </c>
      <c r="I26" s="1" t="str">
        <f t="shared" si="0"/>
        <v>collist[24] = new TableColDef("ObjectGUID", typeof(Guid), "Guid",true);</v>
      </c>
      <c r="J26" t="str">
        <f>CONCATENATE("row[",F26,"] = user.",H26,";")</f>
        <v>row[24] = user.Guid;</v>
      </c>
      <c r="K26" t="str">
        <f>CONCATENATE("[",C26,"] [",A26,"] ",E26,",")</f>
        <v>[ObjectGUID] [uniqueidentifier] NOT NULL,</v>
      </c>
    </row>
    <row r="27" spans="1:11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9" t="s">
        <v>86</v>
      </c>
      <c r="H27" s="7" t="s">
        <v>91</v>
      </c>
      <c r="I27" s="1" t="str">
        <f t="shared" si="0"/>
        <v>collist[25] = new TableColDef("Office", typeof(String), "physicalDeliveryOfficeName",false);</v>
      </c>
      <c r="K27" t="str">
        <f t="shared" ref="K27:K29" si="2">CONCATENATE("[",C27,"] [",A27,"](",D27,") ",E27,",")</f>
        <v>[Office] [nvarchar](128) NULL,</v>
      </c>
    </row>
    <row r="28" spans="1:11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9" t="s">
        <v>86</v>
      </c>
      <c r="H28" s="7" t="s">
        <v>92</v>
      </c>
      <c r="I28" s="1" t="str">
        <f t="shared" si="0"/>
        <v>collist[26] = new TableColDef("OfficePhone", typeof(String), "telephoneNumber",false);</v>
      </c>
      <c r="K28" t="str">
        <f t="shared" si="2"/>
        <v>[OfficePhone] [nvarchar](32) NULL,</v>
      </c>
    </row>
    <row r="29" spans="1:11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9" t="s">
        <v>86</v>
      </c>
      <c r="H29" s="7" t="str">
        <f>C29</f>
        <v>Pager</v>
      </c>
      <c r="I29" s="1" t="str">
        <f t="shared" si="0"/>
        <v>collist[27] = new TableColDef("Pager", typeof(String), "Pager",false);</v>
      </c>
      <c r="K29" t="str">
        <f t="shared" si="2"/>
        <v>[Pager] [nvarchar](32) NULL,</v>
      </c>
    </row>
    <row r="30" spans="1:11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9" t="s">
        <v>86</v>
      </c>
      <c r="H30" s="7" t="s">
        <v>97</v>
      </c>
      <c r="I30" s="1" t="str">
        <f t="shared" si="0"/>
        <v>collist[28] = new TableColDef("POBox", typeof(String), "postOfficeBox",false);</v>
      </c>
      <c r="K30" t="str">
        <f t="shared" ref="K30:K31" si="3">CONCATENATE("[",C30,"] [",A30,"](",D30,") ",E30,",")</f>
        <v>[POBox] [nvarchar](32) NULL,</v>
      </c>
    </row>
    <row r="31" spans="1:11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9" t="s">
        <v>86</v>
      </c>
      <c r="H31" s="7" t="str">
        <f>C31</f>
        <v>PostalCode</v>
      </c>
      <c r="I31" s="1" t="str">
        <f t="shared" si="0"/>
        <v>collist[29] = new TableColDef("PostalCode", typeof(String), "PostalCode",false);</v>
      </c>
      <c r="K31" t="str">
        <f t="shared" si="3"/>
        <v>[PostalCode] [nvarchar](32) NULL,</v>
      </c>
    </row>
    <row r="32" spans="1:11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9" t="s">
        <v>86</v>
      </c>
      <c r="H32" s="7" t="s">
        <v>90</v>
      </c>
      <c r="I32" s="1" t="str">
        <f t="shared" si="0"/>
        <v>collist[30] = new TableColDef("State", typeof(String), "st",false);</v>
      </c>
      <c r="K32" t="str">
        <f t="shared" ref="K32:K35" si="4">CONCATENATE("[",C32,"] [",A32,"](",D32,") ",E32,",")</f>
        <v>[State] [nvarchar](64) NULL,</v>
      </c>
    </row>
    <row r="33" spans="1:11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9" t="s">
        <v>86</v>
      </c>
      <c r="H33" s="7" t="str">
        <f t="shared" ref="H33" si="5">C33</f>
        <v>StreetAddress</v>
      </c>
      <c r="I33" s="1" t="str">
        <f t="shared" si="0"/>
        <v>collist[31] = new TableColDef("StreetAddress", typeof(String), "StreetAddress",false);</v>
      </c>
      <c r="K33" t="str">
        <f t="shared" si="4"/>
        <v>[StreetAddress] [nvarchar](160) NULL,</v>
      </c>
    </row>
    <row r="34" spans="1:11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9" t="s">
        <v>86</v>
      </c>
      <c r="H34" s="7" t="s">
        <v>126</v>
      </c>
      <c r="I34" s="1" t="str">
        <f t="shared" si="0"/>
        <v>collist[32] = new TableColDef("Surname", typeof(String), "sn",false);</v>
      </c>
      <c r="K34" t="str">
        <f t="shared" si="4"/>
        <v>[Surname] [nvarchar](256) NULL,</v>
      </c>
    </row>
    <row r="35" spans="1:11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9" t="s">
        <v>86</v>
      </c>
      <c r="H35" s="7" t="str">
        <f t="shared" ref="H35" si="6">C35</f>
        <v>Title</v>
      </c>
      <c r="I35" s="1" t="str">
        <f t="shared" si="0"/>
        <v>collist[33] = new TableColDef("Title", typeof(String), "Title",false);</v>
      </c>
      <c r="K35" t="str">
        <f t="shared" si="4"/>
        <v>[Title] [nvarchar](128) NULL,</v>
      </c>
    </row>
  </sheetData>
  <hyperlinks>
    <hyperlink ref="H26" r:id="rId1" display="https://msdn.microsoft.com/en-us/library/vstudio/system.directoryservices.accountmanagement.principal.guid(v=vs.100).aspx"/>
    <hyperlink ref="H25" r:id="rId2" display="https://msdn.microsoft.com/en-us/library/vstudio/system.directoryservices.accountmanagement.principal.structuralobjectclass(v=vs.100).aspx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workbookViewId="0"/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8.140625" bestFit="1" customWidth="1"/>
    <col min="9" max="9" width="35.5703125" bestFit="1" customWidth="1"/>
    <col min="10" max="10" width="118" customWidth="1"/>
    <col min="11" max="11" width="75.28515625" bestFit="1" customWidth="1"/>
    <col min="12" max="12" width="45.7109375" bestFit="1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114</v>
      </c>
      <c r="H2" s="9" t="s">
        <v>85</v>
      </c>
      <c r="I2" s="2" t="s">
        <v>3</v>
      </c>
      <c r="J2" s="1" t="str">
        <f t="shared" ref="J2:J38" si="0">CONCATENATE("collist[",F2,"] = new TableColDef(""",C2,""", typeof(",B2,"), """,I2,""",",H2,");")</f>
        <v>collist[0] = new TableColDef("AccountExpirationDate", typeof(DateTime), "AccountExpirationDate",true);</v>
      </c>
      <c r="K2" t="str">
        <f>CONCATENATE("if(computer.",I2," !=null) row[",F2,"] = computer.",I2,";")</f>
        <v>if(computer.AccountExpirationDate !=null) row[0] = computer.AccountExpirationDate;</v>
      </c>
      <c r="L2" t="str">
        <f>CONCATENATE("[",C2,"] [",A2,"] ",E2,",")</f>
        <v>[AccountExpirationDate] [datetime] NULL,</v>
      </c>
    </row>
    <row r="3" spans="1:12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114</v>
      </c>
      <c r="H3" s="9" t="s">
        <v>85</v>
      </c>
      <c r="I3" s="2" t="s">
        <v>4</v>
      </c>
      <c r="J3" s="1" t="str">
        <f t="shared" si="0"/>
        <v>collist[1] = new TableColDef("AccountLockoutTime", typeof(DateTime), "AccountLockoutTime",true);</v>
      </c>
      <c r="K3" t="str">
        <f>CONCATENATE("if(computer.",I3," !=null) row[",F3,"] = computer.",I3,";")</f>
        <v>if(computer.AccountLockoutTime !=null) row[1] = computer.AccountLockoutTime;</v>
      </c>
      <c r="L3" t="str">
        <f t="shared" ref="L3:L7" si="1">CONCATENATE("[",C3,"] [",A3,"] ",E3,",")</f>
        <v>[AccountLockoutTime] [datetime] NULL,</v>
      </c>
    </row>
    <row r="4" spans="1:12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113</v>
      </c>
      <c r="H4" s="9" t="s">
        <v>85</v>
      </c>
      <c r="I4" s="7" t="s">
        <v>105</v>
      </c>
      <c r="J4" s="1" t="str">
        <f t="shared" si="0"/>
        <v>collist[2] = new TableColDef("AccountNotDelegated", typeof(Boolean), "NOT_DELEGATED",true);</v>
      </c>
      <c r="K4" t="str">
        <f>CONCATENATE("row[",F4,"] = ((uac &amp; ",I4,") != 0) ? true : false;")</f>
        <v>row[2] = ((uac &amp; NOT_DELEGATED) != 0) ? true : false;</v>
      </c>
      <c r="L4" t="str">
        <f t="shared" si="1"/>
        <v>[AccountNotDelegated] [bit] NULL,</v>
      </c>
    </row>
    <row r="5" spans="1:12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114</v>
      </c>
      <c r="H5" s="9" t="s">
        <v>85</v>
      </c>
      <c r="I5" s="2" t="s">
        <v>7</v>
      </c>
      <c r="J5" s="1" t="str">
        <f t="shared" si="0"/>
        <v>collist[3] = new TableColDef("AllowReversiblePasswordEncryption", typeof(Boolean), "AllowReversiblePasswordEncryption",true);</v>
      </c>
      <c r="K5" t="str">
        <f>CONCATENATE("row[",F5,"] = computer.",I5,";")</f>
        <v>row[3] = computer.AllowReversiblePasswordEncryption;</v>
      </c>
      <c r="L5" t="str">
        <f t="shared" si="1"/>
        <v>[AllowReversiblePasswordEncryption] [bit] NULL,</v>
      </c>
    </row>
    <row r="6" spans="1:12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114</v>
      </c>
      <c r="H6" s="9" t="s">
        <v>85</v>
      </c>
      <c r="I6" s="2" t="s">
        <v>9</v>
      </c>
      <c r="J6" s="1" t="str">
        <f t="shared" si="0"/>
        <v>collist[4] = new TableColDef("BadLogonCount", typeof(Int32), "BadLogonCount",true);</v>
      </c>
      <c r="K6" t="str">
        <f t="shared" ref="K6:K7" si="2">CONCATENATE("row[",F6,"] = computer.",I6,";")</f>
        <v>row[4] = computer.BadLogonCount;</v>
      </c>
      <c r="L6" t="str">
        <f t="shared" si="1"/>
        <v>[BadLogonCount] [int] NULL,</v>
      </c>
    </row>
    <row r="7" spans="1:12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114</v>
      </c>
      <c r="H7" s="9" t="s">
        <v>85</v>
      </c>
      <c r="I7" s="2" t="s">
        <v>77</v>
      </c>
      <c r="J7" s="1" t="str">
        <f t="shared" si="0"/>
        <v>collist[5] = new TableColDef("CannotChangePassword", typeof(Boolean), "UserCannotChangePassword",true);</v>
      </c>
      <c r="K7" t="str">
        <f t="shared" si="2"/>
        <v>row[5] = computer.UserCannotChangePassword;</v>
      </c>
      <c r="L7" t="str">
        <f t="shared" si="1"/>
        <v>[CannotChangePassword] [bit] NULL,</v>
      </c>
    </row>
    <row r="8" spans="1:12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114</v>
      </c>
      <c r="H8" s="9" t="s">
        <v>86</v>
      </c>
      <c r="I8" s="7" t="str">
        <f>C8</f>
        <v>CN</v>
      </c>
      <c r="J8" s="1" t="str">
        <f t="shared" si="0"/>
        <v>collist[6] = new TableColDef("CN", typeof(String), "CN",false);</v>
      </c>
      <c r="L8" t="str">
        <f t="shared" ref="L8" si="3">CONCATENATE("[",C8,"] [",A8,"](",D8,") ",E8,",")</f>
        <v>[CN] [nvarchar](256) NULL,</v>
      </c>
    </row>
    <row r="9" spans="1:12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114</v>
      </c>
      <c r="H9" s="9" t="s">
        <v>86</v>
      </c>
      <c r="I9" s="7" t="s">
        <v>93</v>
      </c>
      <c r="J9" s="1" t="str">
        <f t="shared" si="0"/>
        <v>collist[7] = new TableColDef("Created", typeof(DateTime), "whenCreated",false);</v>
      </c>
      <c r="L9" t="str">
        <f>CONCATENATE("[",C9,"] [",A9,"] ",E9,",")</f>
        <v>[Created] [datetime] NULL,</v>
      </c>
    </row>
    <row r="10" spans="1:12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114</v>
      </c>
      <c r="H10" s="9" t="s">
        <v>85</v>
      </c>
      <c r="I10" s="2" t="s">
        <v>18</v>
      </c>
      <c r="J10" s="1" t="str">
        <f t="shared" si="0"/>
        <v>collist[8] = new TableColDef("Description", typeof(String), "Description",true);</v>
      </c>
      <c r="K10" t="str">
        <f t="shared" ref="K10:K12" si="4">CONCATENATE("row[",F10,"] = computer.",I10,";")</f>
        <v>row[8] = computer.Description;</v>
      </c>
      <c r="L10" t="str">
        <f t="shared" ref="L10:L13" si="5">CONCATENATE("[",C10,"] [",A10,"](",D10,") ",E10,",")</f>
        <v>[Description] [nvarchar](256) NULL,</v>
      </c>
    </row>
    <row r="11" spans="1:12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114</v>
      </c>
      <c r="H11" s="9" t="s">
        <v>85</v>
      </c>
      <c r="I11" s="2" t="s">
        <v>19</v>
      </c>
      <c r="J11" s="1" t="str">
        <f t="shared" si="0"/>
        <v>collist[9] = new TableColDef("DisplayName", typeof(String), "DisplayName",true);</v>
      </c>
      <c r="K11" t="str">
        <f t="shared" si="4"/>
        <v>row[9] = computer.DisplayName;</v>
      </c>
      <c r="L11" t="str">
        <f t="shared" si="5"/>
        <v>[DisplayName] [nvarchar](128) NULL,</v>
      </c>
    </row>
    <row r="12" spans="1:12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114</v>
      </c>
      <c r="H12" s="9" t="s">
        <v>85</v>
      </c>
      <c r="I12" s="2" t="s">
        <v>20</v>
      </c>
      <c r="J12" s="1" t="str">
        <f t="shared" si="0"/>
        <v>collist[10] = new TableColDef("DistinguishedName", typeof(String), "DistinguishedName",true);</v>
      </c>
      <c r="K12" t="str">
        <f t="shared" si="4"/>
        <v>row[10] = computer.DistinguishedName;</v>
      </c>
      <c r="L12" t="str">
        <f t="shared" si="5"/>
        <v>[DistinguishedName] [nvarchar](512) NULL,</v>
      </c>
    </row>
    <row r="13" spans="1:12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114</v>
      </c>
      <c r="H13" s="9" t="s">
        <v>86</v>
      </c>
      <c r="I13" s="7" t="s">
        <v>130</v>
      </c>
      <c r="J13" s="1" t="str">
        <f t="shared" si="0"/>
        <v>collist[11] = new TableColDef("DNSHostName", typeof(String), "dNSHostName",false);</v>
      </c>
      <c r="L13" t="str">
        <f t="shared" si="5"/>
        <v>[DNSHostName] [nvarchar](128) NULL,</v>
      </c>
    </row>
    <row r="14" spans="1:12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113</v>
      </c>
      <c r="H14" s="9" t="s">
        <v>85</v>
      </c>
      <c r="I14" s="7" t="s">
        <v>107</v>
      </c>
      <c r="J14" s="1" t="str">
        <f t="shared" si="0"/>
        <v>collist[12] = new TableColDef("DoesNotRequirePreAuth", typeof(Boolean), "DONT_REQ_PREAUTH",true);</v>
      </c>
      <c r="K14" t="str">
        <f>CONCATENATE("row[",F14,"] = ((uac &amp; ",I14,") != 0) ? true : false;")</f>
        <v>row[12] = ((uac &amp; DONT_REQ_PREAUTH) != 0) ? true : false;</v>
      </c>
      <c r="L14" t="str">
        <f>CONCATENATE("[",C14,"] [",A14,"] ",E14,",")</f>
        <v>[DoesNotRequirePreAuth] [bit] NULL,</v>
      </c>
    </row>
    <row r="15" spans="1:12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114</v>
      </c>
      <c r="H15" s="9" t="s">
        <v>85</v>
      </c>
      <c r="I15" s="2" t="s">
        <v>26</v>
      </c>
      <c r="J15" s="1" t="str">
        <f t="shared" si="0"/>
        <v>collist[13] = new TableColDef("Enabled", typeof(Boolean), "Enabled",true);</v>
      </c>
      <c r="K15" t="str">
        <f>CONCATENATE("row[",F15,"] = computer.",I15,";")</f>
        <v>row[13] = computer.Enabled;</v>
      </c>
      <c r="L15" t="str">
        <f>CONCATENATE("[",C15,"] [",A15,"] ",E15,",")</f>
        <v>[Enabled] [bit] NULL,</v>
      </c>
    </row>
    <row r="16" spans="1:12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114</v>
      </c>
      <c r="H16" s="9" t="s">
        <v>85</v>
      </c>
      <c r="I16" s="2" t="s">
        <v>35</v>
      </c>
      <c r="J16" s="1" t="str">
        <f t="shared" si="0"/>
        <v>collist[14] = new TableColDef("LastBadPasswordAttempt", typeof(DateTime), "LastBadPasswordAttempt",true);</v>
      </c>
      <c r="K16" t="str">
        <f t="shared" ref="K16:K17" si="6">CONCATENATE("if(computer.",I16," !=null) row[",F16,"] = computer.",I16,";")</f>
        <v>if(computer.LastBadPasswordAttempt !=null) row[14] = computer.LastBadPasswordAttempt;</v>
      </c>
      <c r="L16" t="str">
        <f t="shared" ref="L16:L19" si="7">CONCATENATE("[",C16,"] [",A16,"] ",E16,",")</f>
        <v>[LastBadPasswordAttempt] [datetime] NULL,</v>
      </c>
    </row>
    <row r="17" spans="1:12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114</v>
      </c>
      <c r="H17" s="9" t="s">
        <v>85</v>
      </c>
      <c r="I17" s="2" t="s">
        <v>72</v>
      </c>
      <c r="J17" s="1" t="str">
        <f t="shared" si="0"/>
        <v>collist[15] = new TableColDef("LastLogonDate", typeof(DateTime), "LastLogon",true);</v>
      </c>
      <c r="K17" t="str">
        <f t="shared" si="6"/>
        <v>if(computer.LastLogon !=null) row[15] = computer.LastLogon;</v>
      </c>
      <c r="L17" t="str">
        <f t="shared" si="7"/>
        <v>[LastLogonDate] [datetime] NULL,</v>
      </c>
    </row>
    <row r="18" spans="1:12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114</v>
      </c>
      <c r="H18" s="9" t="s">
        <v>86</v>
      </c>
      <c r="I18" s="7" t="s">
        <v>131</v>
      </c>
      <c r="J18" s="1" t="str">
        <f t="shared" si="0"/>
        <v>collist[16] = new TableColDef("Location", typeof(String), "location",false);</v>
      </c>
      <c r="L18" t="str">
        <f t="shared" ref="L18" si="8">CONCATENATE("[",C18,"] [",A18,"](",D18,") ",E18,",")</f>
        <v>[Location] [nvarchar](128) NULL,</v>
      </c>
    </row>
    <row r="19" spans="1:12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114</v>
      </c>
      <c r="H19" s="9" t="s">
        <v>85</v>
      </c>
      <c r="I19" s="13" t="s">
        <v>110</v>
      </c>
      <c r="J19" s="1" t="str">
        <f t="shared" si="0"/>
        <v>collist[17] = new TableColDef("LockedOut", typeof(Boolean), "IsAccountLockedOut",true);</v>
      </c>
      <c r="K19" t="str">
        <f>CONCATENATE("row[",F19,"] = computer.",I19,"();")</f>
        <v>row[17] = computer.IsAccountLockedOut();</v>
      </c>
      <c r="L19" t="str">
        <f t="shared" si="7"/>
        <v>[LockedOut] [bit] NULL,</v>
      </c>
    </row>
    <row r="20" spans="1:12" x14ac:dyDescent="0.25">
      <c r="A20" t="s">
        <v>11</v>
      </c>
      <c r="B20" t="s">
        <v>83</v>
      </c>
      <c r="C20" t="s">
        <v>132</v>
      </c>
      <c r="D20">
        <v>256</v>
      </c>
      <c r="E20" t="s">
        <v>115</v>
      </c>
      <c r="F20" s="6">
        <v>18</v>
      </c>
      <c r="G20" s="6" t="s">
        <v>114</v>
      </c>
      <c r="H20" s="9" t="s">
        <v>86</v>
      </c>
      <c r="I20" s="7" t="str">
        <f t="shared" ref="I20" si="9">C20</f>
        <v>ManagedBy</v>
      </c>
      <c r="J20" s="1" t="str">
        <f t="shared" si="0"/>
        <v>collist[18] = new TableColDef("ManagedBy", typeof(String), "ManagedBy",false);</v>
      </c>
      <c r="L20" t="str">
        <f t="shared" ref="L20" si="10">CONCATENATE("[",C20,"] [",A20,"](",D20,") ",E20,",")</f>
        <v>[ManagedBy] [nvarchar](256) NULL,</v>
      </c>
    </row>
    <row r="21" spans="1:12" x14ac:dyDescent="0.25">
      <c r="A21" t="s">
        <v>2</v>
      </c>
      <c r="B21" t="s">
        <v>81</v>
      </c>
      <c r="C21" s="12" t="s">
        <v>42</v>
      </c>
      <c r="E21" t="s">
        <v>115</v>
      </c>
      <c r="F21" s="6">
        <v>19</v>
      </c>
      <c r="G21" s="6" t="s">
        <v>114</v>
      </c>
      <c r="H21" s="9" t="s">
        <v>86</v>
      </c>
      <c r="I21" s="7" t="s">
        <v>94</v>
      </c>
      <c r="J21" s="1" t="str">
        <f t="shared" si="0"/>
        <v>collist[19] = new TableColDef("Modified", typeof(DateTime), "whenChanged",false);</v>
      </c>
      <c r="L21" t="str">
        <f>CONCATENATE("[",C21,"] [",A21,"] ",E21,",")</f>
        <v>[Modified] [datetime] NULL,</v>
      </c>
    </row>
    <row r="22" spans="1:12" x14ac:dyDescent="0.25">
      <c r="A22" t="s">
        <v>11</v>
      </c>
      <c r="B22" t="s">
        <v>83</v>
      </c>
      <c r="C22" t="s">
        <v>43</v>
      </c>
      <c r="D22">
        <v>256</v>
      </c>
      <c r="E22" t="s">
        <v>115</v>
      </c>
      <c r="F22" s="6">
        <v>20</v>
      </c>
      <c r="G22" s="6" t="s">
        <v>114</v>
      </c>
      <c r="H22" s="9" t="s">
        <v>85</v>
      </c>
      <c r="I22" s="2" t="s">
        <v>43</v>
      </c>
      <c r="J22" s="1" t="str">
        <f t="shared" si="0"/>
        <v>collist[20] = new TableColDef("Name", typeof(String), "Name",true);</v>
      </c>
      <c r="K22" t="str">
        <f>CONCATENATE("row[",F22,"] = computer.",I22,";")</f>
        <v>row[20] = computer.Name;</v>
      </c>
      <c r="L22" t="str">
        <f t="shared" ref="L22:L24" si="11">CONCATENATE("[",C22,"] [",A22,"](",D22,") ",E22,",")</f>
        <v>[Name] [nvarchar](256) NULL,</v>
      </c>
    </row>
    <row r="23" spans="1:12" x14ac:dyDescent="0.25">
      <c r="A23" t="s">
        <v>11</v>
      </c>
      <c r="B23" t="s">
        <v>83</v>
      </c>
      <c r="C23" t="s">
        <v>44</v>
      </c>
      <c r="D23">
        <v>128</v>
      </c>
      <c r="E23" t="s">
        <v>115</v>
      </c>
      <c r="F23" s="6">
        <v>21</v>
      </c>
      <c r="G23" s="6" t="s">
        <v>114</v>
      </c>
      <c r="H23" s="9" t="s">
        <v>86</v>
      </c>
      <c r="I23" s="7" t="str">
        <f>C23</f>
        <v>ObjectCategory</v>
      </c>
      <c r="J23" s="1" t="str">
        <f t="shared" si="0"/>
        <v>collist[21] = new TableColDef("ObjectCategory", typeof(String), "ObjectCategory",false);</v>
      </c>
      <c r="L23" t="str">
        <f t="shared" si="11"/>
        <v>[ObjectCategory] [nvarchar](128) NULL,</v>
      </c>
    </row>
    <row r="24" spans="1:12" x14ac:dyDescent="0.25">
      <c r="A24" t="s">
        <v>11</v>
      </c>
      <c r="B24" t="s">
        <v>83</v>
      </c>
      <c r="C24" t="s">
        <v>45</v>
      </c>
      <c r="D24">
        <v>64</v>
      </c>
      <c r="E24" t="s">
        <v>115</v>
      </c>
      <c r="F24" s="6">
        <v>22</v>
      </c>
      <c r="G24" s="6" t="s">
        <v>114</v>
      </c>
      <c r="H24" s="9" t="s">
        <v>85</v>
      </c>
      <c r="I24" s="2" t="s">
        <v>76</v>
      </c>
      <c r="J24" s="1" t="str">
        <f t="shared" si="0"/>
        <v>collist[22] = new TableColDef("ObjectClass", typeof(String), "StructuralObjectClass",true);</v>
      </c>
      <c r="K24" t="str">
        <f t="shared" ref="K24:K25" si="12">CONCATENATE("row[",F24,"] = computer.",I24,";")</f>
        <v>row[22] = computer.StructuralObjectClass;</v>
      </c>
      <c r="L24" t="str">
        <f t="shared" si="11"/>
        <v>[ObjectClass] [nvarchar](64) NULL,</v>
      </c>
    </row>
    <row r="25" spans="1:12" x14ac:dyDescent="0.25">
      <c r="A25" t="s">
        <v>46</v>
      </c>
      <c r="B25" t="s">
        <v>71</v>
      </c>
      <c r="C25" t="s">
        <v>47</v>
      </c>
      <c r="E25" t="s">
        <v>116</v>
      </c>
      <c r="F25" s="6">
        <v>23</v>
      </c>
      <c r="G25" s="6" t="s">
        <v>114</v>
      </c>
      <c r="H25" s="9" t="s">
        <v>85</v>
      </c>
      <c r="I25" s="2" t="s">
        <v>71</v>
      </c>
      <c r="J25" s="1" t="str">
        <f t="shared" si="0"/>
        <v>collist[23] = new TableColDef("ObjectGUID", typeof(Guid), "Guid",true);</v>
      </c>
      <c r="K25" t="str">
        <f t="shared" si="12"/>
        <v>row[23] = computer.Guid;</v>
      </c>
      <c r="L25" t="str">
        <f>CONCATENATE("[",C25,"] [",A25,"] ",E25,",")</f>
        <v>[ObjectGUID] [uniqueidentifier] NOT NULL,</v>
      </c>
    </row>
    <row r="26" spans="1:12" x14ac:dyDescent="0.25">
      <c r="A26" t="s">
        <v>5</v>
      </c>
      <c r="B26" t="s">
        <v>80</v>
      </c>
      <c r="C26" t="s">
        <v>50</v>
      </c>
      <c r="E26" t="s">
        <v>115</v>
      </c>
      <c r="F26" s="6">
        <v>24</v>
      </c>
      <c r="G26" s="6" t="s">
        <v>113</v>
      </c>
      <c r="H26" s="9" t="s">
        <v>85</v>
      </c>
      <c r="I26" s="7" t="s">
        <v>104</v>
      </c>
      <c r="J26" s="1" t="str">
        <f t="shared" si="0"/>
        <v>collist[24] = new TableColDef("PasswordExpired", typeof(Boolean), "PASSWORD_EXPIRED",true);</v>
      </c>
      <c r="K26" t="str">
        <f>CONCATENATE("row[",F26,"] = ((uac &amp; ",I26,") != 0) ? true : false;")</f>
        <v>row[24] = ((uac &amp; PASSWORD_EXPIRED) != 0) ? true : false;</v>
      </c>
      <c r="L26" t="str">
        <f t="shared" ref="L26:L29" si="13">CONCATENATE("[",C26,"] [",A26,"] ",E26,",")</f>
        <v>[PasswordExpired] [bit] NULL,</v>
      </c>
    </row>
    <row r="27" spans="1:12" x14ac:dyDescent="0.25">
      <c r="A27" t="s">
        <v>2</v>
      </c>
      <c r="B27" t="s">
        <v>81</v>
      </c>
      <c r="C27" t="s">
        <v>51</v>
      </c>
      <c r="E27" t="s">
        <v>115</v>
      </c>
      <c r="F27" s="6">
        <v>25</v>
      </c>
      <c r="G27" s="6" t="s">
        <v>114</v>
      </c>
      <c r="H27" s="9" t="s">
        <v>85</v>
      </c>
      <c r="I27" s="2" t="s">
        <v>73</v>
      </c>
      <c r="J27" s="1" t="str">
        <f t="shared" si="0"/>
        <v>collist[25] = new TableColDef("PasswordLastSet", typeof(DateTime), "LastPasswordSet",true);</v>
      </c>
      <c r="K27" t="str">
        <f>CONCATENATE("if(computer.",I27," !=null) row[",F27,"] = computer.",I27,";")</f>
        <v>if(computer.LastPasswordSet !=null) row[25] = computer.LastPasswordSet;</v>
      </c>
      <c r="L27" t="str">
        <f t="shared" si="13"/>
        <v>[PasswordLastSet] [datetime] NULL,</v>
      </c>
    </row>
    <row r="28" spans="1:12" x14ac:dyDescent="0.25">
      <c r="A28" t="s">
        <v>5</v>
      </c>
      <c r="B28" t="s">
        <v>80</v>
      </c>
      <c r="C28" t="s">
        <v>52</v>
      </c>
      <c r="E28" t="s">
        <v>115</v>
      </c>
      <c r="F28" s="6">
        <v>26</v>
      </c>
      <c r="G28" s="6" t="s">
        <v>114</v>
      </c>
      <c r="H28" s="9" t="s">
        <v>85</v>
      </c>
      <c r="I28" s="2" t="s">
        <v>52</v>
      </c>
      <c r="J28" s="1" t="str">
        <f t="shared" si="0"/>
        <v>collist[26] = new TableColDef("PasswordNeverExpires", typeof(Boolean), "PasswordNeverExpires",true);</v>
      </c>
      <c r="K28" t="str">
        <f t="shared" ref="K28:K29" si="14">CONCATENATE("row[",F28,"] = computer.",I28,";")</f>
        <v>row[26] = computer.PasswordNeverExpires;</v>
      </c>
      <c r="L28" t="str">
        <f t="shared" si="13"/>
        <v>[PasswordNeverExpires] [bit] NULL,</v>
      </c>
    </row>
    <row r="29" spans="1:12" x14ac:dyDescent="0.25">
      <c r="A29" t="s">
        <v>5</v>
      </c>
      <c r="B29" t="s">
        <v>80</v>
      </c>
      <c r="C29" t="s">
        <v>53</v>
      </c>
      <c r="E29" t="s">
        <v>115</v>
      </c>
      <c r="F29" s="6">
        <v>27</v>
      </c>
      <c r="G29" s="6" t="s">
        <v>114</v>
      </c>
      <c r="H29" s="9" t="s">
        <v>85</v>
      </c>
      <c r="I29" s="2" t="s">
        <v>53</v>
      </c>
      <c r="J29" s="1" t="str">
        <f t="shared" si="0"/>
        <v>collist[27] = new TableColDef("PasswordNotRequired", typeof(Boolean), "PasswordNotRequired",true);</v>
      </c>
      <c r="K29" t="str">
        <f t="shared" si="14"/>
        <v>row[27] = computer.PasswordNotRequired;</v>
      </c>
      <c r="L29" t="str">
        <f t="shared" si="13"/>
        <v>[PasswordNotRequired] [bit] NULL,</v>
      </c>
    </row>
    <row r="30" spans="1:12" x14ac:dyDescent="0.25">
      <c r="A30" t="s">
        <v>8</v>
      </c>
      <c r="B30" t="s">
        <v>82</v>
      </c>
      <c r="C30" s="12" t="s">
        <v>109</v>
      </c>
      <c r="D30">
        <v>128</v>
      </c>
      <c r="E30" t="s">
        <v>115</v>
      </c>
      <c r="F30" s="6">
        <v>28</v>
      </c>
      <c r="G30" s="6" t="s">
        <v>114</v>
      </c>
      <c r="H30" s="9" t="s">
        <v>86</v>
      </c>
      <c r="I30" s="7" t="str">
        <f>C30</f>
        <v>PrimaryGroupID</v>
      </c>
      <c r="J30" s="1" t="str">
        <f t="shared" si="0"/>
        <v>collist[28] = new TableColDef("PrimaryGroupID", typeof(Int32), "PrimaryGroupID",false);</v>
      </c>
      <c r="L30" t="str">
        <f>CONCATENATE("[",C30,"] [",A30,"] ",E30,",")</f>
        <v>[PrimaryGroupID] [int] NULL,</v>
      </c>
    </row>
    <row r="31" spans="1:12" x14ac:dyDescent="0.25">
      <c r="A31" t="s">
        <v>11</v>
      </c>
      <c r="B31" t="s">
        <v>83</v>
      </c>
      <c r="C31" t="s">
        <v>57</v>
      </c>
      <c r="D31">
        <v>128</v>
      </c>
      <c r="E31" t="s">
        <v>115</v>
      </c>
      <c r="F31" s="6">
        <v>29</v>
      </c>
      <c r="G31" s="6" t="s">
        <v>114</v>
      </c>
      <c r="H31" s="9" t="s">
        <v>85</v>
      </c>
      <c r="I31" s="2" t="s">
        <v>57</v>
      </c>
      <c r="J31" s="1" t="str">
        <f t="shared" si="0"/>
        <v>collist[29] = new TableColDef("SamAccountName", typeof(String), "SamAccountName",true);</v>
      </c>
      <c r="K31" t="str">
        <f t="shared" ref="K31:K33" si="15">CONCATENATE("row[",F31,"] = computer.",I31,";")</f>
        <v>row[29] = computer.SamAccountName;</v>
      </c>
      <c r="L31" t="str">
        <f t="shared" ref="L31:L32" si="16">CONCATENATE("[",C31,"] [",A31,"](",D31,") ",E31,",")</f>
        <v>[SamAccountName] [nvarchar](128) NULL,</v>
      </c>
    </row>
    <row r="32" spans="1:12" x14ac:dyDescent="0.25">
      <c r="A32" t="s">
        <v>11</v>
      </c>
      <c r="B32" t="s">
        <v>83</v>
      </c>
      <c r="C32" t="s">
        <v>59</v>
      </c>
      <c r="D32">
        <v>128</v>
      </c>
      <c r="E32" t="s">
        <v>116</v>
      </c>
      <c r="F32" s="6">
        <v>30</v>
      </c>
      <c r="G32" s="6" t="s">
        <v>114</v>
      </c>
      <c r="H32" s="9" t="s">
        <v>85</v>
      </c>
      <c r="I32" s="2" t="s">
        <v>75</v>
      </c>
      <c r="J32" s="1" t="str">
        <f t="shared" si="0"/>
        <v>collist[30] = new TableColDef("SID", typeof(String), "Sid",true);</v>
      </c>
      <c r="K32" t="str">
        <f t="shared" si="15"/>
        <v>row[30] = computer.Sid;</v>
      </c>
      <c r="L32" t="str">
        <f t="shared" si="16"/>
        <v>[SID] [nvarchar](128) NOT NULL,</v>
      </c>
    </row>
    <row r="33" spans="1:12" x14ac:dyDescent="0.25">
      <c r="A33" t="s">
        <v>5</v>
      </c>
      <c r="B33" t="s">
        <v>80</v>
      </c>
      <c r="C33" t="s">
        <v>60</v>
      </c>
      <c r="E33" t="s">
        <v>115</v>
      </c>
      <c r="F33" s="6">
        <v>31</v>
      </c>
      <c r="G33" s="6" t="s">
        <v>114</v>
      </c>
      <c r="H33" s="9" t="s">
        <v>85</v>
      </c>
      <c r="I33" s="2" t="s">
        <v>60</v>
      </c>
      <c r="J33" s="1" t="str">
        <f t="shared" si="0"/>
        <v>collist[31] = new TableColDef("SmartcardLogonRequired", typeof(Boolean), "SmartcardLogonRequired",true);</v>
      </c>
      <c r="K33" t="str">
        <f t="shared" si="15"/>
        <v>row[31] = computer.SmartcardLogonRequired;</v>
      </c>
      <c r="L33" t="str">
        <f>CONCATENATE("[",C33,"] [",A33,"] ",E33,",")</f>
        <v>[SmartcardLogonRequired] [bit] NULL,</v>
      </c>
    </row>
    <row r="34" spans="1:12" x14ac:dyDescent="0.25">
      <c r="A34" t="s">
        <v>5</v>
      </c>
      <c r="B34" t="s">
        <v>80</v>
      </c>
      <c r="C34" s="12" t="s">
        <v>65</v>
      </c>
      <c r="E34" t="s">
        <v>115</v>
      </c>
      <c r="F34" s="6">
        <v>32</v>
      </c>
      <c r="G34" s="6" t="s">
        <v>113</v>
      </c>
      <c r="H34" s="9" t="s">
        <v>85</v>
      </c>
      <c r="I34" s="7" t="s">
        <v>102</v>
      </c>
      <c r="J34" s="1" t="str">
        <f t="shared" si="0"/>
        <v>collist[32] = new TableColDef("TrustedForDelegation", typeof(Boolean), "TRUSTED_FOR_DELEGATION",true);</v>
      </c>
      <c r="K34" t="str">
        <f t="shared" ref="K34:K36" si="17">CONCATENATE("row[",F34,"] = ((uac &amp; ",I34,") != 0) ? true : false;")</f>
        <v>row[32] = ((uac &amp; TRUSTED_FOR_DELEGATION) != 0) ? true : false;</v>
      </c>
      <c r="L34" t="str">
        <f t="shared" ref="L34:L38" si="18">CONCATENATE("[",C34,"] [",A34,"] ",E34,",")</f>
        <v>[TrustedForDelegation] [bit] NULL,</v>
      </c>
    </row>
    <row r="35" spans="1:12" x14ac:dyDescent="0.25">
      <c r="A35" t="s">
        <v>5</v>
      </c>
      <c r="B35" t="s">
        <v>80</v>
      </c>
      <c r="C35" s="12" t="s">
        <v>66</v>
      </c>
      <c r="E35" t="s">
        <v>115</v>
      </c>
      <c r="F35" s="6">
        <v>33</v>
      </c>
      <c r="G35" s="6" t="s">
        <v>113</v>
      </c>
      <c r="H35" s="9" t="s">
        <v>85</v>
      </c>
      <c r="I35" s="7" t="s">
        <v>100</v>
      </c>
      <c r="J35" s="1" t="str">
        <f t="shared" si="0"/>
        <v>collist[33] = new TableColDef("TrustedToAuthForDelegation", typeof(Boolean), "TRUSTED_TO_AUTH_FOR_DELEGATION",true);</v>
      </c>
      <c r="K35" t="str">
        <f t="shared" si="17"/>
        <v>row[33] = ((uac &amp; TRUSTED_TO_AUTH_FOR_DELEGATION) != 0) ? true : false;</v>
      </c>
      <c r="L35" t="str">
        <f t="shared" si="18"/>
        <v>[TrustedToAuthForDelegation] [bit] NULL,</v>
      </c>
    </row>
    <row r="36" spans="1:12" x14ac:dyDescent="0.25">
      <c r="A36" t="s">
        <v>5</v>
      </c>
      <c r="B36" t="s">
        <v>80</v>
      </c>
      <c r="C36" s="12" t="s">
        <v>67</v>
      </c>
      <c r="E36" t="s">
        <v>115</v>
      </c>
      <c r="F36" s="6">
        <v>34</v>
      </c>
      <c r="G36" s="6" t="s">
        <v>113</v>
      </c>
      <c r="H36" s="9" t="s">
        <v>85</v>
      </c>
      <c r="I36" s="7" t="s">
        <v>101</v>
      </c>
      <c r="J36" s="1" t="str">
        <f t="shared" si="0"/>
        <v>collist[34] = new TableColDef("UseDESKeyOnly", typeof(Boolean), "USE_DES_KEY_ONLY",true);</v>
      </c>
      <c r="K36" t="str">
        <f t="shared" si="17"/>
        <v>row[34] = ((uac &amp; USE_DES_KEY_ONLY) != 0) ? true : false;</v>
      </c>
      <c r="L36" t="str">
        <f t="shared" si="18"/>
        <v>[UseDESKeyOnly] [bit] NULL,</v>
      </c>
    </row>
    <row r="37" spans="1:12" x14ac:dyDescent="0.25">
      <c r="A37" t="s">
        <v>11</v>
      </c>
      <c r="B37" t="s">
        <v>83</v>
      </c>
      <c r="C37" t="s">
        <v>68</v>
      </c>
      <c r="D37">
        <v>256</v>
      </c>
      <c r="E37" t="s">
        <v>115</v>
      </c>
      <c r="F37" s="6">
        <v>35</v>
      </c>
      <c r="G37" s="6" t="s">
        <v>114</v>
      </c>
      <c r="H37" s="9" t="s">
        <v>85</v>
      </c>
      <c r="I37" s="2" t="s">
        <v>68</v>
      </c>
      <c r="J37" s="1" t="str">
        <f t="shared" si="0"/>
        <v>collist[35] = new TableColDef("UserPrincipalName", typeof(String), "UserPrincipalName",true);</v>
      </c>
      <c r="K37" t="str">
        <f>CONCATENATE("row[",F37,"] = computer.",I37,";")</f>
        <v>row[35] = computer.UserPrincipalName;</v>
      </c>
      <c r="L37" t="str">
        <f>CONCATENATE("[",C37,"] [",A37,"](",D37,") ",E37,",")</f>
        <v>[UserPrincipalName] [nvarchar](256) NULL,</v>
      </c>
    </row>
    <row r="38" spans="1:12" x14ac:dyDescent="0.25">
      <c r="A38" t="s">
        <v>8</v>
      </c>
      <c r="B38" t="s">
        <v>82</v>
      </c>
      <c r="C38" t="s">
        <v>99</v>
      </c>
      <c r="E38" t="s">
        <v>115</v>
      </c>
      <c r="F38" s="6">
        <v>36</v>
      </c>
      <c r="G38" s="6" t="s">
        <v>114</v>
      </c>
      <c r="H38" s="9" t="s">
        <v>86</v>
      </c>
      <c r="I38" s="7" t="str">
        <f>C38</f>
        <v>userAccountControl</v>
      </c>
      <c r="J38" s="1" t="str">
        <f t="shared" si="0"/>
        <v>collist[36] = new TableColDef("userAccountControl", typeof(Int32), "userAccountControl",false);</v>
      </c>
      <c r="L38" t="str">
        <f t="shared" si="18"/>
        <v>[userAccountControl] [int] NULL,</v>
      </c>
    </row>
  </sheetData>
  <autoFilter ref="A1:L38"/>
  <hyperlinks>
    <hyperlink ref="I2" r:id="rId1" display="https://msdn.microsoft.com/en-us/library/vstudio/system.directoryservices.accountmanagement.authenticableprincipal.accountexpirationdate(v=vs.100).aspx"/>
    <hyperlink ref="I3" r:id="rId2" display="https://msdn.microsoft.com/en-us/library/vstudio/system.directoryservices.accountmanagement.authenticableprincipal.accountlockouttime(v=vs.100).aspx"/>
    <hyperlink ref="I6" r:id="rId3" display="https://msdn.microsoft.com/en-us/library/vstudio/system.directoryservices.accountmanagement.authenticableprincipal.badlogoncount(v=vs.100).aspx"/>
    <hyperlink ref="I10" r:id="rId4" display="https://msdn.microsoft.com/en-us/library/vstudio/system.directoryservices.accountmanagement.principal.description(v=vs.100).aspx"/>
    <hyperlink ref="I11" r:id="rId5" display="https://msdn.microsoft.com/en-us/library/vstudio/system.directoryservices.accountmanagement.principal.displayname(v=vs.100).aspx"/>
    <hyperlink ref="I12" r:id="rId6" display="https://msdn.microsoft.com/en-us/library/vstudio/system.directoryservices.accountmanagement.principal.distinguishedname(v=vs.100).aspx"/>
    <hyperlink ref="I15" r:id="rId7" display="https://msdn.microsoft.com/en-us/library/vstudio/system.directoryservices.accountmanagement.authenticableprincipal.enabled(v=vs.100).aspx"/>
    <hyperlink ref="I25" r:id="rId8" display="https://msdn.microsoft.com/en-us/library/vstudio/system.directoryservices.accountmanagement.principal.guid(v=vs.100).aspx"/>
    <hyperlink ref="I16" r:id="rId9" display="https://msdn.microsoft.com/en-us/library/vstudio/system.directoryservices.accountmanagement.authenticableprincipal.lastbadpasswordattempt(v=vs.100).aspx"/>
    <hyperlink ref="I17" r:id="rId10" display="https://msdn.microsoft.com/en-us/library/vstudio/system.directoryservices.accountmanagement.authenticableprincipal.lastlogon(v=vs.100).aspx"/>
    <hyperlink ref="I27" r:id="rId11" display="https://msdn.microsoft.com/en-us/library/vstudio/system.directoryservices.accountmanagement.authenticableprincipal.lastpasswordset(v=vs.100).aspx"/>
    <hyperlink ref="I22" r:id="rId12" display="https://msdn.microsoft.com/en-us/library/vstudio/system.directoryservices.accountmanagement.principal.name(v=vs.100).aspx"/>
    <hyperlink ref="I28" r:id="rId13" display="https://msdn.microsoft.com/en-us/library/vstudio/system.directoryservices.accountmanagement.authenticableprincipal.passwordneverexpires(v=vs.100).aspx"/>
    <hyperlink ref="I29" r:id="rId14" display="https://msdn.microsoft.com/en-us/library/vstudio/system.directoryservices.accountmanagement.authenticableprincipal.passwordnotrequired(v=vs.100).aspx"/>
    <hyperlink ref="I31" r:id="rId15" display="https://msdn.microsoft.com/en-us/library/vstudio/system.directoryservices.accountmanagement.principal.samaccountname(v=vs.100).aspx"/>
    <hyperlink ref="I32" r:id="rId16" display="https://msdn.microsoft.com/en-us/library/vstudio/system.directoryservices.accountmanagement.principal.sid(v=vs.100).aspx"/>
    <hyperlink ref="I33" r:id="rId17" display="https://msdn.microsoft.com/en-us/library/vstudio/system.directoryservices.accountmanagement.authenticableprincipal.smartcardlogonrequired(v=vs.100).aspx"/>
    <hyperlink ref="I37" r:id="rId18" display="https://msdn.microsoft.com/en-us/library/vstudio/system.directoryservices.accountmanagement.principal.userprincipalname(v=vs.100).aspx"/>
    <hyperlink ref="I5" r:id="rId19" display="https://msdn.microsoft.com/en-us/library/vstudio/system.directoryservices.accountmanagement.authenticableprincipal.allowreversiblepasswordencryption(v=vs.100).aspx"/>
    <hyperlink ref="I24" r:id="rId20" display="https://msdn.microsoft.com/en-us/library/vstudio/system.directoryservices.accountmanagement.principal.structuralobjectclass(v=vs.100).aspx"/>
    <hyperlink ref="I19" r:id="rId21"/>
    <hyperlink ref="I7" r:id="rId22" display="https://msdn.microsoft.com/en-us/library/vstudio/system.directoryservices.accountmanagement.authenticableprincipal.usercannotchangepassword(v=vs.100).aspx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B1" workbookViewId="0">
      <selection activeCell="J2" sqref="J2:J16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9" max="9" width="27.28515625" customWidth="1"/>
    <col min="10" max="10" width="88.140625" customWidth="1"/>
    <col min="11" max="11" width="45.5703125" customWidth="1"/>
    <col min="12" max="12" width="44.85546875" customWidth="1"/>
  </cols>
  <sheetData>
    <row r="1" spans="1:12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112</v>
      </c>
      <c r="H1" s="8" t="s">
        <v>84</v>
      </c>
      <c r="I1" s="4" t="s">
        <v>88</v>
      </c>
      <c r="J1" s="1" t="s">
        <v>111</v>
      </c>
      <c r="K1" s="1" t="s">
        <v>87</v>
      </c>
      <c r="L1" s="1" t="s">
        <v>119</v>
      </c>
    </row>
    <row r="2" spans="1:12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/>
      <c r="H2" s="9" t="s">
        <v>86</v>
      </c>
      <c r="I2" s="7" t="s">
        <v>93</v>
      </c>
      <c r="J2" s="1" t="str">
        <f t="shared" ref="J2:J16" si="0">CONCATENATE("collist[",F2,"] = new TableColDef(""",C2,""", typeof(",B2,"), """,I2,""",",H2,");")</f>
        <v>collist[0] = new TableColDef("Created", typeof(DateTime), "whenCreated",false);</v>
      </c>
      <c r="L2" t="str">
        <f>CONCATENATE("[",C2,"] [",A2,"] ",E2,",")</f>
        <v>[Created] [datetime] NULL,</v>
      </c>
    </row>
    <row r="3" spans="1:12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/>
      <c r="H3" s="9" t="s">
        <v>85</v>
      </c>
      <c r="I3" s="2" t="s">
        <v>18</v>
      </c>
      <c r="J3" s="1" t="str">
        <f t="shared" si="0"/>
        <v>collist[1] = new TableColDef("Description", typeof(String), "Description",true);</v>
      </c>
      <c r="K3" t="str">
        <f>CONCATENATE("row[",F3,"] = group.",I3,";")</f>
        <v>row[1] = group.Description;</v>
      </c>
      <c r="L3" t="str">
        <f t="shared" ref="L3:L5" si="1">CONCATENATE("[",C3,"] [",A3,"](",D3,") ",E3,",")</f>
        <v>[Description] [nvarchar](256) NULL,</v>
      </c>
    </row>
    <row r="4" spans="1:12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/>
      <c r="H4" s="9" t="s">
        <v>85</v>
      </c>
      <c r="I4" s="2" t="s">
        <v>19</v>
      </c>
      <c r="J4" s="1" t="str">
        <f t="shared" si="0"/>
        <v>collist[2] = new TableColDef("DisplayName", typeof(String), "DisplayName",true);</v>
      </c>
      <c r="K4" t="str">
        <f t="shared" ref="K4:K5" si="2">CONCATENATE("row[",F4,"] = group.",I4,";")</f>
        <v>row[2] = group.DisplayName;</v>
      </c>
      <c r="L4" t="str">
        <f t="shared" si="1"/>
        <v>[DisplayName] [nvarchar](128) NULL,</v>
      </c>
    </row>
    <row r="5" spans="1:12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/>
      <c r="H5" s="9" t="s">
        <v>85</v>
      </c>
      <c r="I5" s="2" t="s">
        <v>20</v>
      </c>
      <c r="J5" s="1" t="str">
        <f t="shared" si="0"/>
        <v>collist[3] = new TableColDef("DistinguishedName", typeof(String), "DistinguishedName",true);</v>
      </c>
      <c r="K5" t="str">
        <f t="shared" si="2"/>
        <v>row[3] = group.DistinguishedName;</v>
      </c>
      <c r="L5" t="str">
        <f t="shared" si="1"/>
        <v>[DistinguishedName] [nvarchar](512) NULL,</v>
      </c>
    </row>
    <row r="6" spans="1:12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/>
      <c r="H6" s="9" t="s">
        <v>86</v>
      </c>
      <c r="I6" s="7" t="s">
        <v>123</v>
      </c>
      <c r="J6" s="1" t="str">
        <f>CONCATENATE("collist[",F6,"] = new TableColDef(""",C6,""", typeof(",B6,"), """,I6,""",",H6,");")</f>
        <v>collist[4] = new TableColDef("EmailAddress", typeof(String), "mail",false);</v>
      </c>
      <c r="L6" t="str">
        <f t="shared" ref="L6" si="3">CONCATENATE("[",C6,"] [",A6,"](",D6,") ",E6,",")</f>
        <v>[EmailAddress] [nvarchar](256) NULL,</v>
      </c>
    </row>
    <row r="7" spans="1:12" x14ac:dyDescent="0.25">
      <c r="A7" t="s">
        <v>11</v>
      </c>
      <c r="B7" t="s">
        <v>83</v>
      </c>
      <c r="C7" t="s">
        <v>132</v>
      </c>
      <c r="D7">
        <v>256</v>
      </c>
      <c r="E7" t="s">
        <v>115</v>
      </c>
      <c r="F7" s="6">
        <v>5</v>
      </c>
      <c r="G7" s="6"/>
      <c r="H7" s="9" t="s">
        <v>86</v>
      </c>
      <c r="I7" s="7" t="str">
        <f t="shared" ref="I7" si="4">C7</f>
        <v>ManagedBy</v>
      </c>
      <c r="J7" s="1" t="str">
        <f t="shared" si="0"/>
        <v>collist[5] = new TableColDef("ManagedBy", typeof(String), "ManagedBy",false);</v>
      </c>
      <c r="L7" t="str">
        <f t="shared" ref="L7" si="5">CONCATENATE("[",C7,"] [",A7,"](",D7,") ",E7,",")</f>
        <v>[ManagedBy] [nvarchar](256) NULL,</v>
      </c>
    </row>
    <row r="8" spans="1:12" x14ac:dyDescent="0.25">
      <c r="A8" t="s">
        <v>2</v>
      </c>
      <c r="B8" t="s">
        <v>81</v>
      </c>
      <c r="C8" s="12" t="s">
        <v>42</v>
      </c>
      <c r="E8" t="s">
        <v>115</v>
      </c>
      <c r="F8" s="6">
        <v>6</v>
      </c>
      <c r="G8" s="6"/>
      <c r="H8" s="9" t="s">
        <v>86</v>
      </c>
      <c r="I8" s="7" t="s">
        <v>94</v>
      </c>
      <c r="J8" s="1" t="str">
        <f t="shared" si="0"/>
        <v>collist[6] = new TableColDef("Modified", typeof(DateTime), "whenChanged",false);</v>
      </c>
      <c r="L8" t="str">
        <f>CONCATENATE("[",C8,"] [",A8,"] ",E8,",")</f>
        <v>[Modified] [datetime] NULL,</v>
      </c>
    </row>
    <row r="9" spans="1:12" x14ac:dyDescent="0.25">
      <c r="A9" t="s">
        <v>11</v>
      </c>
      <c r="B9" t="s">
        <v>83</v>
      </c>
      <c r="C9" t="s">
        <v>43</v>
      </c>
      <c r="D9">
        <v>256</v>
      </c>
      <c r="E9" t="s">
        <v>115</v>
      </c>
      <c r="F9" s="6">
        <v>7</v>
      </c>
      <c r="G9" s="6"/>
      <c r="H9" s="9" t="s">
        <v>85</v>
      </c>
      <c r="I9" s="2" t="s">
        <v>43</v>
      </c>
      <c r="J9" s="1" t="str">
        <f t="shared" si="0"/>
        <v>collist[7] = new TableColDef("Name", typeof(String), "Name",true);</v>
      </c>
      <c r="K9" t="str">
        <f t="shared" ref="K9:K16" si="6">CONCATENATE("row[",F9,"] = group.",I9,";")</f>
        <v>row[7] = group.Name;</v>
      </c>
      <c r="L9" t="str">
        <f t="shared" ref="L9:L11" si="7">CONCATENATE("[",C9,"] [",A9,"](",D9,") ",E9,",")</f>
        <v>[Name] [nvarchar](256) NULL,</v>
      </c>
    </row>
    <row r="10" spans="1:12" x14ac:dyDescent="0.25">
      <c r="A10" t="s">
        <v>11</v>
      </c>
      <c r="B10" t="s">
        <v>83</v>
      </c>
      <c r="C10" t="s">
        <v>44</v>
      </c>
      <c r="D10">
        <v>128</v>
      </c>
      <c r="E10" t="s">
        <v>115</v>
      </c>
      <c r="F10" s="6">
        <v>8</v>
      </c>
      <c r="G10" s="6"/>
      <c r="H10" s="9" t="s">
        <v>86</v>
      </c>
      <c r="I10" s="7" t="str">
        <f>C10</f>
        <v>ObjectCategory</v>
      </c>
      <c r="J10" s="1" t="str">
        <f t="shared" si="0"/>
        <v>collist[8] = new TableColDef("ObjectCategory", typeof(String), "ObjectCategory",false);</v>
      </c>
      <c r="L10" t="str">
        <f t="shared" si="7"/>
        <v>[ObjectCategory] [nvarchar](128) NULL,</v>
      </c>
    </row>
    <row r="11" spans="1:12" x14ac:dyDescent="0.25">
      <c r="A11" t="s">
        <v>11</v>
      </c>
      <c r="B11" t="s">
        <v>83</v>
      </c>
      <c r="C11" t="s">
        <v>45</v>
      </c>
      <c r="D11">
        <v>64</v>
      </c>
      <c r="E11" t="s">
        <v>115</v>
      </c>
      <c r="F11" s="6">
        <v>9</v>
      </c>
      <c r="G11" s="6"/>
      <c r="H11" s="9" t="s">
        <v>85</v>
      </c>
      <c r="I11" s="2" t="s">
        <v>76</v>
      </c>
      <c r="J11" s="1" t="str">
        <f t="shared" si="0"/>
        <v>collist[9] = new TableColDef("ObjectClass", typeof(String), "StructuralObjectClass",true);</v>
      </c>
      <c r="K11" t="str">
        <f t="shared" si="6"/>
        <v>row[9] = group.StructuralObjectClass;</v>
      </c>
      <c r="L11" t="str">
        <f t="shared" si="7"/>
        <v>[ObjectClass] [nvarchar](64) NULL,</v>
      </c>
    </row>
    <row r="12" spans="1:12" x14ac:dyDescent="0.25">
      <c r="A12" t="s">
        <v>46</v>
      </c>
      <c r="B12" t="s">
        <v>71</v>
      </c>
      <c r="C12" t="s">
        <v>47</v>
      </c>
      <c r="E12" t="s">
        <v>116</v>
      </c>
      <c r="F12" s="6">
        <v>10</v>
      </c>
      <c r="G12" s="6"/>
      <c r="H12" s="9" t="s">
        <v>85</v>
      </c>
      <c r="I12" s="2" t="s">
        <v>71</v>
      </c>
      <c r="J12" s="1" t="str">
        <f t="shared" si="0"/>
        <v>collist[10] = new TableColDef("ObjectGUID", typeof(Guid), "Guid",true);</v>
      </c>
      <c r="K12" t="str">
        <f t="shared" si="6"/>
        <v>row[10] = group.Guid;</v>
      </c>
      <c r="L12" t="str">
        <f>CONCATENATE("[",C12,"] [",A12,"] ",E12,",")</f>
        <v>[ObjectGUID] [uniqueidentifier] NOT NULL,</v>
      </c>
    </row>
    <row r="13" spans="1:12" x14ac:dyDescent="0.25">
      <c r="A13" t="s">
        <v>11</v>
      </c>
      <c r="B13" t="s">
        <v>83</v>
      </c>
      <c r="C13" t="s">
        <v>57</v>
      </c>
      <c r="D13">
        <v>128</v>
      </c>
      <c r="E13" t="s">
        <v>115</v>
      </c>
      <c r="F13" s="6">
        <v>11</v>
      </c>
      <c r="G13" s="6"/>
      <c r="H13" s="9" t="s">
        <v>85</v>
      </c>
      <c r="I13" s="2" t="s">
        <v>57</v>
      </c>
      <c r="J13" s="1" t="str">
        <f t="shared" si="0"/>
        <v>collist[11] = new TableColDef("SamAccountName", typeof(String), "SamAccountName",true);</v>
      </c>
      <c r="K13" t="str">
        <f t="shared" si="6"/>
        <v>row[11] = group.SamAccountName;</v>
      </c>
      <c r="L13" t="str">
        <f t="shared" ref="L13:L15" si="8">CONCATENATE("[",C13,"] [",A13,"](",D13,") ",E13,",")</f>
        <v>[SamAccountName] [nvarchar](128) NULL,</v>
      </c>
    </row>
    <row r="14" spans="1:12" x14ac:dyDescent="0.25">
      <c r="A14" t="s">
        <v>5</v>
      </c>
      <c r="B14" t="s">
        <v>80</v>
      </c>
      <c r="C14" t="s">
        <v>136</v>
      </c>
      <c r="E14" t="s">
        <v>115</v>
      </c>
      <c r="F14" s="6">
        <v>12</v>
      </c>
      <c r="G14" s="6"/>
      <c r="H14" s="9" t="s">
        <v>85</v>
      </c>
      <c r="I14" s="14" t="s">
        <v>135</v>
      </c>
      <c r="J14" s="1" t="str">
        <f t="shared" si="0"/>
        <v>collist[12] = new TableColDef("SecurityEnabled", typeof(Boolean), "IsSecurityGroup",true);</v>
      </c>
      <c r="K14" t="str">
        <f>CONCATENATE("row[",F14,"] = group.",I14,";")</f>
        <v>row[12] = group.IsSecurityGroup;</v>
      </c>
      <c r="L14" t="str">
        <f>CONCATENATE("[",C14,"] [",A14,"] ",E14,",")</f>
        <v>[SecurityEnabled] [bit] NULL,</v>
      </c>
    </row>
    <row r="15" spans="1:12" x14ac:dyDescent="0.25">
      <c r="A15" t="s">
        <v>11</v>
      </c>
      <c r="B15" t="s">
        <v>83</v>
      </c>
      <c r="C15" t="s">
        <v>59</v>
      </c>
      <c r="D15">
        <v>128</v>
      </c>
      <c r="E15" t="s">
        <v>115</v>
      </c>
      <c r="F15" s="6">
        <v>13</v>
      </c>
      <c r="G15" s="6"/>
      <c r="H15" s="9" t="s">
        <v>85</v>
      </c>
      <c r="I15" s="2" t="s">
        <v>75</v>
      </c>
      <c r="J15" s="1" t="str">
        <f t="shared" si="0"/>
        <v>collist[13] = new TableColDef("SID", typeof(String), "Sid",true);</v>
      </c>
      <c r="K15" t="str">
        <f t="shared" si="6"/>
        <v>row[13] = group.Sid;</v>
      </c>
      <c r="L15" t="str">
        <f t="shared" si="8"/>
        <v>[SID] [nvarchar](128) NULL,</v>
      </c>
    </row>
    <row r="16" spans="1:12" x14ac:dyDescent="0.25">
      <c r="A16" t="s">
        <v>11</v>
      </c>
      <c r="B16" t="s">
        <v>83</v>
      </c>
      <c r="C16" t="s">
        <v>68</v>
      </c>
      <c r="D16">
        <v>256</v>
      </c>
      <c r="E16" t="s">
        <v>115</v>
      </c>
      <c r="F16" s="6">
        <v>14</v>
      </c>
      <c r="G16" s="6"/>
      <c r="H16" s="9" t="s">
        <v>85</v>
      </c>
      <c r="I16" s="2" t="s">
        <v>68</v>
      </c>
      <c r="J16" s="1" t="str">
        <f t="shared" si="0"/>
        <v>collist[14] = new TableColDef("UserPrincipalName", typeof(String), "UserPrincipalName",true);</v>
      </c>
      <c r="K16" t="str">
        <f t="shared" si="6"/>
        <v>row[14] = group.UserPrincipalName;</v>
      </c>
      <c r="L16" t="str">
        <f>CONCATENATE("[",C16,"] [",A16,"](",D16,") ",E16,",")</f>
        <v>[UserPrincipalName] [nvarchar](256) NULL,</v>
      </c>
    </row>
  </sheetData>
  <autoFilter ref="A1:L16"/>
  <hyperlinks>
    <hyperlink ref="I3" r:id="rId1" display="https://msdn.microsoft.com/en-us/library/vstudio/system.directoryservices.accountmanagement.principal.description(v=vs.100).aspx"/>
    <hyperlink ref="I4" r:id="rId2" display="https://msdn.microsoft.com/en-us/library/vstudio/system.directoryservices.accountmanagement.principal.displayname(v=vs.100).aspx"/>
    <hyperlink ref="I5" r:id="rId3" display="https://msdn.microsoft.com/en-us/library/vstudio/system.directoryservices.accountmanagement.principal.distinguishedname(v=vs.100).aspx"/>
    <hyperlink ref="I12" r:id="rId4" display="https://msdn.microsoft.com/en-us/library/vstudio/system.directoryservices.accountmanagement.principal.guid(v=vs.100).aspx"/>
    <hyperlink ref="I9" r:id="rId5" display="https://msdn.microsoft.com/en-us/library/vstudio/system.directoryservices.accountmanagement.principal.name(v=vs.100).aspx"/>
    <hyperlink ref="I13" r:id="rId6" display="https://msdn.microsoft.com/en-us/library/vstudio/system.directoryservices.accountmanagement.principal.samaccountname(v=vs.100).aspx"/>
    <hyperlink ref="I15" r:id="rId7" display="https://msdn.microsoft.com/en-us/library/vstudio/system.directoryservices.accountmanagement.principal.sid(v=vs.100).aspx"/>
    <hyperlink ref="I16" r:id="rId8" display="https://msdn.microsoft.com/en-us/library/vstudio/system.directoryservices.accountmanagement.principal.userprincipalname(v=vs.100).aspx"/>
    <hyperlink ref="I11" r:id="rId9" display="https://msdn.microsoft.com/en-us/library/vstudio/system.directoryservices.accountmanagement.principal.structuralobjectclass(v=vs.100).aspx"/>
    <hyperlink ref="I14" r:id="rId10" display="https://msdn.microsoft.com/en-us/library/system.directoryservices.accountmanagement.groupprincipal.issecuritygroup(v=vs.110).aspx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/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34.85546875" style="3" customWidth="1"/>
    <col min="9" max="9" width="120" customWidth="1"/>
    <col min="10" max="10" width="40.42578125" customWidth="1"/>
  </cols>
  <sheetData>
    <row r="1" spans="1:10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171</v>
      </c>
      <c r="H2" s="16" t="s">
        <v>145</v>
      </c>
      <c r="I2" s="1" t="str">
        <f>CONCATENATE("collist[",F2,"] = new TableColDefEx(""",C2,""", typeof(",B2,"), """,H2,""",""",G2,""");")</f>
        <v>collist[0] = new TableColDefEx("AccountExpirationDate", typeof(DateTime), "accountexpires","filetime");</v>
      </c>
      <c r="J2" t="str">
        <f>CONCATENATE("[",C2,"] [",A2,"] ",E2,",")</f>
        <v>[AccountExpirationDate] [datetime] NULL,</v>
      </c>
    </row>
    <row r="3" spans="1:10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171</v>
      </c>
      <c r="H3" s="16" t="s">
        <v>169</v>
      </c>
      <c r="I3" s="1" t="str">
        <f t="shared" ref="I3:I66" si="0">CONCATENATE("collist[",F3,"] = new TableColDefEx(""",C3,""", typeof(",B3,"), """,H3,""",""",G3,""");")</f>
        <v>collist[1] = new TableColDefEx("AccountLockoutTime", typeof(DateTime), "lockouttime","filetime");</v>
      </c>
      <c r="J3" t="str">
        <f>CONCATENATE("[",C3,"] [",A3,"] ",E3,",")</f>
        <v>[AccountLockoutTime] [datetime] NULL,</v>
      </c>
    </row>
    <row r="4" spans="1:10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170</v>
      </c>
      <c r="H4" s="17" t="s">
        <v>105</v>
      </c>
      <c r="I4" s="1" t="str">
        <f t="shared" si="0"/>
        <v>collist[2] = new TableColDefEx("AccountNotDelegated", typeof(Boolean), "NOT_DELEGATED","UAC");</v>
      </c>
      <c r="J4" t="str">
        <f>CONCATENATE("[",C4,"] [",A4,"] ",E4,",")</f>
        <v>[AccountNotDelegated] [bit] NULL,</v>
      </c>
    </row>
    <row r="5" spans="1:10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170</v>
      </c>
      <c r="H5" s="17" t="s">
        <v>168</v>
      </c>
      <c r="I5" s="1" t="str">
        <f t="shared" si="0"/>
        <v>collist[3] = new TableColDefEx("AllowReversiblePasswordEncryption", typeof(Boolean), "ENCRYPTED_TEXT_PWD_ALLOWED","UAC");</v>
      </c>
      <c r="J5" t="str">
        <f>CONCATENATE("[",C5,"] [",A5,"] ",E5,",")</f>
        <v>[AllowReversiblePasswordEncryption] [bit] NULL,</v>
      </c>
    </row>
    <row r="6" spans="1:10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174</v>
      </c>
      <c r="H6" s="15" t="s">
        <v>150</v>
      </c>
      <c r="I6" s="1" t="str">
        <f t="shared" si="0"/>
        <v>collist[4] = new TableColDefEx("BadLogonCount", typeof(Int32), "badpwdcount","Adprop");</v>
      </c>
      <c r="J6" t="str">
        <f>CONCATENATE("[",C6,"] [",A6,"] ",E6,",")</f>
        <v>[BadLogonCount] [int] NULL,</v>
      </c>
    </row>
    <row r="7" spans="1:10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170</v>
      </c>
      <c r="H7" s="17" t="s">
        <v>164</v>
      </c>
      <c r="I7" s="1" t="str">
        <f t="shared" si="0"/>
        <v>collist[5] = new TableColDefEx("CannotChangePassword", typeof(Boolean), "PASSWD_CANT_CHANGE","UAC");</v>
      </c>
      <c r="J7" t="str">
        <f>CONCATENATE("[",C7,"] [",A7,"] ",E7,",")</f>
        <v>[CannotChangePassword] [bit] NULL,</v>
      </c>
    </row>
    <row r="8" spans="1:10" x14ac:dyDescent="0.25">
      <c r="A8" t="s">
        <v>11</v>
      </c>
      <c r="B8" t="s">
        <v>83</v>
      </c>
      <c r="C8" s="12" t="s">
        <v>12</v>
      </c>
      <c r="D8">
        <v>128</v>
      </c>
      <c r="E8" t="s">
        <v>115</v>
      </c>
      <c r="F8" s="6">
        <v>6</v>
      </c>
      <c r="G8" s="6" t="s">
        <v>174</v>
      </c>
      <c r="H8" s="15" t="s">
        <v>96</v>
      </c>
      <c r="I8" s="1" t="str">
        <f t="shared" si="0"/>
        <v>collist[6] = new TableColDefEx("City", typeof(String), "l","Adprop");</v>
      </c>
      <c r="J8" t="str">
        <f>CONCATENATE("[",C8,"] [",A8,"](",D8,") ",E8,",")</f>
        <v>[City] [nvarchar](128) NULL,</v>
      </c>
    </row>
    <row r="9" spans="1:10" x14ac:dyDescent="0.25">
      <c r="A9" t="s">
        <v>11</v>
      </c>
      <c r="B9" t="s">
        <v>83</v>
      </c>
      <c r="C9" t="s">
        <v>13</v>
      </c>
      <c r="D9">
        <v>256</v>
      </c>
      <c r="E9" t="s">
        <v>115</v>
      </c>
      <c r="F9" s="6">
        <v>7</v>
      </c>
      <c r="G9" s="6" t="s">
        <v>174</v>
      </c>
      <c r="H9" s="15" t="s">
        <v>152</v>
      </c>
      <c r="I9" s="1" t="str">
        <f t="shared" si="0"/>
        <v>collist[7] = new TableColDefEx("CN", typeof(String), "cn","Adprop");</v>
      </c>
      <c r="J9" t="str">
        <f>CONCATENATE("[",C9,"] [",A9,"](",D9,") ",E9,",")</f>
        <v>[CN] [nvarchar](256) NULL,</v>
      </c>
    </row>
    <row r="10" spans="1:10" x14ac:dyDescent="0.25">
      <c r="A10" t="s">
        <v>11</v>
      </c>
      <c r="B10" t="s">
        <v>83</v>
      </c>
      <c r="C10" t="s">
        <v>14</v>
      </c>
      <c r="D10">
        <v>128</v>
      </c>
      <c r="E10" t="s">
        <v>115</v>
      </c>
      <c r="F10" s="6">
        <v>8</v>
      </c>
      <c r="G10" s="6" t="s">
        <v>174</v>
      </c>
      <c r="H10" s="15" t="s">
        <v>181</v>
      </c>
      <c r="I10" s="1" t="str">
        <f t="shared" si="0"/>
        <v>collist[8] = new TableColDefEx("Company", typeof(String), "company","Adprop");</v>
      </c>
      <c r="J10" t="str">
        <f>CONCATENATE("[",C10,"] [",A10,"](",D10,") ",E10,",")</f>
        <v>[Company] [nvarchar](128) NULL,</v>
      </c>
    </row>
    <row r="11" spans="1:10" x14ac:dyDescent="0.25">
      <c r="A11" t="s">
        <v>11</v>
      </c>
      <c r="B11" t="s">
        <v>83</v>
      </c>
      <c r="C11" s="12" t="s">
        <v>15</v>
      </c>
      <c r="D11">
        <v>128</v>
      </c>
      <c r="E11" t="s">
        <v>115</v>
      </c>
      <c r="F11" s="6">
        <v>9</v>
      </c>
      <c r="G11" s="6" t="s">
        <v>174</v>
      </c>
      <c r="H11" s="15" t="s">
        <v>89</v>
      </c>
      <c r="I11" s="1" t="str">
        <f t="shared" si="0"/>
        <v>collist[9] = new TableColDefEx("Country", typeof(String), "co","Adprop");</v>
      </c>
      <c r="J11" t="str">
        <f>CONCATENATE("[",C11,"] [",A11,"](",D11,") ",E11,",")</f>
        <v>[Country] [nvarchar](128) NULL,</v>
      </c>
    </row>
    <row r="12" spans="1:10" x14ac:dyDescent="0.25">
      <c r="A12" t="s">
        <v>2</v>
      </c>
      <c r="B12" t="s">
        <v>81</v>
      </c>
      <c r="C12" s="12" t="s">
        <v>16</v>
      </c>
      <c r="E12" t="s">
        <v>115</v>
      </c>
      <c r="F12" s="6">
        <v>10</v>
      </c>
      <c r="G12" s="6" t="s">
        <v>174</v>
      </c>
      <c r="H12" s="15" t="s">
        <v>184</v>
      </c>
      <c r="I12" s="1" t="str">
        <f t="shared" si="0"/>
        <v>collist[10] = new TableColDefEx("Created", typeof(DateTime), "whencreated","Adprop");</v>
      </c>
      <c r="J12" t="str">
        <f>CONCATENATE("[",C12,"] [",A12,"] ",E12,",")</f>
        <v>[Created] [datetime] NULL,</v>
      </c>
    </row>
    <row r="13" spans="1:10" x14ac:dyDescent="0.25">
      <c r="A13" t="s">
        <v>11</v>
      </c>
      <c r="B13" t="s">
        <v>83</v>
      </c>
      <c r="C13" t="s">
        <v>17</v>
      </c>
      <c r="D13">
        <v>128</v>
      </c>
      <c r="E13" t="s">
        <v>115</v>
      </c>
      <c r="F13" s="6">
        <v>11</v>
      </c>
      <c r="G13" s="6" t="s">
        <v>174</v>
      </c>
      <c r="H13" s="15" t="s">
        <v>186</v>
      </c>
      <c r="I13" s="1" t="str">
        <f t="shared" si="0"/>
        <v>collist[11] = new TableColDefEx("Department", typeof(String), "department","Adprop");</v>
      </c>
      <c r="J13" t="str">
        <f>CONCATENATE("[",C13,"] [",A13,"](",D13,") ",E13,",")</f>
        <v>[Department] [nvarchar](128) NULL,</v>
      </c>
    </row>
    <row r="14" spans="1:10" x14ac:dyDescent="0.25">
      <c r="A14" t="s">
        <v>11</v>
      </c>
      <c r="B14" t="s">
        <v>83</v>
      </c>
      <c r="C14" t="s">
        <v>18</v>
      </c>
      <c r="D14">
        <v>256</v>
      </c>
      <c r="E14" t="s">
        <v>115</v>
      </c>
      <c r="F14" s="6">
        <v>12</v>
      </c>
      <c r="G14" s="6" t="s">
        <v>174</v>
      </c>
      <c r="H14" s="15" t="s">
        <v>120</v>
      </c>
      <c r="I14" s="1" t="str">
        <f t="shared" si="0"/>
        <v>collist[12] = new TableColDefEx("Description", typeof(String), "description","Adprop");</v>
      </c>
      <c r="J14" t="str">
        <f>CONCATENATE("[",C14,"] [",A14,"](",D14,") ",E14,",")</f>
        <v>[Description] [nvarchar](256) NULL,</v>
      </c>
    </row>
    <row r="15" spans="1:10" x14ac:dyDescent="0.25">
      <c r="A15" t="s">
        <v>11</v>
      </c>
      <c r="B15" t="s">
        <v>83</v>
      </c>
      <c r="C15" t="s">
        <v>19</v>
      </c>
      <c r="D15">
        <v>128</v>
      </c>
      <c r="E15" t="s">
        <v>115</v>
      </c>
      <c r="F15" s="6">
        <v>13</v>
      </c>
      <c r="G15" s="6" t="s">
        <v>174</v>
      </c>
      <c r="H15" s="15" t="s">
        <v>141</v>
      </c>
      <c r="I15" s="1" t="str">
        <f t="shared" si="0"/>
        <v>collist[13] = new TableColDefEx("DisplayName", typeof(String), "displayname","Adprop");</v>
      </c>
      <c r="J15" t="str">
        <f>CONCATENATE("[",C15,"] [",A15,"](",D15,") ",E15,",")</f>
        <v>[DisplayName] [nvarchar](128) NULL,</v>
      </c>
    </row>
    <row r="16" spans="1:10" x14ac:dyDescent="0.25">
      <c r="A16" t="s">
        <v>11</v>
      </c>
      <c r="B16" t="s">
        <v>83</v>
      </c>
      <c r="C16" t="s">
        <v>20</v>
      </c>
      <c r="D16">
        <v>512</v>
      </c>
      <c r="E16" t="s">
        <v>115</v>
      </c>
      <c r="F16" s="6">
        <v>14</v>
      </c>
      <c r="G16" s="6" t="s">
        <v>174</v>
      </c>
      <c r="H16" s="15" t="s">
        <v>140</v>
      </c>
      <c r="I16" s="1" t="str">
        <f t="shared" si="0"/>
        <v>collist[14] = new TableColDefEx("DistinguishedName", typeof(String), "distinguishedname","Adprop");</v>
      </c>
      <c r="J16" t="str">
        <f>CONCATENATE("[",C16,"] [",A16,"](",D16,") ",E16,",")</f>
        <v>[DistinguishedName] [nvarchar](512) NULL,</v>
      </c>
    </row>
    <row r="17" spans="1:10" x14ac:dyDescent="0.25">
      <c r="A17" t="s">
        <v>11</v>
      </c>
      <c r="B17" t="s">
        <v>83</v>
      </c>
      <c r="C17" t="s">
        <v>21</v>
      </c>
      <c r="D17">
        <v>128</v>
      </c>
      <c r="E17" t="s">
        <v>115</v>
      </c>
      <c r="F17" s="6">
        <v>15</v>
      </c>
      <c r="G17" s="6" t="s">
        <v>174</v>
      </c>
      <c r="H17" s="15" t="s">
        <v>188</v>
      </c>
      <c r="I17" s="1" t="str">
        <f t="shared" si="0"/>
        <v>collist[15] = new TableColDefEx("Division", typeof(String), "division","Adprop");</v>
      </c>
      <c r="J17" t="str">
        <f>CONCATENATE("[",C17,"] [",A17,"](",D17,") ",E17,",")</f>
        <v>[Division] [nvarchar](128) NULL,</v>
      </c>
    </row>
    <row r="18" spans="1:10" x14ac:dyDescent="0.25">
      <c r="A18" t="s">
        <v>5</v>
      </c>
      <c r="B18" t="s">
        <v>80</v>
      </c>
      <c r="C18" s="12" t="s">
        <v>22</v>
      </c>
      <c r="E18" t="s">
        <v>115</v>
      </c>
      <c r="F18" s="6">
        <v>16</v>
      </c>
      <c r="G18" s="6" t="s">
        <v>170</v>
      </c>
      <c r="H18" s="15" t="s">
        <v>107</v>
      </c>
      <c r="I18" s="1" t="str">
        <f t="shared" si="0"/>
        <v>collist[16] = new TableColDefEx("DoesNotRequirePreAuth", typeof(Boolean), "DONT_REQ_PREAUTH","UAC");</v>
      </c>
      <c r="J18" t="str">
        <f>CONCATENATE("[",C18,"] [",A18,"] ",E18,",")</f>
        <v>[DoesNotRequirePreAuth] [bit] NULL,</v>
      </c>
    </row>
    <row r="19" spans="1:10" x14ac:dyDescent="0.25">
      <c r="A19" t="s">
        <v>11</v>
      </c>
      <c r="B19" t="s">
        <v>83</v>
      </c>
      <c r="C19" t="s">
        <v>23</v>
      </c>
      <c r="D19">
        <v>256</v>
      </c>
      <c r="E19" t="s">
        <v>115</v>
      </c>
      <c r="F19" s="6">
        <v>17</v>
      </c>
      <c r="G19" s="6" t="s">
        <v>174</v>
      </c>
      <c r="H19" s="15" t="s">
        <v>123</v>
      </c>
      <c r="I19" s="1" t="str">
        <f t="shared" si="0"/>
        <v>collist[17] = new TableColDefEx("EmailAddress", typeof(String), "mail","Adprop");</v>
      </c>
      <c r="J19" t="str">
        <f>CONCATENATE("[",C19,"] [",A19,"](",D19,") ",E19,",")</f>
        <v>[EmailAddress] [nvarchar](256) NULL,</v>
      </c>
    </row>
    <row r="20" spans="1:10" x14ac:dyDescent="0.25">
      <c r="A20" t="s">
        <v>11</v>
      </c>
      <c r="B20" t="s">
        <v>83</v>
      </c>
      <c r="C20" t="s">
        <v>24</v>
      </c>
      <c r="D20">
        <v>64</v>
      </c>
      <c r="E20" t="s">
        <v>115</v>
      </c>
      <c r="F20" s="6">
        <v>18</v>
      </c>
      <c r="G20" s="6" t="s">
        <v>174</v>
      </c>
      <c r="H20" s="15" t="s">
        <v>179</v>
      </c>
      <c r="I20" s="1" t="str">
        <f t="shared" si="0"/>
        <v>collist[18] = new TableColDefEx("EmployeeID", typeof(String), "employeeid","Adprop");</v>
      </c>
      <c r="J20" t="str">
        <f>CONCATENATE("[",C20,"] [",A20,"](",D20,") ",E20,",")</f>
        <v>[EmployeeID] [nvarchar](64) NULL,</v>
      </c>
    </row>
    <row r="21" spans="1:10" x14ac:dyDescent="0.25">
      <c r="A21" t="s">
        <v>11</v>
      </c>
      <c r="B21" t="s">
        <v>83</v>
      </c>
      <c r="C21" t="s">
        <v>25</v>
      </c>
      <c r="D21">
        <v>64</v>
      </c>
      <c r="E21" t="s">
        <v>115</v>
      </c>
      <c r="F21" s="6">
        <v>19</v>
      </c>
      <c r="G21" s="6" t="s">
        <v>174</v>
      </c>
      <c r="H21" s="15" t="s">
        <v>189</v>
      </c>
      <c r="I21" s="1" t="str">
        <f t="shared" si="0"/>
        <v>collist[19] = new TableColDefEx("EmployeeNumber", typeof(String), "employeenumber","Adprop");</v>
      </c>
      <c r="J21" t="str">
        <f>CONCATENATE("[",C21,"] [",A21,"](",D21,") ",E21,",")</f>
        <v>[EmployeeNumber] [nvarchar](64) NULL,</v>
      </c>
    </row>
    <row r="22" spans="1:10" x14ac:dyDescent="0.25">
      <c r="A22" t="s">
        <v>5</v>
      </c>
      <c r="B22" t="s">
        <v>80</v>
      </c>
      <c r="C22" t="s">
        <v>26</v>
      </c>
      <c r="E22" t="s">
        <v>115</v>
      </c>
      <c r="F22" s="6">
        <v>20</v>
      </c>
      <c r="G22" s="6" t="s">
        <v>170</v>
      </c>
      <c r="H22" s="15" t="s">
        <v>162</v>
      </c>
      <c r="I22" s="1" t="str">
        <f t="shared" si="0"/>
        <v>collist[20] = new TableColDefEx("Enabled", typeof(Boolean), "ACCOUNTDISABLE","UAC");</v>
      </c>
      <c r="J22" t="str">
        <f>CONCATENATE("[",C22,"] [",A22,"] ",E22,",")</f>
        <v>[Enabled] [bit] NULL,</v>
      </c>
    </row>
    <row r="23" spans="1:10" x14ac:dyDescent="0.25">
      <c r="A23" t="s">
        <v>11</v>
      </c>
      <c r="B23" t="s">
        <v>83</v>
      </c>
      <c r="C23" s="12" t="s">
        <v>27</v>
      </c>
      <c r="D23">
        <v>128</v>
      </c>
      <c r="E23" t="s">
        <v>115</v>
      </c>
      <c r="F23" s="6">
        <v>21</v>
      </c>
      <c r="G23" s="6" t="s">
        <v>174</v>
      </c>
      <c r="H23" s="15" t="s">
        <v>98</v>
      </c>
      <c r="I23" s="1" t="str">
        <f t="shared" si="0"/>
        <v>collist[21] = new TableColDefEx("Fax", typeof(String), "facsimileTelephoneNumber","Adprop");</v>
      </c>
      <c r="J23" t="str">
        <f>CONCATENATE("[",C23,"] [",A23,"](",D23,") ",E23,",")</f>
        <v>[Fax] [nvarchar](128) NULL,</v>
      </c>
    </row>
    <row r="24" spans="1:10" x14ac:dyDescent="0.25">
      <c r="A24" t="s">
        <v>11</v>
      </c>
      <c r="B24" t="s">
        <v>83</v>
      </c>
      <c r="C24" t="s">
        <v>28</v>
      </c>
      <c r="D24">
        <v>128</v>
      </c>
      <c r="E24" t="s">
        <v>115</v>
      </c>
      <c r="F24" s="6">
        <v>22</v>
      </c>
      <c r="G24" s="6" t="s">
        <v>174</v>
      </c>
      <c r="H24" s="15" t="s">
        <v>177</v>
      </c>
      <c r="I24" s="1" t="str">
        <f t="shared" si="0"/>
        <v>collist[22] = new TableColDefEx("GivenName", typeof(String), "givenname","Adprop");</v>
      </c>
      <c r="J24" t="str">
        <f>CONCATENATE("[",C24,"] [",A24,"](",D24,") ",E24,",")</f>
        <v>[GivenName] [nvarchar](128) NULL,</v>
      </c>
    </row>
    <row r="25" spans="1:10" x14ac:dyDescent="0.25">
      <c r="A25" t="s">
        <v>11</v>
      </c>
      <c r="B25" t="s">
        <v>83</v>
      </c>
      <c r="C25" s="12" t="s">
        <v>29</v>
      </c>
      <c r="D25">
        <v>128</v>
      </c>
      <c r="E25" t="s">
        <v>115</v>
      </c>
      <c r="F25" s="6">
        <v>23</v>
      </c>
      <c r="G25" s="6" t="s">
        <v>174</v>
      </c>
      <c r="H25" s="15" t="s">
        <v>190</v>
      </c>
      <c r="I25" s="1" t="str">
        <f t="shared" si="0"/>
        <v>collist[23] = new TableColDefEx("HomeDirectory", typeof(String), "homedirectory","Adprop");</v>
      </c>
      <c r="J25" t="str">
        <f>CONCATENATE("[",C25,"] [",A25,"](",D25,") ",E25,",")</f>
        <v>[HomeDirectory] [nvarchar](128) NULL,</v>
      </c>
    </row>
    <row r="26" spans="1:10" x14ac:dyDescent="0.25">
      <c r="A26" t="s">
        <v>5</v>
      </c>
      <c r="B26" t="s">
        <v>80</v>
      </c>
      <c r="C26" s="12" t="s">
        <v>30</v>
      </c>
      <c r="E26" t="s">
        <v>115</v>
      </c>
      <c r="F26" s="6">
        <v>24</v>
      </c>
      <c r="G26" s="6" t="s">
        <v>170</v>
      </c>
      <c r="H26" s="15" t="s">
        <v>106</v>
      </c>
      <c r="I26" s="1" t="str">
        <f t="shared" si="0"/>
        <v>collist[24] = new TableColDefEx("HomedirRequired", typeof(Boolean), "HOMEDIR_REQUIRED","UAC");</v>
      </c>
      <c r="J26" t="str">
        <f>CONCATENATE("[",C26,"] [",A26,"] ",E26,",")</f>
        <v>[HomedirRequired] [bit] NULL,</v>
      </c>
    </row>
    <row r="27" spans="1:10" x14ac:dyDescent="0.25">
      <c r="A27" t="s">
        <v>11</v>
      </c>
      <c r="B27" t="s">
        <v>83</v>
      </c>
      <c r="C27" s="12" t="s">
        <v>31</v>
      </c>
      <c r="D27">
        <v>64</v>
      </c>
      <c r="E27" t="s">
        <v>115</v>
      </c>
      <c r="F27" s="6">
        <v>25</v>
      </c>
      <c r="G27" s="6" t="s">
        <v>174</v>
      </c>
      <c r="H27" s="15" t="s">
        <v>191</v>
      </c>
      <c r="I27" s="1" t="str">
        <f t="shared" si="0"/>
        <v>collist[25] = new TableColDefEx("HomeDrive", typeof(String), "homedrive","Adprop");</v>
      </c>
      <c r="J27" t="str">
        <f>CONCATENATE("[",C27,"] [",A27,"](",D27,") ",E27,",")</f>
        <v>[HomeDrive] [nvarchar](64) NULL,</v>
      </c>
    </row>
    <row r="28" spans="1:10" x14ac:dyDescent="0.25">
      <c r="A28" t="s">
        <v>11</v>
      </c>
      <c r="B28" t="s">
        <v>83</v>
      </c>
      <c r="C28" s="12" t="s">
        <v>32</v>
      </c>
      <c r="D28">
        <v>128</v>
      </c>
      <c r="E28" t="s">
        <v>115</v>
      </c>
      <c r="F28" s="6">
        <v>26</v>
      </c>
      <c r="G28" s="6" t="s">
        <v>174</v>
      </c>
      <c r="H28" s="15" t="s">
        <v>192</v>
      </c>
      <c r="I28" s="1" t="str">
        <f t="shared" si="0"/>
        <v>collist[26] = new TableColDefEx("HomePage", typeof(String), "wwwhomepage","Adprop");</v>
      </c>
      <c r="J28" t="str">
        <f>CONCATENATE("[",C28,"] [",A28,"](",D28,") ",E28,",")</f>
        <v>[HomePage] [nvarchar](128) NULL,</v>
      </c>
    </row>
    <row r="29" spans="1:10" x14ac:dyDescent="0.25">
      <c r="A29" t="s">
        <v>11</v>
      </c>
      <c r="B29" t="s">
        <v>83</v>
      </c>
      <c r="C29" t="s">
        <v>33</v>
      </c>
      <c r="D29">
        <v>32</v>
      </c>
      <c r="E29" t="s">
        <v>115</v>
      </c>
      <c r="F29" s="6">
        <v>27</v>
      </c>
      <c r="G29" s="6" t="s">
        <v>174</v>
      </c>
      <c r="H29" s="15" t="s">
        <v>187</v>
      </c>
      <c r="I29" s="1" t="str">
        <f t="shared" si="0"/>
        <v>collist[27] = new TableColDefEx("HomePhone", typeof(String), "homephone","Adprop");</v>
      </c>
      <c r="J29" t="str">
        <f>CONCATENATE("[",C29,"] [",A29,"](",D29,") ",E29,",")</f>
        <v>[HomePhone] [nvarchar](32) NULL,</v>
      </c>
    </row>
    <row r="30" spans="1:10" x14ac:dyDescent="0.25">
      <c r="A30" t="s">
        <v>11</v>
      </c>
      <c r="B30" t="s">
        <v>83</v>
      </c>
      <c r="C30" t="s">
        <v>34</v>
      </c>
      <c r="D30">
        <v>32</v>
      </c>
      <c r="E30" t="s">
        <v>115</v>
      </c>
      <c r="F30" s="6">
        <v>28</v>
      </c>
      <c r="G30" s="6" t="s">
        <v>174</v>
      </c>
      <c r="H30" s="15" t="s">
        <v>183</v>
      </c>
      <c r="I30" s="1" t="str">
        <f t="shared" si="0"/>
        <v>collist[28] = new TableColDefEx("Initials", typeof(String), "initials","Adprop");</v>
      </c>
      <c r="J30" t="str">
        <f>CONCATENATE("[",C30,"] [",A30,"](",D30,") ",E30,",")</f>
        <v>[Initials] [nvarchar](32) NULL,</v>
      </c>
    </row>
    <row r="31" spans="1:10" x14ac:dyDescent="0.25">
      <c r="A31" t="s">
        <v>2</v>
      </c>
      <c r="B31" t="s">
        <v>81</v>
      </c>
      <c r="C31" t="s">
        <v>35</v>
      </c>
      <c r="E31" t="s">
        <v>115</v>
      </c>
      <c r="F31" s="6">
        <v>29</v>
      </c>
      <c r="G31" s="6" t="s">
        <v>171</v>
      </c>
      <c r="H31" s="19" t="s">
        <v>157</v>
      </c>
      <c r="I31" s="1" t="str">
        <f t="shared" si="0"/>
        <v>collist[29] = new TableColDefEx("LastBadPasswordAttempt", typeof(DateTime), "badpasswordtime","filetime");</v>
      </c>
      <c r="J31" t="str">
        <f>CONCATENATE("[",C31,"] [",A31,"] ",E31,",")</f>
        <v>[LastBadPasswordAttempt] [datetime] NULL,</v>
      </c>
    </row>
    <row r="32" spans="1:10" x14ac:dyDescent="0.25">
      <c r="A32" t="s">
        <v>2</v>
      </c>
      <c r="B32" t="s">
        <v>81</v>
      </c>
      <c r="C32" t="s">
        <v>36</v>
      </c>
      <c r="E32" t="s">
        <v>115</v>
      </c>
      <c r="F32" s="6">
        <v>30</v>
      </c>
      <c r="G32" s="6" t="s">
        <v>171</v>
      </c>
      <c r="H32" s="19" t="s">
        <v>200</v>
      </c>
      <c r="I32" s="1" t="str">
        <f t="shared" si="0"/>
        <v>collist[30] = new TableColDefEx("LastLogonDate", typeof(DateTime), "lastlogon","filetime");</v>
      </c>
      <c r="J32" t="str">
        <f>CONCATENATE("[",C32,"] [",A32,"] ",E32,",")</f>
        <v>[LastLogonDate] [datetime] NULL,</v>
      </c>
    </row>
    <row r="33" spans="1:10" x14ac:dyDescent="0.25">
      <c r="A33" t="s">
        <v>5</v>
      </c>
      <c r="B33" t="s">
        <v>80</v>
      </c>
      <c r="C33" s="12" t="s">
        <v>37</v>
      </c>
      <c r="E33" t="s">
        <v>115</v>
      </c>
      <c r="F33" s="6">
        <v>31</v>
      </c>
      <c r="G33" s="6" t="s">
        <v>170</v>
      </c>
      <c r="H33" s="15" t="s">
        <v>167</v>
      </c>
      <c r="I33" s="1" t="str">
        <f t="shared" si="0"/>
        <v>collist[31] = new TableColDefEx("LockedOut", typeof(Boolean), "LOCKOUT","UAC");</v>
      </c>
      <c r="J33" t="str">
        <f>CONCATENATE("[",C33,"] [",A33,"] ",E33,",")</f>
        <v>[LockedOut] [bit] NULL,</v>
      </c>
    </row>
    <row r="34" spans="1:10" x14ac:dyDescent="0.25">
      <c r="A34" t="s">
        <v>8</v>
      </c>
      <c r="B34" t="s">
        <v>82</v>
      </c>
      <c r="C34" s="12" t="s">
        <v>201</v>
      </c>
      <c r="E34" t="s">
        <v>115</v>
      </c>
      <c r="F34" s="6">
        <v>32</v>
      </c>
      <c r="G34" s="6" t="s">
        <v>174</v>
      </c>
      <c r="H34" s="18" t="s">
        <v>147</v>
      </c>
      <c r="I34" s="1" t="str">
        <f t="shared" si="0"/>
        <v>collist[32] = new TableColDefEx("LogonCount", typeof(Int32), "logoncount","Adprop");</v>
      </c>
      <c r="J34" t="str">
        <f>CONCATENATE("[",C34,"] [",A34,"] ",E34,",")</f>
        <v>[LogonCount] [int] NULL,</v>
      </c>
    </row>
    <row r="35" spans="1:10" x14ac:dyDescent="0.25">
      <c r="A35" t="s">
        <v>11</v>
      </c>
      <c r="B35" t="s">
        <v>83</v>
      </c>
      <c r="C35" s="12" t="s">
        <v>38</v>
      </c>
      <c r="D35">
        <v>128</v>
      </c>
      <c r="E35" t="s">
        <v>115</v>
      </c>
      <c r="F35" s="6">
        <v>33</v>
      </c>
      <c r="G35" s="6" t="s">
        <v>174</v>
      </c>
      <c r="H35" s="15" t="s">
        <v>199</v>
      </c>
      <c r="I35" s="1" t="str">
        <f t="shared" si="0"/>
        <v>collist[33] = new TableColDefEx("LogonWorkstations", typeof(String), "userworkstations","Adprop");</v>
      </c>
      <c r="J35" t="str">
        <f>CONCATENATE("[",C35,"] [",A35,"](",D35,") ",E35,",")</f>
        <v>[LogonWorkstations] [nvarchar](128) NULL,</v>
      </c>
    </row>
    <row r="36" spans="1:10" x14ac:dyDescent="0.25">
      <c r="A36" t="s">
        <v>11</v>
      </c>
      <c r="B36" t="s">
        <v>83</v>
      </c>
      <c r="C36" t="s">
        <v>39</v>
      </c>
      <c r="D36">
        <v>256</v>
      </c>
      <c r="E36" t="s">
        <v>115</v>
      </c>
      <c r="F36" s="6">
        <v>34</v>
      </c>
      <c r="G36" s="6" t="s">
        <v>174</v>
      </c>
      <c r="H36" s="15" t="s">
        <v>185</v>
      </c>
      <c r="I36" s="1" t="str">
        <f t="shared" si="0"/>
        <v>collist[34] = new TableColDefEx("Manager", typeof(String), "manager","Adprop");</v>
      </c>
      <c r="J36" t="str">
        <f>CONCATENATE("[",C36,"] [",A36,"](",D36,") ",E36,",")</f>
        <v>[Manager] [nvarchar](256) NULL,</v>
      </c>
    </row>
    <row r="37" spans="1:10" x14ac:dyDescent="0.25">
      <c r="A37" t="s">
        <v>5</v>
      </c>
      <c r="B37" t="s">
        <v>80</v>
      </c>
      <c r="C37" s="12" t="s">
        <v>40</v>
      </c>
      <c r="E37" t="s">
        <v>115</v>
      </c>
      <c r="F37" s="6">
        <v>35</v>
      </c>
      <c r="G37" s="6" t="s">
        <v>170</v>
      </c>
      <c r="H37" s="15" t="s">
        <v>103</v>
      </c>
      <c r="I37" s="1" t="str">
        <f t="shared" si="0"/>
        <v>collist[35] = new TableColDefEx("MNSLogonAccount", typeof(Boolean), "MNS_LOGON_ACCOUNT","UAC");</v>
      </c>
      <c r="J37" t="str">
        <f>CONCATENATE("[",C37,"] [",A37,"] ",E37,",")</f>
        <v>[MNSLogonAccount] [bit] NULL,</v>
      </c>
    </row>
    <row r="38" spans="1:10" x14ac:dyDescent="0.25">
      <c r="A38" t="s">
        <v>11</v>
      </c>
      <c r="B38" t="s">
        <v>83</v>
      </c>
      <c r="C38" s="12" t="s">
        <v>41</v>
      </c>
      <c r="D38">
        <v>32</v>
      </c>
      <c r="E38" t="s">
        <v>115</v>
      </c>
      <c r="F38" s="6">
        <v>36</v>
      </c>
      <c r="G38" s="6" t="s">
        <v>174</v>
      </c>
      <c r="H38" s="15" t="s">
        <v>95</v>
      </c>
      <c r="I38" s="1" t="str">
        <f t="shared" si="0"/>
        <v>collist[36] = new TableColDefEx("MobilePhone", typeof(String), "mobile","Adprop");</v>
      </c>
      <c r="J38" t="str">
        <f>CONCATENATE("[",C38,"] [",A38,"](",D38,") ",E38,",")</f>
        <v>[MobilePhone] [nvarchar](32) NULL,</v>
      </c>
    </row>
    <row r="39" spans="1:10" x14ac:dyDescent="0.25">
      <c r="A39" t="s">
        <v>2</v>
      </c>
      <c r="B39" t="s">
        <v>81</v>
      </c>
      <c r="C39" s="12" t="s">
        <v>42</v>
      </c>
      <c r="E39" t="s">
        <v>115</v>
      </c>
      <c r="F39" s="6">
        <v>37</v>
      </c>
      <c r="G39" s="6" t="s">
        <v>174</v>
      </c>
      <c r="H39" s="15" t="s">
        <v>178</v>
      </c>
      <c r="I39" s="1" t="str">
        <f t="shared" si="0"/>
        <v>collist[37] = new TableColDefEx("Modified", typeof(DateTime), "whenchanged","Adprop");</v>
      </c>
      <c r="J39" t="str">
        <f>CONCATENATE("[",C39,"] [",A39,"] ",E39,",")</f>
        <v>[Modified] [datetime] NULL,</v>
      </c>
    </row>
    <row r="40" spans="1:10" x14ac:dyDescent="0.25">
      <c r="A40" t="s">
        <v>11</v>
      </c>
      <c r="B40" t="s">
        <v>83</v>
      </c>
      <c r="C40" t="s">
        <v>43</v>
      </c>
      <c r="D40">
        <v>256</v>
      </c>
      <c r="E40" t="s">
        <v>115</v>
      </c>
      <c r="F40" s="6">
        <v>38</v>
      </c>
      <c r="G40" s="6" t="s">
        <v>174</v>
      </c>
      <c r="H40" s="15" t="s">
        <v>127</v>
      </c>
      <c r="I40" s="1" t="str">
        <f t="shared" si="0"/>
        <v>collist[38] = new TableColDefEx("Name", typeof(String), "name","Adprop");</v>
      </c>
      <c r="J40" t="str">
        <f>CONCATENATE("[",C40,"] [",A40,"](",D40,") ",E40,",")</f>
        <v>[Name] [nvarchar](256) NULL,</v>
      </c>
    </row>
    <row r="41" spans="1:10" x14ac:dyDescent="0.25">
      <c r="A41" t="s">
        <v>11</v>
      </c>
      <c r="B41" t="s">
        <v>83</v>
      </c>
      <c r="C41" t="s">
        <v>44</v>
      </c>
      <c r="D41">
        <v>128</v>
      </c>
      <c r="E41" t="s">
        <v>115</v>
      </c>
      <c r="F41" s="6">
        <v>39</v>
      </c>
      <c r="G41" s="6" t="s">
        <v>174</v>
      </c>
      <c r="H41" s="15" t="s">
        <v>139</v>
      </c>
      <c r="I41" s="1" t="str">
        <f t="shared" si="0"/>
        <v>collist[39] = new TableColDefEx("ObjectCategory", typeof(String), "objectcategory","Adprop");</v>
      </c>
      <c r="J41" t="str">
        <f>CONCATENATE("[",C41,"] [",A41,"](",D41,") ",E41,",")</f>
        <v>[ObjectCategory] [nvarchar](128) NULL,</v>
      </c>
    </row>
    <row r="42" spans="1:10" x14ac:dyDescent="0.25">
      <c r="A42" t="s">
        <v>11</v>
      </c>
      <c r="B42" t="s">
        <v>83</v>
      </c>
      <c r="C42" t="s">
        <v>45</v>
      </c>
      <c r="D42">
        <v>64</v>
      </c>
      <c r="E42" t="s">
        <v>115</v>
      </c>
      <c r="F42" s="6">
        <v>40</v>
      </c>
      <c r="G42" s="6" t="s">
        <v>172</v>
      </c>
      <c r="H42" s="15" t="s">
        <v>144</v>
      </c>
      <c r="I42" s="1" t="str">
        <f t="shared" si="0"/>
        <v>collist[40] = new TableColDefEx("ObjectClass", typeof(String), "SchemaClassName","ObjClass");</v>
      </c>
      <c r="J42" t="str">
        <f>CONCATENATE("[",C42,"] [",A42,"](",D42,") ",E42,",")</f>
        <v>[ObjectClass] [nvarchar](64) NULL,</v>
      </c>
    </row>
    <row r="43" spans="1:10" x14ac:dyDescent="0.25">
      <c r="A43" t="s">
        <v>46</v>
      </c>
      <c r="B43" t="s">
        <v>71</v>
      </c>
      <c r="C43" t="s">
        <v>47</v>
      </c>
      <c r="E43" t="s">
        <v>116</v>
      </c>
      <c r="F43" s="6">
        <v>41</v>
      </c>
      <c r="G43" s="6" t="s">
        <v>173</v>
      </c>
      <c r="H43" s="15" t="s">
        <v>71</v>
      </c>
      <c r="I43" s="1" t="str">
        <f t="shared" si="0"/>
        <v>collist[41] = new TableColDefEx("ObjectGUID", typeof(Guid), "Guid","ObjGuid");</v>
      </c>
      <c r="J43" t="str">
        <f>CONCATENATE("[",C43,"] [",A43,"] ",E43,",")</f>
        <v>[ObjectGUID] [uniqueidentifier] NOT NULL,</v>
      </c>
    </row>
    <row r="44" spans="1:10" x14ac:dyDescent="0.25">
      <c r="A44" t="s">
        <v>11</v>
      </c>
      <c r="B44" t="s">
        <v>83</v>
      </c>
      <c r="C44" s="12" t="s">
        <v>48</v>
      </c>
      <c r="D44">
        <v>128</v>
      </c>
      <c r="E44" t="s">
        <v>115</v>
      </c>
      <c r="F44" s="6">
        <v>42</v>
      </c>
      <c r="G44" s="6" t="s">
        <v>174</v>
      </c>
      <c r="H44" s="15" t="s">
        <v>91</v>
      </c>
      <c r="I44" s="1" t="str">
        <f t="shared" si="0"/>
        <v>collist[42] = new TableColDefEx("Office", typeof(String), "physicalDeliveryOfficeName","Adprop");</v>
      </c>
      <c r="J44" t="str">
        <f>CONCATENATE("[",C44,"] [",A44,"](",D44,") ",E44,",")</f>
        <v>[Office] [nvarchar](128) NULL,</v>
      </c>
    </row>
    <row r="45" spans="1:10" x14ac:dyDescent="0.25">
      <c r="A45" t="s">
        <v>11</v>
      </c>
      <c r="B45" t="s">
        <v>83</v>
      </c>
      <c r="C45" s="12" t="s">
        <v>49</v>
      </c>
      <c r="D45">
        <v>32</v>
      </c>
      <c r="E45" t="s">
        <v>115</v>
      </c>
      <c r="F45" s="6">
        <v>43</v>
      </c>
      <c r="G45" s="6" t="s">
        <v>174</v>
      </c>
      <c r="H45" s="15" t="s">
        <v>182</v>
      </c>
      <c r="I45" s="1" t="str">
        <f t="shared" si="0"/>
        <v>collist[43] = new TableColDefEx("OfficePhone", typeof(String), "telephonenumber","Adprop");</v>
      </c>
      <c r="J45" t="str">
        <f>CONCATENATE("[",C45,"] [",A45,"](",D45,") ",E45,",")</f>
        <v>[OfficePhone] [nvarchar](32) NULL,</v>
      </c>
    </row>
    <row r="46" spans="1:10" x14ac:dyDescent="0.25">
      <c r="A46" t="s">
        <v>11</v>
      </c>
      <c r="B46" t="s">
        <v>83</v>
      </c>
      <c r="C46" t="s">
        <v>69</v>
      </c>
      <c r="D46">
        <v>32</v>
      </c>
      <c r="E46" t="s">
        <v>115</v>
      </c>
      <c r="F46" s="6">
        <v>44</v>
      </c>
      <c r="G46" s="6" t="s">
        <v>174</v>
      </c>
      <c r="H46" s="15" t="s">
        <v>193</v>
      </c>
      <c r="I46" s="1" t="str">
        <f t="shared" si="0"/>
        <v>collist[44] = new TableColDefEx("Pager", typeof(String), "pager","Adprop");</v>
      </c>
      <c r="J46" t="str">
        <f>CONCATENATE("[",C46,"] [",A46,"](",D46,") ",E46,",")</f>
        <v>[Pager] [nvarchar](32) NULL,</v>
      </c>
    </row>
    <row r="47" spans="1:10" x14ac:dyDescent="0.25">
      <c r="A47" t="s">
        <v>5</v>
      </c>
      <c r="B47" t="s">
        <v>80</v>
      </c>
      <c r="C47" s="12" t="s">
        <v>50</v>
      </c>
      <c r="E47" t="s">
        <v>115</v>
      </c>
      <c r="F47" s="6">
        <v>45</v>
      </c>
      <c r="G47" s="6" t="s">
        <v>170</v>
      </c>
      <c r="H47" s="15" t="s">
        <v>104</v>
      </c>
      <c r="I47" s="1" t="str">
        <f t="shared" si="0"/>
        <v>collist[45] = new TableColDefEx("PasswordExpired", typeof(Boolean), "PASSWORD_EXPIRED","UAC");</v>
      </c>
      <c r="J47" t="str">
        <f>CONCATENATE("[",C47,"] [",A47,"] ",E47,",")</f>
        <v>[PasswordExpired] [bit] NULL,</v>
      </c>
    </row>
    <row r="48" spans="1:10" x14ac:dyDescent="0.25">
      <c r="A48" t="s">
        <v>2</v>
      </c>
      <c r="B48" t="s">
        <v>81</v>
      </c>
      <c r="C48" t="s">
        <v>51</v>
      </c>
      <c r="E48" t="s">
        <v>115</v>
      </c>
      <c r="F48" s="6">
        <v>46</v>
      </c>
      <c r="G48" s="6" t="s">
        <v>171</v>
      </c>
      <c r="H48" s="19" t="s">
        <v>149</v>
      </c>
      <c r="I48" s="1" t="str">
        <f t="shared" si="0"/>
        <v>collist[46] = new TableColDefEx("PasswordLastSet", typeof(DateTime), "pwdlastset","filetime");</v>
      </c>
      <c r="J48" t="str">
        <f>CONCATENATE("[",C48,"] [",A48,"] ",E48,",")</f>
        <v>[PasswordLastSet] [datetime] NULL,</v>
      </c>
    </row>
    <row r="49" spans="1:10" x14ac:dyDescent="0.25">
      <c r="A49" t="s">
        <v>5</v>
      </c>
      <c r="B49" t="s">
        <v>80</v>
      </c>
      <c r="C49" t="s">
        <v>52</v>
      </c>
      <c r="E49" t="s">
        <v>115</v>
      </c>
      <c r="F49" s="6">
        <v>47</v>
      </c>
      <c r="G49" s="6" t="s">
        <v>170</v>
      </c>
      <c r="H49" s="15" t="s">
        <v>165</v>
      </c>
      <c r="I49" s="1" t="str">
        <f t="shared" si="0"/>
        <v>collist[47] = new TableColDefEx("PasswordNeverExpires", typeof(Boolean), "DONT_EXPIRE_PASSWD","UAC");</v>
      </c>
      <c r="J49" t="str">
        <f>CONCATENATE("[",C49,"] [",A49,"] ",E49,",")</f>
        <v>[PasswordNeverExpires] [bit] NULL,</v>
      </c>
    </row>
    <row r="50" spans="1:10" x14ac:dyDescent="0.25">
      <c r="A50" t="s">
        <v>5</v>
      </c>
      <c r="B50" t="s">
        <v>80</v>
      </c>
      <c r="C50" t="s">
        <v>53</v>
      </c>
      <c r="E50" t="s">
        <v>115</v>
      </c>
      <c r="F50" s="6">
        <v>48</v>
      </c>
      <c r="G50" s="6" t="s">
        <v>170</v>
      </c>
      <c r="H50" s="15" t="s">
        <v>163</v>
      </c>
      <c r="I50" s="1" t="str">
        <f t="shared" si="0"/>
        <v>collist[48] = new TableColDefEx("PasswordNotRequired", typeof(Boolean), "PASSWD_NOTREQD","UAC");</v>
      </c>
      <c r="J50" t="str">
        <f>CONCATENATE("[",C50,"] [",A50,"] ",E50,",")</f>
        <v>[PasswordNotRequired] [bit] NULL,</v>
      </c>
    </row>
    <row r="51" spans="1:10" x14ac:dyDescent="0.25">
      <c r="A51" t="s">
        <v>11</v>
      </c>
      <c r="B51" t="s">
        <v>83</v>
      </c>
      <c r="C51" s="12" t="s">
        <v>54</v>
      </c>
      <c r="D51">
        <v>32</v>
      </c>
      <c r="E51" t="s">
        <v>115</v>
      </c>
      <c r="F51" s="6">
        <v>49</v>
      </c>
      <c r="G51" s="6" t="s">
        <v>174</v>
      </c>
      <c r="H51" s="15" t="s">
        <v>194</v>
      </c>
      <c r="I51" s="1" t="str">
        <f t="shared" si="0"/>
        <v>collist[49] = new TableColDefEx("POBox", typeof(String), "postofficebox","Adprop");</v>
      </c>
      <c r="J51" t="str">
        <f>CONCATENATE("[",C51,"] [",A51,"](",D51,") ",E51,",")</f>
        <v>[POBox] [nvarchar](32) NULL,</v>
      </c>
    </row>
    <row r="52" spans="1:10" x14ac:dyDescent="0.25">
      <c r="A52" t="s">
        <v>11</v>
      </c>
      <c r="B52" t="s">
        <v>83</v>
      </c>
      <c r="C52" t="s">
        <v>55</v>
      </c>
      <c r="D52">
        <v>32</v>
      </c>
      <c r="E52" t="s">
        <v>115</v>
      </c>
      <c r="F52" s="6">
        <v>50</v>
      </c>
      <c r="G52" s="6" t="s">
        <v>174</v>
      </c>
      <c r="H52" s="15" t="s">
        <v>195</v>
      </c>
      <c r="I52" s="1" t="str">
        <f t="shared" si="0"/>
        <v>collist[50] = new TableColDefEx("PostalCode", typeof(String), "postalcode","Adprop");</v>
      </c>
      <c r="J52" t="str">
        <f>CONCATENATE("[",C52,"] [",A52,"](",D52,") ",E52,",")</f>
        <v>[PostalCode] [nvarchar](32) NULL,</v>
      </c>
    </row>
    <row r="53" spans="1:10" x14ac:dyDescent="0.25">
      <c r="A53" t="s">
        <v>8</v>
      </c>
      <c r="B53" t="s">
        <v>82</v>
      </c>
      <c r="C53" s="12" t="s">
        <v>109</v>
      </c>
      <c r="D53">
        <v>128</v>
      </c>
      <c r="E53" t="s">
        <v>115</v>
      </c>
      <c r="F53" s="6">
        <v>51</v>
      </c>
      <c r="G53" s="6" t="s">
        <v>174</v>
      </c>
      <c r="H53" s="15" t="s">
        <v>153</v>
      </c>
      <c r="I53" s="1" t="str">
        <f t="shared" si="0"/>
        <v>collist[51] = new TableColDefEx("PrimaryGroupID", typeof(Int32), "primarygroupid","Adprop");</v>
      </c>
      <c r="J53" t="str">
        <f>CONCATENATE("[",C53,"] [",A53,"] ",E53,",")</f>
        <v>[PrimaryGroupID] [int] NULL,</v>
      </c>
    </row>
    <row r="54" spans="1:10" x14ac:dyDescent="0.25">
      <c r="A54" t="s">
        <v>11</v>
      </c>
      <c r="B54" t="s">
        <v>83</v>
      </c>
      <c r="C54" t="s">
        <v>56</v>
      </c>
      <c r="D54">
        <v>128</v>
      </c>
      <c r="E54" t="s">
        <v>115</v>
      </c>
      <c r="F54" s="6">
        <v>52</v>
      </c>
      <c r="G54" s="6" t="s">
        <v>174</v>
      </c>
      <c r="H54" s="15" t="s">
        <v>196</v>
      </c>
      <c r="I54" s="1" t="str">
        <f t="shared" si="0"/>
        <v>collist[52] = new TableColDefEx("ProfilePath", typeof(String), "profilepath","Adprop");</v>
      </c>
      <c r="J54" t="str">
        <f>CONCATENATE("[",C54,"] [",A54,"](",D54,") ",E54,",")</f>
        <v>[ProfilePath] [nvarchar](128) NULL,</v>
      </c>
    </row>
    <row r="55" spans="1:10" x14ac:dyDescent="0.25">
      <c r="A55" t="s">
        <v>11</v>
      </c>
      <c r="B55" t="s">
        <v>83</v>
      </c>
      <c r="C55" t="s">
        <v>57</v>
      </c>
      <c r="D55">
        <v>128</v>
      </c>
      <c r="E55" t="s">
        <v>115</v>
      </c>
      <c r="F55" s="6">
        <v>53</v>
      </c>
      <c r="G55" s="6" t="s">
        <v>174</v>
      </c>
      <c r="H55" s="15" t="s">
        <v>137</v>
      </c>
      <c r="I55" s="1" t="str">
        <f t="shared" si="0"/>
        <v>collist[53] = new TableColDefEx("SamAccountName", typeof(String), "samaccountname","Adprop");</v>
      </c>
      <c r="J55" t="str">
        <f>CONCATENATE("[",C55,"] [",A55,"](",D55,") ",E55,",")</f>
        <v>[SamAccountName] [nvarchar](128) NULL,</v>
      </c>
    </row>
    <row r="56" spans="1:10" x14ac:dyDescent="0.25">
      <c r="A56" t="s">
        <v>11</v>
      </c>
      <c r="B56" t="s">
        <v>83</v>
      </c>
      <c r="C56" t="s">
        <v>58</v>
      </c>
      <c r="D56">
        <v>256</v>
      </c>
      <c r="E56" t="s">
        <v>115</v>
      </c>
      <c r="F56" s="6">
        <v>54</v>
      </c>
      <c r="G56" s="6" t="s">
        <v>174</v>
      </c>
      <c r="H56" s="15" t="s">
        <v>197</v>
      </c>
      <c r="I56" s="1" t="str">
        <f t="shared" si="0"/>
        <v>collist[54] = new TableColDefEx("ScriptPath", typeof(String), "scriptpath","Adprop");</v>
      </c>
      <c r="J56" t="str">
        <f>CONCATENATE("[",C56,"] [",A56,"](",D56,") ",E56,",")</f>
        <v>[ScriptPath] [nvarchar](256) NULL,</v>
      </c>
    </row>
    <row r="57" spans="1:10" x14ac:dyDescent="0.25">
      <c r="A57" t="s">
        <v>11</v>
      </c>
      <c r="B57" t="s">
        <v>83</v>
      </c>
      <c r="C57" t="s">
        <v>59</v>
      </c>
      <c r="D57">
        <v>128</v>
      </c>
      <c r="E57" t="s">
        <v>116</v>
      </c>
      <c r="F57" s="6">
        <v>55</v>
      </c>
      <c r="G57" s="6" t="s">
        <v>59</v>
      </c>
      <c r="H57" s="15" t="s">
        <v>138</v>
      </c>
      <c r="I57" s="1" t="str">
        <f t="shared" si="0"/>
        <v>collist[55] = new TableColDefEx("SID", typeof(String), "objectsid","SID");</v>
      </c>
      <c r="J57" t="str">
        <f>CONCATENATE("[",C57,"] [",A57,"](",D57,") ",E57,",")</f>
        <v>[SID] [nvarchar](128) NOT NULL,</v>
      </c>
    </row>
    <row r="58" spans="1:10" x14ac:dyDescent="0.25">
      <c r="A58" t="s">
        <v>5</v>
      </c>
      <c r="B58" t="s">
        <v>80</v>
      </c>
      <c r="C58" t="s">
        <v>60</v>
      </c>
      <c r="E58" t="s">
        <v>115</v>
      </c>
      <c r="F58" s="6">
        <v>56</v>
      </c>
      <c r="G58" s="6" t="s">
        <v>170</v>
      </c>
      <c r="H58" s="15" t="s">
        <v>166</v>
      </c>
      <c r="I58" s="1" t="str">
        <f t="shared" si="0"/>
        <v>collist[56] = new TableColDefEx("SmartcardLogonRequired", typeof(Boolean), "SMARTCARD_REQUIRED","UAC");</v>
      </c>
      <c r="J58" t="str">
        <f>CONCATENATE("[",C58,"] [",A58,"] ",E58,",")</f>
        <v>[SmartcardLogonRequired] [bit] NULL,</v>
      </c>
    </row>
    <row r="59" spans="1:10" x14ac:dyDescent="0.25">
      <c r="A59" t="s">
        <v>11</v>
      </c>
      <c r="B59" t="s">
        <v>83</v>
      </c>
      <c r="C59" s="12" t="s">
        <v>61</v>
      </c>
      <c r="D59">
        <v>64</v>
      </c>
      <c r="E59" t="s">
        <v>115</v>
      </c>
      <c r="F59" s="6">
        <v>57</v>
      </c>
      <c r="G59" s="6" t="s">
        <v>174</v>
      </c>
      <c r="H59" s="15" t="s">
        <v>90</v>
      </c>
      <c r="I59" s="1" t="str">
        <f t="shared" si="0"/>
        <v>collist[57] = new TableColDefEx("State", typeof(String), "st","Adprop");</v>
      </c>
      <c r="J59" t="str">
        <f>CONCATENATE("[",C59,"] [",A59,"](",D59,") ",E59,",")</f>
        <v>[State] [nvarchar](64) NULL,</v>
      </c>
    </row>
    <row r="60" spans="1:10" x14ac:dyDescent="0.25">
      <c r="A60" t="s">
        <v>11</v>
      </c>
      <c r="B60" t="s">
        <v>83</v>
      </c>
      <c r="C60" t="s">
        <v>62</v>
      </c>
      <c r="D60">
        <v>160</v>
      </c>
      <c r="E60" t="s">
        <v>115</v>
      </c>
      <c r="F60" s="6">
        <v>58</v>
      </c>
      <c r="G60" s="6" t="s">
        <v>174</v>
      </c>
      <c r="H60" s="15" t="s">
        <v>198</v>
      </c>
      <c r="I60" s="1" t="str">
        <f t="shared" si="0"/>
        <v>collist[58] = new TableColDefEx("StreetAddress", typeof(String), "streetaddress","Adprop");</v>
      </c>
      <c r="J60" t="str">
        <f>CONCATENATE("[",C60,"] [",A60,"](",D60,") ",E60,",")</f>
        <v>[StreetAddress] [nvarchar](160) NULL,</v>
      </c>
    </row>
    <row r="61" spans="1:10" x14ac:dyDescent="0.25">
      <c r="A61" t="s">
        <v>11</v>
      </c>
      <c r="B61" t="s">
        <v>83</v>
      </c>
      <c r="C61" t="s">
        <v>63</v>
      </c>
      <c r="D61">
        <v>256</v>
      </c>
      <c r="E61" t="s">
        <v>115</v>
      </c>
      <c r="F61" s="6">
        <v>59</v>
      </c>
      <c r="G61" s="6" t="s">
        <v>174</v>
      </c>
      <c r="H61" s="15" t="s">
        <v>126</v>
      </c>
      <c r="I61" s="1" t="str">
        <f t="shared" si="0"/>
        <v>collist[59] = new TableColDefEx("Surname", typeof(String), "sn","Adprop");</v>
      </c>
      <c r="J61" t="str">
        <f>CONCATENATE("[",C61,"] [",A61,"](",D61,") ",E61,",")</f>
        <v>[Surname] [nvarchar](256) NULL,</v>
      </c>
    </row>
    <row r="62" spans="1:10" x14ac:dyDescent="0.25">
      <c r="A62" t="s">
        <v>11</v>
      </c>
      <c r="B62" t="s">
        <v>83</v>
      </c>
      <c r="C62" t="s">
        <v>64</v>
      </c>
      <c r="D62">
        <v>128</v>
      </c>
      <c r="E62" t="s">
        <v>115</v>
      </c>
      <c r="F62" s="6">
        <v>60</v>
      </c>
      <c r="G62" s="6" t="s">
        <v>174</v>
      </c>
      <c r="H62" s="15" t="s">
        <v>176</v>
      </c>
      <c r="I62" s="1" t="str">
        <f t="shared" si="0"/>
        <v>collist[60] = new TableColDefEx("Title", typeof(String), "title","Adprop");</v>
      </c>
      <c r="J62" t="str">
        <f>CONCATENATE("[",C62,"] [",A62,"](",D62,") ",E62,",")</f>
        <v>[Title] [nvarchar](128) NULL,</v>
      </c>
    </row>
    <row r="63" spans="1:10" x14ac:dyDescent="0.25">
      <c r="A63" t="s">
        <v>5</v>
      </c>
      <c r="B63" t="s">
        <v>80</v>
      </c>
      <c r="C63" s="12" t="s">
        <v>65</v>
      </c>
      <c r="E63" t="s">
        <v>115</v>
      </c>
      <c r="F63" s="6">
        <v>61</v>
      </c>
      <c r="G63" s="6" t="s">
        <v>170</v>
      </c>
      <c r="H63" s="15" t="s">
        <v>102</v>
      </c>
      <c r="I63" s="1" t="str">
        <f t="shared" si="0"/>
        <v>collist[61] = new TableColDefEx("TrustedForDelegation", typeof(Boolean), "TRUSTED_FOR_DELEGATION","UAC");</v>
      </c>
      <c r="J63" t="str">
        <f t="shared" ref="J63:J67" si="1">CONCATENATE("[",C63,"] [",A63,"] ",E63,",")</f>
        <v>[TrustedForDelegation] [bit] NULL,</v>
      </c>
    </row>
    <row r="64" spans="1:10" x14ac:dyDescent="0.25">
      <c r="A64" t="s">
        <v>5</v>
      </c>
      <c r="B64" t="s">
        <v>80</v>
      </c>
      <c r="C64" s="12" t="s">
        <v>66</v>
      </c>
      <c r="E64" t="s">
        <v>115</v>
      </c>
      <c r="F64" s="6">
        <v>62</v>
      </c>
      <c r="G64" s="6" t="s">
        <v>170</v>
      </c>
      <c r="H64" s="15" t="s">
        <v>100</v>
      </c>
      <c r="I64" s="1" t="str">
        <f t="shared" si="0"/>
        <v>collist[62] = new TableColDefEx("TrustedToAuthForDelegation", typeof(Boolean), "TRUSTED_TO_AUTH_FOR_DELEGATION","UAC");</v>
      </c>
      <c r="J64" t="str">
        <f t="shared" si="1"/>
        <v>[TrustedToAuthForDelegation] [bit] NULL,</v>
      </c>
    </row>
    <row r="65" spans="1:10" x14ac:dyDescent="0.25">
      <c r="A65" t="s">
        <v>5</v>
      </c>
      <c r="B65" t="s">
        <v>80</v>
      </c>
      <c r="C65" s="12" t="s">
        <v>67</v>
      </c>
      <c r="E65" t="s">
        <v>115</v>
      </c>
      <c r="F65" s="6">
        <v>63</v>
      </c>
      <c r="G65" s="6" t="s">
        <v>170</v>
      </c>
      <c r="H65" s="15" t="s">
        <v>101</v>
      </c>
      <c r="I65" s="1" t="str">
        <f t="shared" si="0"/>
        <v>collist[63] = new TableColDefEx("UseDESKeyOnly", typeof(Boolean), "USE_DES_KEY_ONLY","UAC");</v>
      </c>
      <c r="J65" t="str">
        <f t="shared" si="1"/>
        <v>[UseDESKeyOnly] [bit] NULL,</v>
      </c>
    </row>
    <row r="66" spans="1:10" x14ac:dyDescent="0.25">
      <c r="A66" t="s">
        <v>11</v>
      </c>
      <c r="B66" t="s">
        <v>83</v>
      </c>
      <c r="C66" t="s">
        <v>68</v>
      </c>
      <c r="D66">
        <v>256</v>
      </c>
      <c r="E66" t="s">
        <v>115</v>
      </c>
      <c r="F66" s="6">
        <v>64</v>
      </c>
      <c r="G66" s="6" t="s">
        <v>174</v>
      </c>
      <c r="H66" s="15" t="s">
        <v>180</v>
      </c>
      <c r="I66" s="1" t="str">
        <f t="shared" si="0"/>
        <v>collist[64] = new TableColDefEx("UserPrincipalName", typeof(String), "userprincipalname","Adprop");</v>
      </c>
      <c r="J66" t="str">
        <f>CONCATENATE("[",C66,"] [",A66,"](",D66,") ",E66,",")</f>
        <v>[UserPrincipalName] [nvarchar](256) NULL,</v>
      </c>
    </row>
    <row r="67" spans="1:10" x14ac:dyDescent="0.25">
      <c r="A67" t="s">
        <v>8</v>
      </c>
      <c r="B67" t="s">
        <v>82</v>
      </c>
      <c r="C67" t="s">
        <v>99</v>
      </c>
      <c r="E67" t="s">
        <v>115</v>
      </c>
      <c r="F67" s="6">
        <v>65</v>
      </c>
      <c r="G67" s="6" t="s">
        <v>174</v>
      </c>
      <c r="H67" s="15" t="s">
        <v>146</v>
      </c>
      <c r="I67" s="1" t="str">
        <f t="shared" ref="I67" si="2">CONCATENATE("collist[",F67,"] = new TableColDefEx(""",C67,""", typeof(",B67,"), """,H67,""",""",G67,""");")</f>
        <v>collist[65] = new TableColDefEx("userAccountControl", typeof(Int32), "useraccountcontrol","Adprop");</v>
      </c>
      <c r="J67" t="str">
        <f t="shared" si="1"/>
        <v>[userAccountControl] [int] NULL,</v>
      </c>
    </row>
  </sheetData>
  <autoFilter ref="A1:J6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F38" sqref="F38"/>
    </sheetView>
  </sheetViews>
  <sheetFormatPr defaultRowHeight="15" x14ac:dyDescent="0.25"/>
  <cols>
    <col min="1" max="1" width="15.85546875" bestFit="1" customWidth="1"/>
    <col min="2" max="2" width="10.7109375" customWidth="1"/>
    <col min="3" max="3" width="34.28515625" bestFit="1" customWidth="1"/>
    <col min="4" max="4" width="5.42578125" customWidth="1"/>
    <col min="5" max="5" width="6.5703125" customWidth="1"/>
    <col min="6" max="7" width="9.140625" style="6"/>
    <col min="8" max="8" width="34.85546875" style="3" customWidth="1"/>
    <col min="9" max="9" width="120" customWidth="1"/>
    <col min="10" max="10" width="40.42578125" customWidth="1"/>
  </cols>
  <sheetData>
    <row r="1" spans="1:10" s="1" customFormat="1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11</v>
      </c>
      <c r="B2" t="s">
        <v>83</v>
      </c>
      <c r="C2" s="12" t="s">
        <v>12</v>
      </c>
      <c r="D2">
        <v>128</v>
      </c>
      <c r="E2" t="s">
        <v>115</v>
      </c>
      <c r="F2" s="6">
        <v>0</v>
      </c>
      <c r="G2" s="6" t="s">
        <v>174</v>
      </c>
      <c r="H2" s="15" t="s">
        <v>96</v>
      </c>
      <c r="I2" s="1" t="str">
        <f t="shared" ref="I2:I35" si="0">CONCATENATE("collist[",F2,"] = new TableColDefEx(""",C2,""", typeof(",B2,"), """,H2,""",""",G2,""");")</f>
        <v>collist[0] = new TableColDefEx("City", typeof(String), "l","Adprop");</v>
      </c>
      <c r="J2" t="str">
        <f>CONCATENATE("[",C2,"] [",A2,"](",D2,") ",E2,",")</f>
        <v>[City] [nvarchar](128) NULL,</v>
      </c>
    </row>
    <row r="3" spans="1:10" x14ac:dyDescent="0.25">
      <c r="A3" t="s">
        <v>11</v>
      </c>
      <c r="B3" t="s">
        <v>83</v>
      </c>
      <c r="C3" t="s">
        <v>13</v>
      </c>
      <c r="D3">
        <v>256</v>
      </c>
      <c r="E3" t="s">
        <v>115</v>
      </c>
      <c r="F3" s="6">
        <v>1</v>
      </c>
      <c r="G3" s="6" t="s">
        <v>174</v>
      </c>
      <c r="H3" s="15" t="s">
        <v>152</v>
      </c>
      <c r="I3" s="1" t="str">
        <f t="shared" si="0"/>
        <v>collist[1] = new TableColDefEx("CN", typeof(String), "cn","Adprop");</v>
      </c>
      <c r="J3" t="str">
        <f>CONCATENATE("[",C3,"] [",A3,"](",D3,") ",E3,",")</f>
        <v>[CN] [nvarchar](256) NULL,</v>
      </c>
    </row>
    <row r="4" spans="1:10" x14ac:dyDescent="0.25">
      <c r="A4" t="s">
        <v>11</v>
      </c>
      <c r="B4" t="s">
        <v>83</v>
      </c>
      <c r="C4" t="s">
        <v>14</v>
      </c>
      <c r="D4">
        <v>128</v>
      </c>
      <c r="E4" t="s">
        <v>115</v>
      </c>
      <c r="F4" s="6">
        <v>2</v>
      </c>
      <c r="G4" s="6" t="s">
        <v>174</v>
      </c>
      <c r="H4" s="15" t="s">
        <v>181</v>
      </c>
      <c r="I4" s="1" t="str">
        <f t="shared" si="0"/>
        <v>collist[2] = new TableColDefEx("Company", typeof(String), "company","Adprop");</v>
      </c>
      <c r="J4" t="str">
        <f>CONCATENATE("[",C4,"] [",A4,"](",D4,") ",E4,",")</f>
        <v>[Company] [nvarchar](128) NULL,</v>
      </c>
    </row>
    <row r="5" spans="1:10" x14ac:dyDescent="0.25">
      <c r="A5" t="s">
        <v>11</v>
      </c>
      <c r="B5" t="s">
        <v>83</v>
      </c>
      <c r="C5" s="12" t="s">
        <v>15</v>
      </c>
      <c r="D5">
        <v>128</v>
      </c>
      <c r="E5" t="s">
        <v>115</v>
      </c>
      <c r="F5" s="6">
        <v>3</v>
      </c>
      <c r="G5" s="6" t="s">
        <v>174</v>
      </c>
      <c r="H5" s="15" t="s">
        <v>89</v>
      </c>
      <c r="I5" s="1" t="str">
        <f t="shared" si="0"/>
        <v>collist[3] = new TableColDefEx("Country", typeof(String), "co","Adprop");</v>
      </c>
      <c r="J5" t="str">
        <f>CONCATENATE("[",C5,"] [",A5,"](",D5,") ",E5,",")</f>
        <v>[Country] [nvarchar](128) NULL,</v>
      </c>
    </row>
    <row r="6" spans="1:10" x14ac:dyDescent="0.25">
      <c r="A6" t="s">
        <v>2</v>
      </c>
      <c r="B6" t="s">
        <v>81</v>
      </c>
      <c r="C6" s="12" t="s">
        <v>16</v>
      </c>
      <c r="E6" t="s">
        <v>115</v>
      </c>
      <c r="F6" s="6">
        <v>4</v>
      </c>
      <c r="G6" s="6" t="s">
        <v>174</v>
      </c>
      <c r="H6" s="15" t="s">
        <v>184</v>
      </c>
      <c r="I6" s="1" t="str">
        <f t="shared" si="0"/>
        <v>collist[4] = new TableColDefEx("Created", typeof(DateTime), "whencreated","Adprop");</v>
      </c>
      <c r="J6" t="str">
        <f>CONCATENATE("[",C6,"] [",A6,"] ",E6,",")</f>
        <v>[Created] [datetime] NULL,</v>
      </c>
    </row>
    <row r="7" spans="1:10" x14ac:dyDescent="0.25">
      <c r="A7" t="s">
        <v>11</v>
      </c>
      <c r="B7" t="s">
        <v>83</v>
      </c>
      <c r="C7" t="s">
        <v>17</v>
      </c>
      <c r="D7">
        <v>128</v>
      </c>
      <c r="E7" t="s">
        <v>115</v>
      </c>
      <c r="F7" s="6">
        <v>5</v>
      </c>
      <c r="G7" s="6" t="s">
        <v>174</v>
      </c>
      <c r="H7" s="15" t="s">
        <v>186</v>
      </c>
      <c r="I7" s="1" t="str">
        <f t="shared" si="0"/>
        <v>collist[5] = new TableColDefEx("Department", typeof(String), "department","Adprop");</v>
      </c>
      <c r="J7" t="str">
        <f>CONCATENATE("[",C7,"] [",A7,"](",D7,") ",E7,",")</f>
        <v>[Department] [nvarchar](128) NULL,</v>
      </c>
    </row>
    <row r="8" spans="1:10" x14ac:dyDescent="0.25">
      <c r="A8" t="s">
        <v>11</v>
      </c>
      <c r="B8" t="s">
        <v>83</v>
      </c>
      <c r="C8" t="s">
        <v>18</v>
      </c>
      <c r="D8">
        <v>256</v>
      </c>
      <c r="E8" t="s">
        <v>115</v>
      </c>
      <c r="F8" s="6">
        <v>6</v>
      </c>
      <c r="G8" s="6" t="s">
        <v>174</v>
      </c>
      <c r="H8" s="15" t="s">
        <v>120</v>
      </c>
      <c r="I8" s="1" t="str">
        <f t="shared" si="0"/>
        <v>collist[6] = new TableColDefEx("Description", typeof(String), "description","Adprop");</v>
      </c>
      <c r="J8" t="str">
        <f>CONCATENATE("[",C8,"] [",A8,"](",D8,") ",E8,",")</f>
        <v>[Description] [nvarchar](256) NULL,</v>
      </c>
    </row>
    <row r="9" spans="1:10" x14ac:dyDescent="0.25">
      <c r="A9" t="s">
        <v>11</v>
      </c>
      <c r="B9" t="s">
        <v>83</v>
      </c>
      <c r="C9" t="s">
        <v>19</v>
      </c>
      <c r="D9">
        <v>128</v>
      </c>
      <c r="E9" t="s">
        <v>115</v>
      </c>
      <c r="F9" s="6">
        <v>7</v>
      </c>
      <c r="G9" s="6" t="s">
        <v>174</v>
      </c>
      <c r="H9" s="15" t="s">
        <v>141</v>
      </c>
      <c r="I9" s="1" t="str">
        <f t="shared" si="0"/>
        <v>collist[7] = new TableColDefEx("DisplayName", typeof(String), "displayname","Adprop");</v>
      </c>
      <c r="J9" t="str">
        <f>CONCATENATE("[",C9,"] [",A9,"](",D9,") ",E9,",")</f>
        <v>[DisplayName] [nvarchar](128) NULL,</v>
      </c>
    </row>
    <row r="10" spans="1:10" x14ac:dyDescent="0.25">
      <c r="A10" t="s">
        <v>11</v>
      </c>
      <c r="B10" t="s">
        <v>83</v>
      </c>
      <c r="C10" t="s">
        <v>20</v>
      </c>
      <c r="D10">
        <v>512</v>
      </c>
      <c r="E10" t="s">
        <v>115</v>
      </c>
      <c r="F10" s="6">
        <v>8</v>
      </c>
      <c r="G10" s="6" t="s">
        <v>174</v>
      </c>
      <c r="H10" s="15" t="s">
        <v>140</v>
      </c>
      <c r="I10" s="1" t="str">
        <f t="shared" si="0"/>
        <v>collist[8] = new TableColDefEx("DistinguishedName", typeof(String), "distinguishedname","Adprop");</v>
      </c>
      <c r="J10" t="str">
        <f>CONCATENATE("[",C10,"] [",A10,"](",D10,") ",E10,",")</f>
        <v>[DistinguishedName] [nvarchar](512) NULL,</v>
      </c>
    </row>
    <row r="11" spans="1:10" x14ac:dyDescent="0.25">
      <c r="A11" t="s">
        <v>11</v>
      </c>
      <c r="B11" t="s">
        <v>83</v>
      </c>
      <c r="C11" t="s">
        <v>21</v>
      </c>
      <c r="D11">
        <v>128</v>
      </c>
      <c r="E11" t="s">
        <v>115</v>
      </c>
      <c r="F11" s="6">
        <v>9</v>
      </c>
      <c r="G11" s="6" t="s">
        <v>174</v>
      </c>
      <c r="H11" s="15" t="s">
        <v>188</v>
      </c>
      <c r="I11" s="1" t="str">
        <f t="shared" si="0"/>
        <v>collist[9] = new TableColDefEx("Division", typeof(String), "division","Adprop");</v>
      </c>
      <c r="J11" t="str">
        <f>CONCATENATE("[",C11,"] [",A11,"](",D11,") ",E11,",")</f>
        <v>[Division] [nvarchar](128) NULL,</v>
      </c>
    </row>
    <row r="12" spans="1:10" x14ac:dyDescent="0.25">
      <c r="A12" t="s">
        <v>11</v>
      </c>
      <c r="B12" t="s">
        <v>83</v>
      </c>
      <c r="C12" t="s">
        <v>23</v>
      </c>
      <c r="D12">
        <v>256</v>
      </c>
      <c r="E12" t="s">
        <v>115</v>
      </c>
      <c r="F12" s="6">
        <v>10</v>
      </c>
      <c r="G12" s="6" t="s">
        <v>174</v>
      </c>
      <c r="H12" s="15" t="s">
        <v>123</v>
      </c>
      <c r="I12" s="1" t="str">
        <f t="shared" si="0"/>
        <v>collist[10] = new TableColDefEx("EmailAddress", typeof(String), "mail","Adprop");</v>
      </c>
      <c r="J12" t="str">
        <f>CONCATENATE("[",C12,"] [",A12,"](",D12,") ",E12,",")</f>
        <v>[EmailAddress] [nvarchar](256) NULL,</v>
      </c>
    </row>
    <row r="13" spans="1:10" x14ac:dyDescent="0.25">
      <c r="A13" t="s">
        <v>11</v>
      </c>
      <c r="B13" t="s">
        <v>83</v>
      </c>
      <c r="C13" t="s">
        <v>24</v>
      </c>
      <c r="D13">
        <v>64</v>
      </c>
      <c r="E13" t="s">
        <v>115</v>
      </c>
      <c r="F13" s="6">
        <v>11</v>
      </c>
      <c r="G13" s="6" t="s">
        <v>174</v>
      </c>
      <c r="H13" s="15" t="s">
        <v>179</v>
      </c>
      <c r="I13" s="1" t="str">
        <f t="shared" si="0"/>
        <v>collist[11] = new TableColDefEx("EmployeeID", typeof(String), "employeeid","Adprop");</v>
      </c>
      <c r="J13" t="str">
        <f>CONCATENATE("[",C13,"] [",A13,"](",D13,") ",E13,",")</f>
        <v>[EmployeeID] [nvarchar](64) NULL,</v>
      </c>
    </row>
    <row r="14" spans="1:10" x14ac:dyDescent="0.25">
      <c r="A14" t="s">
        <v>11</v>
      </c>
      <c r="B14" t="s">
        <v>83</v>
      </c>
      <c r="C14" t="s">
        <v>25</v>
      </c>
      <c r="D14">
        <v>64</v>
      </c>
      <c r="E14" t="s">
        <v>115</v>
      </c>
      <c r="F14" s="6">
        <v>12</v>
      </c>
      <c r="G14" s="6" t="s">
        <v>174</v>
      </c>
      <c r="H14" s="15" t="s">
        <v>189</v>
      </c>
      <c r="I14" s="1" t="str">
        <f t="shared" si="0"/>
        <v>collist[12] = new TableColDefEx("EmployeeNumber", typeof(String), "employeenumber","Adprop");</v>
      </c>
      <c r="J14" t="str">
        <f>CONCATENATE("[",C14,"] [",A14,"](",D14,") ",E14,",")</f>
        <v>[EmployeeNumber] [nvarchar](64) NULL,</v>
      </c>
    </row>
    <row r="15" spans="1:10" x14ac:dyDescent="0.25">
      <c r="A15" t="s">
        <v>11</v>
      </c>
      <c r="B15" t="s">
        <v>83</v>
      </c>
      <c r="C15" s="12" t="s">
        <v>27</v>
      </c>
      <c r="D15">
        <v>128</v>
      </c>
      <c r="E15" t="s">
        <v>115</v>
      </c>
      <c r="F15" s="6">
        <v>13</v>
      </c>
      <c r="G15" s="6" t="s">
        <v>174</v>
      </c>
      <c r="H15" s="15" t="s">
        <v>98</v>
      </c>
      <c r="I15" s="1" t="str">
        <f t="shared" si="0"/>
        <v>collist[13] = new TableColDefEx("Fax", typeof(String), "facsimileTelephoneNumber","Adprop");</v>
      </c>
      <c r="J15" t="str">
        <f>CONCATENATE("[",C15,"] [",A15,"](",D15,") ",E15,",")</f>
        <v>[Fax] [nvarchar](128) NULL,</v>
      </c>
    </row>
    <row r="16" spans="1:10" x14ac:dyDescent="0.25">
      <c r="A16" t="s">
        <v>11</v>
      </c>
      <c r="B16" t="s">
        <v>83</v>
      </c>
      <c r="C16" t="s">
        <v>28</v>
      </c>
      <c r="D16">
        <v>128</v>
      </c>
      <c r="E16" t="s">
        <v>115</v>
      </c>
      <c r="F16" s="6">
        <v>14</v>
      </c>
      <c r="G16" s="6" t="s">
        <v>174</v>
      </c>
      <c r="H16" s="15" t="s">
        <v>177</v>
      </c>
      <c r="I16" s="1" t="str">
        <f t="shared" si="0"/>
        <v>collist[14] = new TableColDefEx("GivenName", typeof(String), "givenname","Adprop");</v>
      </c>
      <c r="J16" t="str">
        <f>CONCATENATE("[",C16,"] [",A16,"](",D16,") ",E16,",")</f>
        <v>[GivenName] [nvarchar](128) NULL,</v>
      </c>
    </row>
    <row r="17" spans="1:10" x14ac:dyDescent="0.25">
      <c r="A17" t="s">
        <v>11</v>
      </c>
      <c r="B17" t="s">
        <v>83</v>
      </c>
      <c r="C17" s="12" t="s">
        <v>32</v>
      </c>
      <c r="D17">
        <v>128</v>
      </c>
      <c r="E17" t="s">
        <v>115</v>
      </c>
      <c r="F17" s="6">
        <v>15</v>
      </c>
      <c r="G17" s="6" t="s">
        <v>174</v>
      </c>
      <c r="H17" s="15" t="s">
        <v>192</v>
      </c>
      <c r="I17" s="1" t="str">
        <f t="shared" si="0"/>
        <v>collist[15] = new TableColDefEx("HomePage", typeof(String), "wwwhomepage","Adprop");</v>
      </c>
      <c r="J17" t="str">
        <f>CONCATENATE("[",C17,"] [",A17,"](",D17,") ",E17,",")</f>
        <v>[HomePage] [nvarchar](128) NULL,</v>
      </c>
    </row>
    <row r="18" spans="1:10" x14ac:dyDescent="0.25">
      <c r="A18" t="s">
        <v>11</v>
      </c>
      <c r="B18" t="s">
        <v>83</v>
      </c>
      <c r="C18" t="s">
        <v>33</v>
      </c>
      <c r="D18">
        <v>32</v>
      </c>
      <c r="E18" t="s">
        <v>115</v>
      </c>
      <c r="F18" s="6">
        <v>16</v>
      </c>
      <c r="G18" s="6" t="s">
        <v>174</v>
      </c>
      <c r="H18" s="15" t="s">
        <v>187</v>
      </c>
      <c r="I18" s="1" t="str">
        <f t="shared" si="0"/>
        <v>collist[16] = new TableColDefEx("HomePhone", typeof(String), "homephone","Adprop");</v>
      </c>
      <c r="J18" t="str">
        <f>CONCATENATE("[",C18,"] [",A18,"](",D18,") ",E18,",")</f>
        <v>[HomePhone] [nvarchar](32) NULL,</v>
      </c>
    </row>
    <row r="19" spans="1:10" x14ac:dyDescent="0.25">
      <c r="A19" t="s">
        <v>11</v>
      </c>
      <c r="B19" t="s">
        <v>83</v>
      </c>
      <c r="C19" t="s">
        <v>34</v>
      </c>
      <c r="D19">
        <v>32</v>
      </c>
      <c r="E19" t="s">
        <v>115</v>
      </c>
      <c r="F19" s="6">
        <v>17</v>
      </c>
      <c r="G19" s="6" t="s">
        <v>174</v>
      </c>
      <c r="H19" s="15" t="s">
        <v>183</v>
      </c>
      <c r="I19" s="1" t="str">
        <f t="shared" si="0"/>
        <v>collist[17] = new TableColDefEx("Initials", typeof(String), "initials","Adprop");</v>
      </c>
      <c r="J19" t="str">
        <f>CONCATENATE("[",C19,"] [",A19,"](",D19,") ",E19,",")</f>
        <v>[Initials] [nvarchar](32) NULL,</v>
      </c>
    </row>
    <row r="20" spans="1:10" x14ac:dyDescent="0.25">
      <c r="A20" t="s">
        <v>11</v>
      </c>
      <c r="B20" t="s">
        <v>83</v>
      </c>
      <c r="C20" t="s">
        <v>39</v>
      </c>
      <c r="D20">
        <v>256</v>
      </c>
      <c r="E20" t="s">
        <v>115</v>
      </c>
      <c r="F20" s="6">
        <v>18</v>
      </c>
      <c r="G20" s="6" t="s">
        <v>174</v>
      </c>
      <c r="H20" s="15" t="s">
        <v>185</v>
      </c>
      <c r="I20" s="1" t="str">
        <f t="shared" si="0"/>
        <v>collist[18] = new TableColDefEx("Manager", typeof(String), "manager","Adprop");</v>
      </c>
      <c r="J20" t="str">
        <f>CONCATENATE("[",C20,"] [",A20,"](",D20,") ",E20,",")</f>
        <v>[Manager] [nvarchar](256) NULL,</v>
      </c>
    </row>
    <row r="21" spans="1:10" x14ac:dyDescent="0.25">
      <c r="A21" t="s">
        <v>11</v>
      </c>
      <c r="B21" t="s">
        <v>83</v>
      </c>
      <c r="C21" s="12" t="s">
        <v>41</v>
      </c>
      <c r="D21">
        <v>32</v>
      </c>
      <c r="E21" t="s">
        <v>115</v>
      </c>
      <c r="F21" s="6">
        <v>19</v>
      </c>
      <c r="G21" s="6" t="s">
        <v>174</v>
      </c>
      <c r="H21" s="15" t="s">
        <v>95</v>
      </c>
      <c r="I21" s="1" t="str">
        <f t="shared" si="0"/>
        <v>collist[19] = new TableColDefEx("MobilePhone", typeof(String), "mobile","Adprop");</v>
      </c>
      <c r="J21" t="str">
        <f>CONCATENATE("[",C21,"] [",A21,"](",D21,") ",E21,",")</f>
        <v>[MobilePhone] [nvarchar](32) NULL,</v>
      </c>
    </row>
    <row r="22" spans="1:10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6" t="s">
        <v>174</v>
      </c>
      <c r="H22" s="15" t="s">
        <v>178</v>
      </c>
      <c r="I22" s="1" t="str">
        <f t="shared" si="0"/>
        <v>collist[20] = new TableColDefEx("Modified", typeof(DateTime), "whenchanged","Adprop");</v>
      </c>
      <c r="J22" t="str">
        <f>CONCATENATE("[",C22,"] [",A22,"] ",E22,",")</f>
        <v>[Modified] [datetime] NULL,</v>
      </c>
    </row>
    <row r="23" spans="1:10" x14ac:dyDescent="0.25">
      <c r="A23" t="s">
        <v>11</v>
      </c>
      <c r="B23" t="s">
        <v>83</v>
      </c>
      <c r="C23" t="s">
        <v>43</v>
      </c>
      <c r="D23">
        <v>256</v>
      </c>
      <c r="E23" t="s">
        <v>115</v>
      </c>
      <c r="F23" s="6">
        <v>21</v>
      </c>
      <c r="G23" s="6" t="s">
        <v>174</v>
      </c>
      <c r="H23" s="15" t="s">
        <v>127</v>
      </c>
      <c r="I23" s="1" t="str">
        <f t="shared" si="0"/>
        <v>collist[21] = new TableColDefEx("Name", typeof(String), "name","Adprop");</v>
      </c>
      <c r="J23" t="str">
        <f>CONCATENATE("[",C23,"] [",A23,"](",D23,") ",E23,",")</f>
        <v>[Name] [nvarchar](256) NULL,</v>
      </c>
    </row>
    <row r="24" spans="1:10" x14ac:dyDescent="0.25">
      <c r="A24" t="s">
        <v>11</v>
      </c>
      <c r="B24" t="s">
        <v>83</v>
      </c>
      <c r="C24" t="s">
        <v>44</v>
      </c>
      <c r="D24">
        <v>128</v>
      </c>
      <c r="E24" t="s">
        <v>115</v>
      </c>
      <c r="F24" s="6">
        <v>22</v>
      </c>
      <c r="G24" s="6" t="s">
        <v>174</v>
      </c>
      <c r="H24" s="15" t="s">
        <v>139</v>
      </c>
      <c r="I24" s="1" t="str">
        <f t="shared" si="0"/>
        <v>collist[22] = new TableColDefEx("ObjectCategory", typeof(String), "objectcategory","Adprop");</v>
      </c>
      <c r="J24" t="str">
        <f>CONCATENATE("[",C24,"] [",A24,"](",D24,") ",E24,",")</f>
        <v>[ObjectCategory] [nvarchar](128) NULL,</v>
      </c>
    </row>
    <row r="25" spans="1:10" x14ac:dyDescent="0.25">
      <c r="A25" t="s">
        <v>11</v>
      </c>
      <c r="B25" t="s">
        <v>83</v>
      </c>
      <c r="C25" t="s">
        <v>45</v>
      </c>
      <c r="D25">
        <v>64</v>
      </c>
      <c r="E25" t="s">
        <v>115</v>
      </c>
      <c r="F25" s="6">
        <v>23</v>
      </c>
      <c r="G25" s="6" t="s">
        <v>172</v>
      </c>
      <c r="H25" s="15" t="s">
        <v>144</v>
      </c>
      <c r="I25" s="1" t="str">
        <f t="shared" si="0"/>
        <v>collist[23] = new TableColDefEx("ObjectClass", typeof(String), "SchemaClassName","ObjClass");</v>
      </c>
      <c r="J25" t="str">
        <f>CONCATENATE("[",C25,"] [",A25,"](",D25,") ",E25,",")</f>
        <v>[ObjectClass] [nvarchar](64) NULL,</v>
      </c>
    </row>
    <row r="26" spans="1:10" x14ac:dyDescent="0.25">
      <c r="A26" t="s">
        <v>46</v>
      </c>
      <c r="B26" t="s">
        <v>71</v>
      </c>
      <c r="C26" t="s">
        <v>47</v>
      </c>
      <c r="E26" t="s">
        <v>116</v>
      </c>
      <c r="F26" s="6">
        <v>24</v>
      </c>
      <c r="G26" s="6" t="s">
        <v>173</v>
      </c>
      <c r="H26" s="15" t="s">
        <v>71</v>
      </c>
      <c r="I26" s="1" t="str">
        <f t="shared" si="0"/>
        <v>collist[24] = new TableColDefEx("ObjectGUID", typeof(Guid), "Guid","ObjGuid");</v>
      </c>
      <c r="J26" t="str">
        <f>CONCATENATE("[",C26,"] [",A26,"] ",E26,",")</f>
        <v>[ObjectGUID] [uniqueidentifier] NOT NULL,</v>
      </c>
    </row>
    <row r="27" spans="1:10" x14ac:dyDescent="0.25">
      <c r="A27" t="s">
        <v>11</v>
      </c>
      <c r="B27" t="s">
        <v>83</v>
      </c>
      <c r="C27" s="12" t="s">
        <v>48</v>
      </c>
      <c r="D27">
        <v>128</v>
      </c>
      <c r="E27" t="s">
        <v>115</v>
      </c>
      <c r="F27" s="6">
        <v>25</v>
      </c>
      <c r="G27" s="6" t="s">
        <v>174</v>
      </c>
      <c r="H27" s="15" t="s">
        <v>91</v>
      </c>
      <c r="I27" s="1" t="str">
        <f t="shared" si="0"/>
        <v>collist[25] = new TableColDefEx("Office", typeof(String), "physicalDeliveryOfficeName","Adprop");</v>
      </c>
      <c r="J27" t="str">
        <f>CONCATENATE("[",C27,"] [",A27,"](",D27,") ",E27,",")</f>
        <v>[Office] [nvarchar](128) NULL,</v>
      </c>
    </row>
    <row r="28" spans="1:10" x14ac:dyDescent="0.25">
      <c r="A28" t="s">
        <v>11</v>
      </c>
      <c r="B28" t="s">
        <v>83</v>
      </c>
      <c r="C28" s="12" t="s">
        <v>49</v>
      </c>
      <c r="D28">
        <v>32</v>
      </c>
      <c r="E28" t="s">
        <v>115</v>
      </c>
      <c r="F28" s="6">
        <v>26</v>
      </c>
      <c r="G28" s="6" t="s">
        <v>174</v>
      </c>
      <c r="H28" s="15" t="s">
        <v>182</v>
      </c>
      <c r="I28" s="1" t="str">
        <f t="shared" si="0"/>
        <v>collist[26] = new TableColDefEx("OfficePhone", typeof(String), "telephonenumber","Adprop");</v>
      </c>
      <c r="J28" t="str">
        <f>CONCATENATE("[",C28,"] [",A28,"](",D28,") ",E28,",")</f>
        <v>[OfficePhone] [nvarchar](32) NULL,</v>
      </c>
    </row>
    <row r="29" spans="1:10" x14ac:dyDescent="0.25">
      <c r="A29" t="s">
        <v>11</v>
      </c>
      <c r="B29" t="s">
        <v>83</v>
      </c>
      <c r="C29" t="s">
        <v>69</v>
      </c>
      <c r="D29">
        <v>32</v>
      </c>
      <c r="E29" t="s">
        <v>115</v>
      </c>
      <c r="F29" s="6">
        <v>27</v>
      </c>
      <c r="G29" s="6" t="s">
        <v>174</v>
      </c>
      <c r="H29" s="15" t="s">
        <v>193</v>
      </c>
      <c r="I29" s="1" t="str">
        <f t="shared" si="0"/>
        <v>collist[27] = new TableColDefEx("Pager", typeof(String), "pager","Adprop");</v>
      </c>
      <c r="J29" t="str">
        <f>CONCATENATE("[",C29,"] [",A29,"](",D29,") ",E29,",")</f>
        <v>[Pager] [nvarchar](32) NULL,</v>
      </c>
    </row>
    <row r="30" spans="1:10" x14ac:dyDescent="0.25">
      <c r="A30" t="s">
        <v>11</v>
      </c>
      <c r="B30" t="s">
        <v>83</v>
      </c>
      <c r="C30" s="12" t="s">
        <v>54</v>
      </c>
      <c r="D30">
        <v>32</v>
      </c>
      <c r="E30" t="s">
        <v>115</v>
      </c>
      <c r="F30" s="6">
        <v>28</v>
      </c>
      <c r="G30" s="6" t="s">
        <v>174</v>
      </c>
      <c r="H30" s="15" t="s">
        <v>194</v>
      </c>
      <c r="I30" s="1" t="str">
        <f t="shared" si="0"/>
        <v>collist[28] = new TableColDefEx("POBox", typeof(String), "postofficebox","Adprop");</v>
      </c>
      <c r="J30" t="str">
        <f>CONCATENATE("[",C30,"] [",A30,"](",D30,") ",E30,",")</f>
        <v>[POBox] [nvarchar](32) NULL,</v>
      </c>
    </row>
    <row r="31" spans="1:10" x14ac:dyDescent="0.25">
      <c r="A31" t="s">
        <v>11</v>
      </c>
      <c r="B31" t="s">
        <v>83</v>
      </c>
      <c r="C31" t="s">
        <v>55</v>
      </c>
      <c r="D31">
        <v>32</v>
      </c>
      <c r="E31" t="s">
        <v>115</v>
      </c>
      <c r="F31" s="6">
        <v>29</v>
      </c>
      <c r="G31" s="6" t="s">
        <v>174</v>
      </c>
      <c r="H31" s="15" t="s">
        <v>195</v>
      </c>
      <c r="I31" s="1" t="str">
        <f t="shared" si="0"/>
        <v>collist[29] = new TableColDefEx("PostalCode", typeof(String), "postalcode","Adprop");</v>
      </c>
      <c r="J31" t="str">
        <f>CONCATENATE("[",C31,"] [",A31,"](",D31,") ",E31,",")</f>
        <v>[PostalCode] [nvarchar](32) NULL,</v>
      </c>
    </row>
    <row r="32" spans="1:10" x14ac:dyDescent="0.25">
      <c r="A32" t="s">
        <v>11</v>
      </c>
      <c r="B32" t="s">
        <v>83</v>
      </c>
      <c r="C32" s="12" t="s">
        <v>61</v>
      </c>
      <c r="D32">
        <v>64</v>
      </c>
      <c r="E32" t="s">
        <v>115</v>
      </c>
      <c r="F32" s="6">
        <v>30</v>
      </c>
      <c r="G32" s="6" t="s">
        <v>174</v>
      </c>
      <c r="H32" s="15" t="s">
        <v>90</v>
      </c>
      <c r="I32" s="1" t="str">
        <f t="shared" si="0"/>
        <v>collist[30] = new TableColDefEx("State", typeof(String), "st","Adprop");</v>
      </c>
      <c r="J32" t="str">
        <f>CONCATENATE("[",C32,"] [",A32,"](",D32,") ",E32,",")</f>
        <v>[State] [nvarchar](64) NULL,</v>
      </c>
    </row>
    <row r="33" spans="1:10" x14ac:dyDescent="0.25">
      <c r="A33" t="s">
        <v>11</v>
      </c>
      <c r="B33" t="s">
        <v>83</v>
      </c>
      <c r="C33" t="s">
        <v>62</v>
      </c>
      <c r="D33">
        <v>160</v>
      </c>
      <c r="E33" t="s">
        <v>115</v>
      </c>
      <c r="F33" s="6">
        <v>31</v>
      </c>
      <c r="G33" s="6" t="s">
        <v>174</v>
      </c>
      <c r="H33" s="15" t="s">
        <v>198</v>
      </c>
      <c r="I33" s="1" t="str">
        <f t="shared" si="0"/>
        <v>collist[31] = new TableColDefEx("StreetAddress", typeof(String), "streetaddress","Adprop");</v>
      </c>
      <c r="J33" t="str">
        <f>CONCATENATE("[",C33,"] [",A33,"](",D33,") ",E33,",")</f>
        <v>[StreetAddress] [nvarchar](160) NULL,</v>
      </c>
    </row>
    <row r="34" spans="1:10" x14ac:dyDescent="0.25">
      <c r="A34" t="s">
        <v>11</v>
      </c>
      <c r="B34" t="s">
        <v>83</v>
      </c>
      <c r="C34" t="s">
        <v>63</v>
      </c>
      <c r="D34">
        <v>256</v>
      </c>
      <c r="E34" t="s">
        <v>115</v>
      </c>
      <c r="F34" s="6">
        <v>32</v>
      </c>
      <c r="G34" s="6" t="s">
        <v>174</v>
      </c>
      <c r="H34" s="15" t="s">
        <v>126</v>
      </c>
      <c r="I34" s="1" t="str">
        <f t="shared" si="0"/>
        <v>collist[32] = new TableColDefEx("Surname", typeof(String), "sn","Adprop");</v>
      </c>
      <c r="J34" t="str">
        <f>CONCATENATE("[",C34,"] [",A34,"](",D34,") ",E34,",")</f>
        <v>[Surname] [nvarchar](256) NULL,</v>
      </c>
    </row>
    <row r="35" spans="1:10" x14ac:dyDescent="0.25">
      <c r="A35" t="s">
        <v>11</v>
      </c>
      <c r="B35" t="s">
        <v>83</v>
      </c>
      <c r="C35" t="s">
        <v>64</v>
      </c>
      <c r="D35">
        <v>128</v>
      </c>
      <c r="E35" t="s">
        <v>115</v>
      </c>
      <c r="F35" s="6">
        <v>33</v>
      </c>
      <c r="G35" s="6" t="s">
        <v>174</v>
      </c>
      <c r="H35" s="15" t="s">
        <v>176</v>
      </c>
      <c r="I35" s="1" t="str">
        <f t="shared" si="0"/>
        <v>collist[33] = new TableColDefEx("Title", typeof(String), "title","Adprop");</v>
      </c>
      <c r="J35" t="str">
        <f>CONCATENATE("[",C35,"] [",A35,"](",D35,") ",E35,",")</f>
        <v>[Title] [nvarchar](128) NULL,</v>
      </c>
    </row>
  </sheetData>
  <autoFilter ref="A1:J36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/>
  </sheetViews>
  <sheetFormatPr defaultRowHeight="15" x14ac:dyDescent="0.25"/>
  <cols>
    <col min="1" max="1" width="15.85546875" bestFit="1" customWidth="1"/>
    <col min="2" max="2" width="9.5703125" bestFit="1" customWidth="1"/>
    <col min="3" max="3" width="34.28515625" bestFit="1" customWidth="1"/>
    <col min="4" max="4" width="11.42578125" bestFit="1" customWidth="1"/>
    <col min="5" max="5" width="10.7109375" bestFit="1" customWidth="1"/>
    <col min="6" max="6" width="6.5703125" bestFit="1" customWidth="1"/>
    <col min="7" max="7" width="9.5703125" bestFit="1" customWidth="1"/>
    <col min="8" max="8" width="35.5703125" bestFit="1" customWidth="1"/>
    <col min="9" max="9" width="118" customWidth="1"/>
    <col min="10" max="10" width="45.7109375" bestFit="1" customWidth="1"/>
  </cols>
  <sheetData>
    <row r="1" spans="1:10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2</v>
      </c>
      <c r="B2" t="s">
        <v>81</v>
      </c>
      <c r="C2" t="s">
        <v>3</v>
      </c>
      <c r="E2" t="s">
        <v>115</v>
      </c>
      <c r="F2" s="6">
        <v>0</v>
      </c>
      <c r="G2" s="6" t="s">
        <v>171</v>
      </c>
      <c r="H2" s="16" t="s">
        <v>145</v>
      </c>
      <c r="I2" s="1" t="str">
        <f>CONCATENATE("collist[",F2,"] = new TableColDefEx(""",C2,""", typeof(",B2,"), """,H2,""",""",G2,""");")</f>
        <v>collist[0] = new TableColDefEx("AccountExpirationDate", typeof(DateTime), "accountexpires","filetime");</v>
      </c>
      <c r="J2" t="str">
        <f>CONCATENATE("[",C2,"] [",A2,"] ",E2,",")</f>
        <v>[AccountExpirationDate] [datetime] NULL,</v>
      </c>
    </row>
    <row r="3" spans="1:10" x14ac:dyDescent="0.25">
      <c r="A3" t="s">
        <v>2</v>
      </c>
      <c r="B3" t="s">
        <v>81</v>
      </c>
      <c r="C3" t="s">
        <v>4</v>
      </c>
      <c r="E3" t="s">
        <v>115</v>
      </c>
      <c r="F3" s="6">
        <v>1</v>
      </c>
      <c r="G3" s="6" t="s">
        <v>171</v>
      </c>
      <c r="H3" s="16" t="s">
        <v>169</v>
      </c>
      <c r="I3" s="1" t="str">
        <f>CONCATENATE("collist[",F3,"] = new TableColDefEx(""",C3,""", typeof(",B3,"), """,H3,""",""",G3,""");")</f>
        <v>collist[1] = new TableColDefEx("AccountLockoutTime", typeof(DateTime), "lockouttime","filetime");</v>
      </c>
      <c r="J3" t="str">
        <f>CONCATENATE("[",C3,"] [",A3,"] ",E3,",")</f>
        <v>[AccountLockoutTime] [datetime] NULL,</v>
      </c>
    </row>
    <row r="4" spans="1:10" x14ac:dyDescent="0.25">
      <c r="A4" t="s">
        <v>5</v>
      </c>
      <c r="B4" t="s">
        <v>80</v>
      </c>
      <c r="C4" s="12" t="s">
        <v>6</v>
      </c>
      <c r="E4" t="s">
        <v>115</v>
      </c>
      <c r="F4" s="6">
        <v>2</v>
      </c>
      <c r="G4" s="6" t="s">
        <v>170</v>
      </c>
      <c r="H4" s="17" t="s">
        <v>105</v>
      </c>
      <c r="I4" s="1" t="str">
        <f>CONCATENATE("collist[",F4,"] = new TableColDefEx(""",C4,""", typeof(",B4,"), """,H4,""",""",G4,""");")</f>
        <v>collist[2] = new TableColDefEx("AccountNotDelegated", typeof(Boolean), "NOT_DELEGATED","UAC");</v>
      </c>
      <c r="J4" t="str">
        <f>CONCATENATE("[",C4,"] [",A4,"] ",E4,",")</f>
        <v>[AccountNotDelegated] [bit] NULL,</v>
      </c>
    </row>
    <row r="5" spans="1:10" x14ac:dyDescent="0.25">
      <c r="A5" t="s">
        <v>5</v>
      </c>
      <c r="B5" t="s">
        <v>80</v>
      </c>
      <c r="C5" t="s">
        <v>7</v>
      </c>
      <c r="E5" t="s">
        <v>115</v>
      </c>
      <c r="F5" s="6">
        <v>3</v>
      </c>
      <c r="G5" s="6" t="s">
        <v>170</v>
      </c>
      <c r="H5" s="17" t="s">
        <v>168</v>
      </c>
      <c r="I5" s="1" t="str">
        <f>CONCATENATE("collist[",F5,"] = new TableColDefEx(""",C5,""", typeof(",B5,"), """,H5,""",""",G5,""");")</f>
        <v>collist[3] = new TableColDefEx("AllowReversiblePasswordEncryption", typeof(Boolean), "ENCRYPTED_TEXT_PWD_ALLOWED","UAC");</v>
      </c>
      <c r="J5" t="str">
        <f>CONCATENATE("[",C5,"] [",A5,"] ",E5,",")</f>
        <v>[AllowReversiblePasswordEncryption] [bit] NULL,</v>
      </c>
    </row>
    <row r="6" spans="1:10" x14ac:dyDescent="0.25">
      <c r="A6" t="s">
        <v>8</v>
      </c>
      <c r="B6" t="s">
        <v>82</v>
      </c>
      <c r="C6" t="s">
        <v>9</v>
      </c>
      <c r="E6" t="s">
        <v>115</v>
      </c>
      <c r="F6" s="6">
        <v>4</v>
      </c>
      <c r="G6" s="6" t="s">
        <v>174</v>
      </c>
      <c r="H6" s="15" t="s">
        <v>150</v>
      </c>
      <c r="I6" s="1" t="str">
        <f>CONCATENATE("collist[",F6,"] = new TableColDefEx(""",C6,""", typeof(",B6,"), """,H6,""",""",G6,""");")</f>
        <v>collist[4] = new TableColDefEx("BadLogonCount", typeof(Int32), "badpwdcount","Adprop");</v>
      </c>
      <c r="J6" t="str">
        <f>CONCATENATE("[",C6,"] [",A6,"] ",E6,",")</f>
        <v>[BadLogonCount] [int] NULL,</v>
      </c>
    </row>
    <row r="7" spans="1:10" x14ac:dyDescent="0.25">
      <c r="A7" t="s">
        <v>5</v>
      </c>
      <c r="B7" t="s">
        <v>80</v>
      </c>
      <c r="C7" t="s">
        <v>10</v>
      </c>
      <c r="E7" t="s">
        <v>115</v>
      </c>
      <c r="F7" s="6">
        <v>5</v>
      </c>
      <c r="G7" s="6" t="s">
        <v>170</v>
      </c>
      <c r="H7" s="17" t="s">
        <v>164</v>
      </c>
      <c r="I7" s="1" t="str">
        <f>CONCATENATE("collist[",F7,"] = new TableColDefEx(""",C7,""", typeof(",B7,"), """,H7,""",""",G7,""");")</f>
        <v>collist[5] = new TableColDefEx("CannotChangePassword", typeof(Boolean), "PASSWD_CANT_CHANGE","UAC");</v>
      </c>
      <c r="J7" t="str">
        <f>CONCATENATE("[",C7,"] [",A7,"] ",E7,",")</f>
        <v>[CannotChangePassword] [bit] NULL,</v>
      </c>
    </row>
    <row r="8" spans="1:10" x14ac:dyDescent="0.25">
      <c r="A8" t="s">
        <v>11</v>
      </c>
      <c r="B8" t="s">
        <v>83</v>
      </c>
      <c r="C8" t="s">
        <v>13</v>
      </c>
      <c r="D8">
        <v>256</v>
      </c>
      <c r="E8" t="s">
        <v>115</v>
      </c>
      <c r="F8" s="6">
        <v>6</v>
      </c>
      <c r="G8" s="6" t="s">
        <v>174</v>
      </c>
      <c r="H8" s="15" t="s">
        <v>152</v>
      </c>
      <c r="I8" s="1" t="str">
        <f>CONCATENATE("collist[",F8,"] = new TableColDefEx(""",C8,""", typeof(",B8,"), """,H8,""",""",G8,""");")</f>
        <v>collist[6] = new TableColDefEx("CN", typeof(String), "cn","Adprop");</v>
      </c>
      <c r="J8" t="str">
        <f>CONCATENATE("[",C8,"] [",A8,"](",D8,") ",E8,",")</f>
        <v>[CN] [nvarchar](256) NULL,</v>
      </c>
    </row>
    <row r="9" spans="1:10" x14ac:dyDescent="0.25">
      <c r="A9" t="s">
        <v>2</v>
      </c>
      <c r="B9" t="s">
        <v>81</v>
      </c>
      <c r="C9" s="12" t="s">
        <v>16</v>
      </c>
      <c r="E9" t="s">
        <v>115</v>
      </c>
      <c r="F9" s="6">
        <v>7</v>
      </c>
      <c r="G9" s="6" t="s">
        <v>174</v>
      </c>
      <c r="H9" s="15" t="s">
        <v>93</v>
      </c>
      <c r="I9" s="1" t="str">
        <f>CONCATENATE("collist[",F9,"] = new TableColDefEx(""",C9,""", typeof(",B9,"), """,H9,""",""",G9,""");")</f>
        <v>collist[7] = new TableColDefEx("Created", typeof(DateTime), "whenCreated","Adprop");</v>
      </c>
      <c r="J9" t="str">
        <f>CONCATENATE("[",C9,"] [",A9,"] ",E9,",")</f>
        <v>[Created] [datetime] NULL,</v>
      </c>
    </row>
    <row r="10" spans="1:10" x14ac:dyDescent="0.25">
      <c r="A10" t="s">
        <v>11</v>
      </c>
      <c r="B10" t="s">
        <v>83</v>
      </c>
      <c r="C10" t="s">
        <v>18</v>
      </c>
      <c r="D10">
        <v>256</v>
      </c>
      <c r="E10" t="s">
        <v>115</v>
      </c>
      <c r="F10" s="6">
        <v>8</v>
      </c>
      <c r="G10" s="6" t="s">
        <v>174</v>
      </c>
      <c r="H10" s="15" t="s">
        <v>120</v>
      </c>
      <c r="I10" s="1" t="str">
        <f>CONCATENATE("collist[",F10,"] = new TableColDefEx(""",C10,""", typeof(",B10,"), """,H10,""",""",G10,""");")</f>
        <v>collist[8] = new TableColDefEx("Description", typeof(String), "description","Adprop");</v>
      </c>
      <c r="J10" t="str">
        <f>CONCATENATE("[",C10,"] [",A10,"](",D10,") ",E10,",")</f>
        <v>[Description] [nvarchar](256) NULL,</v>
      </c>
    </row>
    <row r="11" spans="1:10" x14ac:dyDescent="0.25">
      <c r="A11" t="s">
        <v>11</v>
      </c>
      <c r="B11" t="s">
        <v>83</v>
      </c>
      <c r="C11" t="s">
        <v>19</v>
      </c>
      <c r="D11">
        <v>128</v>
      </c>
      <c r="E11" t="s">
        <v>115</v>
      </c>
      <c r="F11" s="6">
        <v>9</v>
      </c>
      <c r="G11" s="6" t="s">
        <v>174</v>
      </c>
      <c r="H11" s="15" t="s">
        <v>141</v>
      </c>
      <c r="I11" s="1" t="str">
        <f>CONCATENATE("collist[",F11,"] = new TableColDefEx(""",C11,""", typeof(",B11,"), """,H11,""",""",G11,""");")</f>
        <v>collist[9] = new TableColDefEx("DisplayName", typeof(String), "displayname","Adprop");</v>
      </c>
      <c r="J11" t="str">
        <f>CONCATENATE("[",C11,"] [",A11,"](",D11,") ",E11,",")</f>
        <v>[DisplayName] [nvarchar](128) NULL,</v>
      </c>
    </row>
    <row r="12" spans="1:10" x14ac:dyDescent="0.25">
      <c r="A12" t="s">
        <v>11</v>
      </c>
      <c r="B12" t="s">
        <v>83</v>
      </c>
      <c r="C12" t="s">
        <v>20</v>
      </c>
      <c r="D12">
        <v>512</v>
      </c>
      <c r="E12" t="s">
        <v>115</v>
      </c>
      <c r="F12" s="6">
        <v>10</v>
      </c>
      <c r="G12" s="6" t="s">
        <v>174</v>
      </c>
      <c r="H12" s="15" t="s">
        <v>140</v>
      </c>
      <c r="I12" s="1" t="str">
        <f>CONCATENATE("collist[",F12,"] = new TableColDefEx(""",C12,""", typeof(",B12,"), """,H12,""",""",G12,""");")</f>
        <v>collist[10] = new TableColDefEx("DistinguishedName", typeof(String), "distinguishedname","Adprop");</v>
      </c>
      <c r="J12" t="str">
        <f>CONCATENATE("[",C12,"] [",A12,"](",D12,") ",E12,",")</f>
        <v>[DistinguishedName] [nvarchar](512) NULL,</v>
      </c>
    </row>
    <row r="13" spans="1:10" x14ac:dyDescent="0.25">
      <c r="A13" t="s">
        <v>11</v>
      </c>
      <c r="B13" t="s">
        <v>83</v>
      </c>
      <c r="C13" t="s">
        <v>128</v>
      </c>
      <c r="D13">
        <v>128</v>
      </c>
      <c r="E13" t="s">
        <v>115</v>
      </c>
      <c r="F13" s="6">
        <v>11</v>
      </c>
      <c r="G13" s="6" t="s">
        <v>174</v>
      </c>
      <c r="H13" s="15" t="s">
        <v>155</v>
      </c>
      <c r="I13" s="1" t="str">
        <f>CONCATENATE("collist[",F13,"] = new TableColDefEx(""",C13,""", typeof(",B13,"), """,H13,""",""",G13,""");")</f>
        <v>collist[11] = new TableColDefEx("DNSHostName", typeof(String), "dnshostname","Adprop");</v>
      </c>
      <c r="J13" t="str">
        <f>CONCATENATE("[",C13,"] [",A13,"](",D13,") ",E13,",")</f>
        <v>[DNSHostName] [nvarchar](128) NULL,</v>
      </c>
    </row>
    <row r="14" spans="1:10" x14ac:dyDescent="0.25">
      <c r="A14" t="s">
        <v>5</v>
      </c>
      <c r="B14" t="s">
        <v>80</v>
      </c>
      <c r="C14" s="12" t="s">
        <v>22</v>
      </c>
      <c r="E14" t="s">
        <v>115</v>
      </c>
      <c r="F14" s="6">
        <v>12</v>
      </c>
      <c r="G14" s="6" t="s">
        <v>170</v>
      </c>
      <c r="H14" s="17" t="s">
        <v>107</v>
      </c>
      <c r="I14" s="1" t="str">
        <f>CONCATENATE("collist[",F14,"] = new TableColDefEx(""",C14,""", typeof(",B14,"), """,H14,""",""",G14,""");")</f>
        <v>collist[12] = new TableColDefEx("DoesNotRequirePreAuth", typeof(Boolean), "DONT_REQ_PREAUTH","UAC");</v>
      </c>
      <c r="J14" t="str">
        <f>CONCATENATE("[",C14,"] [",A14,"] ",E14,",")</f>
        <v>[DoesNotRequirePreAuth] [bit] NULL,</v>
      </c>
    </row>
    <row r="15" spans="1:10" x14ac:dyDescent="0.25">
      <c r="A15" t="s">
        <v>5</v>
      </c>
      <c r="B15" t="s">
        <v>80</v>
      </c>
      <c r="C15" t="s">
        <v>26</v>
      </c>
      <c r="E15" t="s">
        <v>115</v>
      </c>
      <c r="F15" s="6">
        <v>13</v>
      </c>
      <c r="G15" s="6" t="s">
        <v>170</v>
      </c>
      <c r="H15" s="17" t="s">
        <v>162</v>
      </c>
      <c r="I15" s="1" t="str">
        <f>CONCATENATE("collist[",F15,"] = new TableColDefEx(""",C15,""", typeof(",B15,"), """,H15,""",""",G15,""");")</f>
        <v>collist[13] = new TableColDefEx("Enabled", typeof(Boolean), "ACCOUNTDISABLE","UAC");</v>
      </c>
      <c r="J15" t="str">
        <f>CONCATENATE("[",C15,"] [",A15,"] ",E15,",")</f>
        <v>[Enabled] [bit] NULL,</v>
      </c>
    </row>
    <row r="16" spans="1:10" x14ac:dyDescent="0.25">
      <c r="A16" t="s">
        <v>2</v>
      </c>
      <c r="B16" t="s">
        <v>81</v>
      </c>
      <c r="C16" t="s">
        <v>35</v>
      </c>
      <c r="E16" t="s">
        <v>115</v>
      </c>
      <c r="F16" s="6">
        <v>14</v>
      </c>
      <c r="G16" s="6" t="s">
        <v>171</v>
      </c>
      <c r="H16" s="16" t="s">
        <v>157</v>
      </c>
      <c r="I16" s="1" t="str">
        <f>CONCATENATE("collist[",F16,"] = new TableColDefEx(""",C16,""", typeof(",B16,"), """,H16,""",""",G16,""");")</f>
        <v>collist[14] = new TableColDefEx("LastBadPasswordAttempt", typeof(DateTime), "badpasswordtime","filetime");</v>
      </c>
      <c r="J16" t="str">
        <f>CONCATENATE("[",C16,"] [",A16,"] ",E16,",")</f>
        <v>[LastBadPasswordAttempt] [datetime] NULL,</v>
      </c>
    </row>
    <row r="17" spans="1:10" x14ac:dyDescent="0.25">
      <c r="A17" t="s">
        <v>2</v>
      </c>
      <c r="B17" t="s">
        <v>81</v>
      </c>
      <c r="C17" t="s">
        <v>36</v>
      </c>
      <c r="E17" t="s">
        <v>115</v>
      </c>
      <c r="F17" s="6">
        <v>15</v>
      </c>
      <c r="G17" s="6" t="s">
        <v>171</v>
      </c>
      <c r="H17" s="16" t="s">
        <v>156</v>
      </c>
      <c r="I17" s="1" t="str">
        <f>CONCATENATE("collist[",F17,"] = new TableColDefEx(""",C17,""", typeof(",B17,"), """,H17,""",""",G17,""");")</f>
        <v>collist[15] = new TableColDefEx("LastLogonDate", typeof(DateTime), "lastlogontimestamp/lastlogon","filetime");</v>
      </c>
      <c r="J17" t="str">
        <f>CONCATENATE("[",C17,"] [",A17,"] ",E17,",")</f>
        <v>[LastLogonDate] [datetime] NULL,</v>
      </c>
    </row>
    <row r="18" spans="1:10" x14ac:dyDescent="0.25">
      <c r="A18" t="s">
        <v>11</v>
      </c>
      <c r="B18" t="s">
        <v>83</v>
      </c>
      <c r="C18" t="s">
        <v>129</v>
      </c>
      <c r="D18">
        <v>128</v>
      </c>
      <c r="E18" t="s">
        <v>115</v>
      </c>
      <c r="F18" s="6">
        <v>16</v>
      </c>
      <c r="G18" s="6" t="s">
        <v>174</v>
      </c>
      <c r="H18" s="15" t="s">
        <v>131</v>
      </c>
      <c r="I18" s="1" t="str">
        <f>CONCATENATE("collist[",F18,"] = new TableColDefEx(""",C18,""", typeof(",B18,"), """,H18,""",""",G18,""");")</f>
        <v>collist[16] = new TableColDefEx("Location", typeof(String), "location","Adprop");</v>
      </c>
      <c r="J18" t="str">
        <f>CONCATENATE("[",C18,"] [",A18,"](",D18,") ",E18,",")</f>
        <v>[Location] [nvarchar](128) NULL,</v>
      </c>
    </row>
    <row r="19" spans="1:10" x14ac:dyDescent="0.25">
      <c r="A19" t="s">
        <v>5</v>
      </c>
      <c r="B19" t="s">
        <v>80</v>
      </c>
      <c r="C19" t="s">
        <v>37</v>
      </c>
      <c r="E19" t="s">
        <v>115</v>
      </c>
      <c r="F19" s="6">
        <v>17</v>
      </c>
      <c r="G19" s="6" t="s">
        <v>170</v>
      </c>
      <c r="H19" s="17" t="s">
        <v>167</v>
      </c>
      <c r="I19" s="1" t="str">
        <f>CONCATENATE("collist[",F19,"] = new TableColDefEx(""",C19,""", typeof(",B19,"), """,H19,""",""",G19,""");")</f>
        <v>collist[17] = new TableColDefEx("LockedOut", typeof(Boolean), "LOCKOUT","UAC");</v>
      </c>
      <c r="J19" t="str">
        <f>CONCATENATE("[",C19,"] [",A19,"] ",E19,",")</f>
        <v>[LockedOut] [bit] NULL,</v>
      </c>
    </row>
    <row r="20" spans="1:10" x14ac:dyDescent="0.25">
      <c r="A20" t="s">
        <v>8</v>
      </c>
      <c r="B20" t="s">
        <v>82</v>
      </c>
      <c r="C20" t="s">
        <v>160</v>
      </c>
      <c r="E20" t="s">
        <v>115</v>
      </c>
      <c r="F20" s="6">
        <v>18</v>
      </c>
      <c r="G20" s="6" t="s">
        <v>174</v>
      </c>
      <c r="H20" t="s">
        <v>147</v>
      </c>
      <c r="I20" s="1" t="str">
        <f>CONCATENATE("collist[",F20,"] = new TableColDefEx(""",C20,""", typeof(",B20,"), """,H20,""",""",G20,""");")</f>
        <v>collist[18] = new TableColDefEx("logonCount", typeof(Int32), "logoncount","Adprop");</v>
      </c>
      <c r="J20" t="str">
        <f>CONCATENATE("[",C20,"] [",A20,"] ",E20,",")</f>
        <v>[logonCount] [int] NULL,</v>
      </c>
    </row>
    <row r="21" spans="1:10" x14ac:dyDescent="0.25">
      <c r="A21" t="s">
        <v>11</v>
      </c>
      <c r="B21" t="s">
        <v>83</v>
      </c>
      <c r="C21" t="s">
        <v>132</v>
      </c>
      <c r="D21">
        <v>256</v>
      </c>
      <c r="E21" t="s">
        <v>115</v>
      </c>
      <c r="F21" s="6">
        <v>19</v>
      </c>
      <c r="G21" s="6" t="s">
        <v>174</v>
      </c>
      <c r="H21" s="15" t="s">
        <v>142</v>
      </c>
      <c r="I21" s="1" t="str">
        <f>CONCATENATE("collist[",F21,"] = new TableColDefEx(""",C21,""", typeof(",B21,"), """,H21,""",""",G21,""");")</f>
        <v>collist[19] = new TableColDefEx("ManagedBy", typeof(String), "managedby","Adprop");</v>
      </c>
      <c r="J21" t="str">
        <f>CONCATENATE("[",C21,"] [",A21,"](",D21,") ",E21,",")</f>
        <v>[ManagedBy] [nvarchar](256) NULL,</v>
      </c>
    </row>
    <row r="22" spans="1:10" x14ac:dyDescent="0.25">
      <c r="A22" t="s">
        <v>2</v>
      </c>
      <c r="B22" t="s">
        <v>81</v>
      </c>
      <c r="C22" s="12" t="s">
        <v>42</v>
      </c>
      <c r="E22" t="s">
        <v>115</v>
      </c>
      <c r="F22" s="6">
        <v>20</v>
      </c>
      <c r="G22" s="6" t="s">
        <v>174</v>
      </c>
      <c r="H22" s="15" t="s">
        <v>94</v>
      </c>
      <c r="I22" s="1" t="str">
        <f>CONCATENATE("collist[",F22,"] = new TableColDefEx(""",C22,""", typeof(",B22,"), """,H22,""",""",G22,""");")</f>
        <v>collist[20] = new TableColDefEx("Modified", typeof(DateTime), "whenChanged","Adprop");</v>
      </c>
      <c r="J22" t="str">
        <f>CONCATENATE("[",C22,"] [",A22,"] ",E22,",")</f>
        <v>[Modified] [datetime] NULL,</v>
      </c>
    </row>
    <row r="23" spans="1:10" x14ac:dyDescent="0.25">
      <c r="A23" t="s">
        <v>5</v>
      </c>
      <c r="B23" t="s">
        <v>80</v>
      </c>
      <c r="C23" s="12" t="s">
        <v>40</v>
      </c>
      <c r="E23" t="s">
        <v>115</v>
      </c>
      <c r="F23" s="6">
        <v>21</v>
      </c>
      <c r="G23" s="6" t="s">
        <v>170</v>
      </c>
      <c r="H23" s="17" t="s">
        <v>103</v>
      </c>
      <c r="I23" s="1" t="str">
        <f>CONCATENATE("collist[",F23,"] = new TableColDefEx(""",C23,""", typeof(",B23,"), """,H23,""",""",G23,""");")</f>
        <v>collist[21] = new TableColDefEx("MNSLogonAccount", typeof(Boolean), "MNS_LOGON_ACCOUNT","UAC");</v>
      </c>
      <c r="J23" t="str">
        <f>CONCATENATE("[",C23,"] [",A23,"] ",E23,",")</f>
        <v>[MNSLogonAccount] [bit] NULL,</v>
      </c>
    </row>
    <row r="24" spans="1:10" x14ac:dyDescent="0.25">
      <c r="A24" t="s">
        <v>11</v>
      </c>
      <c r="B24" t="s">
        <v>83</v>
      </c>
      <c r="C24" t="s">
        <v>43</v>
      </c>
      <c r="D24">
        <v>256</v>
      </c>
      <c r="E24" t="s">
        <v>115</v>
      </c>
      <c r="F24" s="6">
        <v>22</v>
      </c>
      <c r="G24" s="6" t="s">
        <v>174</v>
      </c>
      <c r="H24" s="15" t="s">
        <v>127</v>
      </c>
      <c r="I24" s="1" t="str">
        <f>CONCATENATE("collist[",F24,"] = new TableColDefEx(""",C24,""", typeof(",B24,"), """,H24,""",""",G24,""");")</f>
        <v>collist[22] = new TableColDefEx("Name", typeof(String), "name","Adprop");</v>
      </c>
      <c r="J24" t="str">
        <f>CONCATENATE("[",C24,"] [",A24,"](",D24,") ",E24,",")</f>
        <v>[Name] [nvarchar](256) NULL,</v>
      </c>
    </row>
    <row r="25" spans="1:10" x14ac:dyDescent="0.25">
      <c r="A25" t="s">
        <v>11</v>
      </c>
      <c r="B25" t="s">
        <v>83</v>
      </c>
      <c r="C25" t="s">
        <v>44</v>
      </c>
      <c r="D25">
        <v>128</v>
      </c>
      <c r="E25" t="s">
        <v>115</v>
      </c>
      <c r="F25" s="6">
        <v>23</v>
      </c>
      <c r="G25" s="6" t="s">
        <v>174</v>
      </c>
      <c r="H25" s="15" t="s">
        <v>139</v>
      </c>
      <c r="I25" s="1" t="str">
        <f>CONCATENATE("collist[",F25,"] = new TableColDefEx(""",C25,""", typeof(",B25,"), """,H25,""",""",G25,""");")</f>
        <v>collist[23] = new TableColDefEx("ObjectCategory", typeof(String), "objectcategory","Adprop");</v>
      </c>
      <c r="J25" t="str">
        <f>CONCATENATE("[",C25,"] [",A25,"](",D25,") ",E25,",")</f>
        <v>[ObjectCategory] [nvarchar](128) NULL,</v>
      </c>
    </row>
    <row r="26" spans="1:10" x14ac:dyDescent="0.25">
      <c r="A26" t="s">
        <v>11</v>
      </c>
      <c r="B26" t="s">
        <v>83</v>
      </c>
      <c r="C26" t="s">
        <v>45</v>
      </c>
      <c r="D26">
        <v>64</v>
      </c>
      <c r="E26" t="s">
        <v>115</v>
      </c>
      <c r="F26" s="6">
        <v>24</v>
      </c>
      <c r="G26" s="6" t="s">
        <v>172</v>
      </c>
      <c r="H26" s="15" t="s">
        <v>144</v>
      </c>
      <c r="I26" s="1" t="str">
        <f>CONCATENATE("collist[",F26,"] = new TableColDefEx(""",C26,""", typeof(",B26,"), """,H26,""",""",G26,""");")</f>
        <v>collist[24] = new TableColDefEx("ObjectClass", typeof(String), "SchemaClassName","ObjClass");</v>
      </c>
      <c r="J26" t="str">
        <f>CONCATENATE("[",C26,"] [",A26,"](",D26,") ",E26,",")</f>
        <v>[ObjectClass] [nvarchar](64) NULL,</v>
      </c>
    </row>
    <row r="27" spans="1:10" x14ac:dyDescent="0.25">
      <c r="A27" t="s">
        <v>46</v>
      </c>
      <c r="B27" t="s">
        <v>71</v>
      </c>
      <c r="C27" t="s">
        <v>47</v>
      </c>
      <c r="E27" t="s">
        <v>116</v>
      </c>
      <c r="F27" s="6">
        <v>25</v>
      </c>
      <c r="G27" s="6" t="s">
        <v>173</v>
      </c>
      <c r="H27" s="15" t="s">
        <v>71</v>
      </c>
      <c r="I27" s="1" t="str">
        <f>CONCATENATE("collist[",F27,"] = new TableColDefEx(""",C27,""", typeof(",B27,"), """,H27,""",""",G27,""");")</f>
        <v>collist[25] = new TableColDefEx("ObjectGUID", typeof(Guid), "Guid","ObjGuid");</v>
      </c>
      <c r="J27" t="str">
        <f>CONCATENATE("[",C27,"] [",A27,"] ",E27,",")</f>
        <v>[ObjectGUID] [uniqueidentifier] NOT NULL,</v>
      </c>
    </row>
    <row r="28" spans="1:10" x14ac:dyDescent="0.25">
      <c r="A28" t="s">
        <v>11</v>
      </c>
      <c r="B28" t="s">
        <v>83</v>
      </c>
      <c r="C28" t="s">
        <v>159</v>
      </c>
      <c r="D28">
        <v>64</v>
      </c>
      <c r="E28" t="s">
        <v>115</v>
      </c>
      <c r="F28" s="6">
        <v>26</v>
      </c>
      <c r="G28" s="6" t="s">
        <v>174</v>
      </c>
      <c r="H28" t="s">
        <v>148</v>
      </c>
      <c r="I28" s="1" t="str">
        <f>CONCATENATE("collist[",F28,"] = new TableColDefEx(""",C28,""", typeof(",B28,"), """,H28,""",""",G28,""");")</f>
        <v>collist[26] = new TableColDefEx("OperatingSystem", typeof(String), "operatingsystem","Adprop");</v>
      </c>
      <c r="J28" t="str">
        <f>CONCATENATE("[",C28,"] [",A28,"](",D28,") ",E28,",")</f>
        <v>[OperatingSystem] [nvarchar](64) NULL,</v>
      </c>
    </row>
    <row r="29" spans="1:10" x14ac:dyDescent="0.25">
      <c r="A29" t="s">
        <v>11</v>
      </c>
      <c r="B29" t="s">
        <v>83</v>
      </c>
      <c r="C29" t="s">
        <v>161</v>
      </c>
      <c r="D29">
        <v>32</v>
      </c>
      <c r="E29" t="s">
        <v>115</v>
      </c>
      <c r="F29" s="6">
        <v>27</v>
      </c>
      <c r="G29" s="6" t="s">
        <v>174</v>
      </c>
      <c r="H29" t="s">
        <v>151</v>
      </c>
      <c r="I29" s="1" t="str">
        <f>CONCATENATE("collist[",F29,"] = new TableColDefEx(""",C29,""", typeof(",B29,"), """,H29,""",""",G29,""");")</f>
        <v>collist[27] = new TableColDefEx("OperatingSystemServicePack", typeof(String), "operatingsystemservicepack","Adprop");</v>
      </c>
      <c r="J29" t="str">
        <f>CONCATENATE("[",C29,"] [",A29,"](",D29,") ",E29,",")</f>
        <v>[OperatingSystemServicePack] [nvarchar](32) NULL,</v>
      </c>
    </row>
    <row r="30" spans="1:10" x14ac:dyDescent="0.25">
      <c r="A30" t="s">
        <v>11</v>
      </c>
      <c r="B30" t="s">
        <v>83</v>
      </c>
      <c r="C30" t="s">
        <v>158</v>
      </c>
      <c r="D30">
        <v>16</v>
      </c>
      <c r="E30" t="s">
        <v>115</v>
      </c>
      <c r="F30" s="6">
        <v>28</v>
      </c>
      <c r="G30" s="6" t="s">
        <v>174</v>
      </c>
      <c r="H30" t="s">
        <v>154</v>
      </c>
      <c r="I30" s="1" t="str">
        <f>CONCATENATE("collist[",F30,"] = new TableColDefEx(""",C30,""", typeof(",B30,"), """,H30,""",""",G30,""");")</f>
        <v>collist[28] = new TableColDefEx("OperatingSystemVersion", typeof(String), "operatingsystemversion","Adprop");</v>
      </c>
      <c r="J30" t="str">
        <f>CONCATENATE("[",C30,"] [",A30,"](",D30,") ",E30,",")</f>
        <v>[OperatingSystemVersion] [nvarchar](16) NULL,</v>
      </c>
    </row>
    <row r="31" spans="1:10" x14ac:dyDescent="0.25">
      <c r="A31" t="s">
        <v>5</v>
      </c>
      <c r="B31" t="s">
        <v>80</v>
      </c>
      <c r="C31" t="s">
        <v>50</v>
      </c>
      <c r="E31" t="s">
        <v>115</v>
      </c>
      <c r="F31" s="6">
        <v>29</v>
      </c>
      <c r="G31" s="6" t="s">
        <v>170</v>
      </c>
      <c r="H31" s="17" t="s">
        <v>104</v>
      </c>
      <c r="I31" s="1" t="str">
        <f>CONCATENATE("collist[",F31,"] = new TableColDefEx(""",C31,""", typeof(",B31,"), """,H31,""",""",G31,""");")</f>
        <v>collist[29] = new TableColDefEx("PasswordExpired", typeof(Boolean), "PASSWORD_EXPIRED","UAC");</v>
      </c>
      <c r="J31" t="str">
        <f>CONCATENATE("[",C31,"] [",A31,"] ",E31,",")</f>
        <v>[PasswordExpired] [bit] NULL,</v>
      </c>
    </row>
    <row r="32" spans="1:10" x14ac:dyDescent="0.25">
      <c r="A32" t="s">
        <v>2</v>
      </c>
      <c r="B32" t="s">
        <v>81</v>
      </c>
      <c r="C32" t="s">
        <v>51</v>
      </c>
      <c r="E32" t="s">
        <v>115</v>
      </c>
      <c r="F32" s="6">
        <v>30</v>
      </c>
      <c r="G32" s="6" t="s">
        <v>171</v>
      </c>
      <c r="H32" s="16" t="s">
        <v>149</v>
      </c>
      <c r="I32" s="1" t="str">
        <f>CONCATENATE("collist[",F32,"] = new TableColDefEx(""",C32,""", typeof(",B32,"), """,H32,""",""",G32,""");")</f>
        <v>collist[30] = new TableColDefEx("PasswordLastSet", typeof(DateTime), "pwdlastset","filetime");</v>
      </c>
      <c r="J32" t="str">
        <f>CONCATENATE("[",C32,"] [",A32,"] ",E32,",")</f>
        <v>[PasswordLastSet] [datetime] NULL,</v>
      </c>
    </row>
    <row r="33" spans="1:10" x14ac:dyDescent="0.25">
      <c r="A33" t="s">
        <v>5</v>
      </c>
      <c r="B33" t="s">
        <v>80</v>
      </c>
      <c r="C33" t="s">
        <v>52</v>
      </c>
      <c r="E33" t="s">
        <v>115</v>
      </c>
      <c r="F33" s="6">
        <v>31</v>
      </c>
      <c r="G33" s="6" t="s">
        <v>170</v>
      </c>
      <c r="H33" s="17" t="s">
        <v>165</v>
      </c>
      <c r="I33" s="1" t="str">
        <f>CONCATENATE("collist[",F33,"] = new TableColDefEx(""",C33,""", typeof(",B33,"), """,H33,""",""",G33,""");")</f>
        <v>collist[31] = new TableColDefEx("PasswordNeverExpires", typeof(Boolean), "DONT_EXPIRE_PASSWD","UAC");</v>
      </c>
      <c r="J33" t="str">
        <f>CONCATENATE("[",C33,"] [",A33,"] ",E33,",")</f>
        <v>[PasswordNeverExpires] [bit] NULL,</v>
      </c>
    </row>
    <row r="34" spans="1:10" x14ac:dyDescent="0.25">
      <c r="A34" t="s">
        <v>5</v>
      </c>
      <c r="B34" t="s">
        <v>80</v>
      </c>
      <c r="C34" t="s">
        <v>53</v>
      </c>
      <c r="E34" t="s">
        <v>115</v>
      </c>
      <c r="F34" s="6">
        <v>32</v>
      </c>
      <c r="G34" s="6" t="s">
        <v>170</v>
      </c>
      <c r="H34" s="17" t="s">
        <v>163</v>
      </c>
      <c r="I34" s="1" t="str">
        <f>CONCATENATE("collist[",F34,"] = new TableColDefEx(""",C34,""", typeof(",B34,"), """,H34,""",""",G34,""");")</f>
        <v>collist[32] = new TableColDefEx("PasswordNotRequired", typeof(Boolean), "PASSWD_NOTREQD","UAC");</v>
      </c>
      <c r="J34" t="str">
        <f>CONCATENATE("[",C34,"] [",A34,"] ",E34,",")</f>
        <v>[PasswordNotRequired] [bit] NULL,</v>
      </c>
    </row>
    <row r="35" spans="1:10" x14ac:dyDescent="0.25">
      <c r="A35" t="s">
        <v>8</v>
      </c>
      <c r="B35" t="s">
        <v>82</v>
      </c>
      <c r="C35" s="12" t="s">
        <v>109</v>
      </c>
      <c r="D35">
        <v>128</v>
      </c>
      <c r="E35" t="s">
        <v>115</v>
      </c>
      <c r="F35" s="6">
        <v>33</v>
      </c>
      <c r="G35" s="6" t="s">
        <v>174</v>
      </c>
      <c r="H35" s="15" t="s">
        <v>153</v>
      </c>
      <c r="I35" s="1" t="str">
        <f>CONCATENATE("collist[",F35,"] = new TableColDefEx(""",C35,""", typeof(",B35,"), """,H35,""",""",G35,""");")</f>
        <v>collist[33] = new TableColDefEx("PrimaryGroupID", typeof(Int32), "primarygroupid","Adprop");</v>
      </c>
      <c r="J35" t="str">
        <f>CONCATENATE("[",C35,"] [",A35,"] ",E35,",")</f>
        <v>[PrimaryGroupID] [int] NULL,</v>
      </c>
    </row>
    <row r="36" spans="1:10" x14ac:dyDescent="0.25">
      <c r="A36" t="s">
        <v>11</v>
      </c>
      <c r="B36" t="s">
        <v>83</v>
      </c>
      <c r="C36" t="s">
        <v>57</v>
      </c>
      <c r="D36">
        <v>128</v>
      </c>
      <c r="E36" t="s">
        <v>115</v>
      </c>
      <c r="F36" s="6">
        <v>34</v>
      </c>
      <c r="G36" s="6" t="s">
        <v>174</v>
      </c>
      <c r="H36" s="15" t="s">
        <v>137</v>
      </c>
      <c r="I36" s="1" t="str">
        <f>CONCATENATE("collist[",F36,"] = new TableColDefEx(""",C36,""", typeof(",B36,"), """,H36,""",""",G36,""");")</f>
        <v>collist[34] = new TableColDefEx("SamAccountName", typeof(String), "samaccountname","Adprop");</v>
      </c>
      <c r="J36" t="str">
        <f>CONCATENATE("[",C36,"] [",A36,"](",D36,") ",E36,",")</f>
        <v>[SamAccountName] [nvarchar](128) NULL,</v>
      </c>
    </row>
    <row r="37" spans="1:10" x14ac:dyDescent="0.25">
      <c r="A37" t="s">
        <v>11</v>
      </c>
      <c r="B37" t="s">
        <v>83</v>
      </c>
      <c r="C37" t="s">
        <v>59</v>
      </c>
      <c r="D37">
        <v>128</v>
      </c>
      <c r="E37" t="s">
        <v>116</v>
      </c>
      <c r="F37" s="6">
        <v>35</v>
      </c>
      <c r="G37" s="6" t="s">
        <v>59</v>
      </c>
      <c r="H37" s="15" t="s">
        <v>138</v>
      </c>
      <c r="I37" s="1" t="str">
        <f>CONCATENATE("collist[",F37,"] = new TableColDefEx(""",C37,""", typeof(",B37,"), """,H37,""",""",G37,""");")</f>
        <v>collist[35] = new TableColDefEx("SID", typeof(String), "objectsid","SID");</v>
      </c>
      <c r="J37" t="str">
        <f>CONCATENATE("[",C37,"] [",A37,"](",D37,") ",E37,",")</f>
        <v>[SID] [nvarchar](128) NOT NULL,</v>
      </c>
    </row>
    <row r="38" spans="1:10" x14ac:dyDescent="0.25">
      <c r="A38" t="s">
        <v>5</v>
      </c>
      <c r="B38" t="s">
        <v>80</v>
      </c>
      <c r="C38" t="s">
        <v>60</v>
      </c>
      <c r="E38" t="s">
        <v>115</v>
      </c>
      <c r="F38" s="6">
        <v>36</v>
      </c>
      <c r="G38" s="6" t="s">
        <v>170</v>
      </c>
      <c r="H38" s="17" t="s">
        <v>166</v>
      </c>
      <c r="I38" s="1" t="str">
        <f>CONCATENATE("collist[",F38,"] = new TableColDefEx(""",C38,""", typeof(",B38,"), """,H38,""",""",G38,""");")</f>
        <v>collist[36] = new TableColDefEx("SmartcardLogonRequired", typeof(Boolean), "SMARTCARD_REQUIRED","UAC");</v>
      </c>
      <c r="J38" t="str">
        <f>CONCATENATE("[",C38,"] [",A38,"] ",E38,",")</f>
        <v>[SmartcardLogonRequired] [bit] NULL,</v>
      </c>
    </row>
    <row r="39" spans="1:10" x14ac:dyDescent="0.25">
      <c r="A39" t="s">
        <v>5</v>
      </c>
      <c r="B39" t="s">
        <v>80</v>
      </c>
      <c r="C39" s="12" t="s">
        <v>65</v>
      </c>
      <c r="E39" t="s">
        <v>115</v>
      </c>
      <c r="F39" s="6">
        <v>37</v>
      </c>
      <c r="G39" s="6" t="s">
        <v>170</v>
      </c>
      <c r="H39" s="17" t="s">
        <v>102</v>
      </c>
      <c r="I39" s="1" t="str">
        <f>CONCATENATE("collist[",F39,"] = new TableColDefEx(""",C39,""", typeof(",B39,"), """,H39,""",""",G39,""");")</f>
        <v>collist[37] = new TableColDefEx("TrustedForDelegation", typeof(Boolean), "TRUSTED_FOR_DELEGATION","UAC");</v>
      </c>
      <c r="J39" t="str">
        <f t="shared" ref="J39:J43" si="0">CONCATENATE("[",C39,"] [",A39,"] ",E39,",")</f>
        <v>[TrustedForDelegation] [bit] NULL,</v>
      </c>
    </row>
    <row r="40" spans="1:10" x14ac:dyDescent="0.25">
      <c r="A40" t="s">
        <v>5</v>
      </c>
      <c r="B40" t="s">
        <v>80</v>
      </c>
      <c r="C40" s="12" t="s">
        <v>66</v>
      </c>
      <c r="E40" t="s">
        <v>115</v>
      </c>
      <c r="F40" s="6">
        <v>38</v>
      </c>
      <c r="G40" s="6" t="s">
        <v>170</v>
      </c>
      <c r="H40" s="17" t="s">
        <v>100</v>
      </c>
      <c r="I40" s="1" t="str">
        <f>CONCATENATE("collist[",F40,"] = new TableColDefEx(""",C40,""", typeof(",B40,"), """,H40,""",""",G40,""");")</f>
        <v>collist[38] = new TableColDefEx("TrustedToAuthForDelegation", typeof(Boolean), "TRUSTED_TO_AUTH_FOR_DELEGATION","UAC");</v>
      </c>
      <c r="J40" t="str">
        <f t="shared" si="0"/>
        <v>[TrustedToAuthForDelegation] [bit] NULL,</v>
      </c>
    </row>
    <row r="41" spans="1:10" x14ac:dyDescent="0.25">
      <c r="A41" t="s">
        <v>5</v>
      </c>
      <c r="B41" t="s">
        <v>80</v>
      </c>
      <c r="C41" s="12" t="s">
        <v>67</v>
      </c>
      <c r="E41" t="s">
        <v>115</v>
      </c>
      <c r="F41" s="6">
        <v>39</v>
      </c>
      <c r="G41" s="6" t="s">
        <v>170</v>
      </c>
      <c r="H41" s="17" t="s">
        <v>101</v>
      </c>
      <c r="I41" s="1" t="str">
        <f>CONCATENATE("collist[",F41,"] = new TableColDefEx(""",C41,""", typeof(",B41,"), """,H41,""",""",G41,""");")</f>
        <v>collist[39] = new TableColDefEx("UseDESKeyOnly", typeof(Boolean), "USE_DES_KEY_ONLY","UAC");</v>
      </c>
      <c r="J41" t="str">
        <f t="shared" si="0"/>
        <v>[UseDESKeyOnly] [bit] NULL,</v>
      </c>
    </row>
    <row r="42" spans="1:10" x14ac:dyDescent="0.25">
      <c r="A42" t="s">
        <v>8</v>
      </c>
      <c r="B42" t="s">
        <v>82</v>
      </c>
      <c r="C42" t="s">
        <v>99</v>
      </c>
      <c r="E42" t="s">
        <v>115</v>
      </c>
      <c r="F42" s="6">
        <v>40</v>
      </c>
      <c r="G42" s="6" t="s">
        <v>174</v>
      </c>
      <c r="H42" s="15" t="s">
        <v>146</v>
      </c>
      <c r="I42" s="1" t="str">
        <f>CONCATENATE("collist[",F42,"] = new TableColDefEx(""",C42,""", typeof(",B42,"), """,H42,""",""",G42,""");")</f>
        <v>collist[40] = new TableColDefEx("userAccountControl", typeof(Int32), "useraccountcontrol","Adprop");</v>
      </c>
      <c r="J42" t="str">
        <f>CONCATENATE("[",C42,"] [",A42,"] ",E42,",")</f>
        <v>[userAccountControl] [int] NULL,</v>
      </c>
    </row>
  </sheetData>
  <autoFilter ref="A1:J43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B1" workbookViewId="0">
      <selection activeCell="H25" sqref="H25"/>
    </sheetView>
  </sheetViews>
  <sheetFormatPr defaultRowHeight="15" x14ac:dyDescent="0.25"/>
  <cols>
    <col min="1" max="1" width="15.85546875" bestFit="1" customWidth="1"/>
    <col min="2" max="2" width="14" customWidth="1"/>
    <col min="3" max="3" width="20.7109375" customWidth="1"/>
    <col min="4" max="4" width="6.85546875" customWidth="1"/>
    <col min="8" max="8" width="27.28515625" customWidth="1"/>
    <col min="9" max="9" width="88.140625" customWidth="1"/>
    <col min="10" max="10" width="44.85546875" customWidth="1"/>
  </cols>
  <sheetData>
    <row r="1" spans="1:10" x14ac:dyDescent="0.25">
      <c r="A1" s="1" t="s">
        <v>118</v>
      </c>
      <c r="B1" s="1" t="s">
        <v>79</v>
      </c>
      <c r="C1" s="1" t="s">
        <v>117</v>
      </c>
      <c r="D1" s="1" t="s">
        <v>0</v>
      </c>
      <c r="E1" s="1" t="s">
        <v>1</v>
      </c>
      <c r="F1" s="5" t="s">
        <v>78</v>
      </c>
      <c r="G1" s="5" t="s">
        <v>175</v>
      </c>
      <c r="H1" s="4" t="s">
        <v>88</v>
      </c>
      <c r="I1" s="1" t="s">
        <v>111</v>
      </c>
      <c r="J1" s="1" t="s">
        <v>119</v>
      </c>
    </row>
    <row r="2" spans="1:10" x14ac:dyDescent="0.25">
      <c r="A2" t="s">
        <v>2</v>
      </c>
      <c r="B2" t="s">
        <v>81</v>
      </c>
      <c r="C2" s="12" t="s">
        <v>16</v>
      </c>
      <c r="E2" t="s">
        <v>115</v>
      </c>
      <c r="F2" s="6">
        <v>0</v>
      </c>
      <c r="G2" s="6" t="s">
        <v>174</v>
      </c>
      <c r="H2" s="15" t="s">
        <v>93</v>
      </c>
      <c r="I2" s="1" t="str">
        <f>CONCATENATE("collist[",F2,"] = new TableColDefEx(""",C2,""", typeof(",B2,"), """,H2,""",""",G2,""");")</f>
        <v>collist[0] = new TableColDefEx("Created", typeof(DateTime), "whenCreated","Adprop");</v>
      </c>
      <c r="J2" t="str">
        <f>CONCATENATE("[",C2,"] [",A2,"] ",E2,",")</f>
        <v>[Created] [datetime] NULL,</v>
      </c>
    </row>
    <row r="3" spans="1:10" x14ac:dyDescent="0.25">
      <c r="A3" t="s">
        <v>11</v>
      </c>
      <c r="B3" t="s">
        <v>83</v>
      </c>
      <c r="C3" t="s">
        <v>18</v>
      </c>
      <c r="D3">
        <v>256</v>
      </c>
      <c r="E3" t="s">
        <v>115</v>
      </c>
      <c r="F3" s="6">
        <v>1</v>
      </c>
      <c r="G3" s="6" t="s">
        <v>174</v>
      </c>
      <c r="H3" s="15" t="s">
        <v>120</v>
      </c>
      <c r="I3" s="1" t="str">
        <f t="shared" ref="I3:I16" si="0">CONCATENATE("collist[",F3,"] = new TableColDefEx(""",C3,""", typeof(",B3,"), """,H3,""",""",G3,""");")</f>
        <v>collist[1] = new TableColDefEx("Description", typeof(String), "description","Adprop");</v>
      </c>
      <c r="J3" t="str">
        <f>CONCATENATE("[",C3,"] [",A3,"](",D3,") ",E3,",")</f>
        <v>[Description] [nvarchar](256) NULL,</v>
      </c>
    </row>
    <row r="4" spans="1:10" x14ac:dyDescent="0.25">
      <c r="A4" t="s">
        <v>11</v>
      </c>
      <c r="B4" t="s">
        <v>83</v>
      </c>
      <c r="C4" t="s">
        <v>19</v>
      </c>
      <c r="D4">
        <v>128</v>
      </c>
      <c r="E4" t="s">
        <v>115</v>
      </c>
      <c r="F4" s="6">
        <v>2</v>
      </c>
      <c r="G4" s="6" t="s">
        <v>174</v>
      </c>
      <c r="H4" s="15" t="s">
        <v>141</v>
      </c>
      <c r="I4" s="1" t="str">
        <f t="shared" si="0"/>
        <v>collist[2] = new TableColDefEx("DisplayName", typeof(String), "displayname","Adprop");</v>
      </c>
      <c r="J4" t="str">
        <f>CONCATENATE("[",C4,"] [",A4,"](",D4,") ",E4,",")</f>
        <v>[DisplayName] [nvarchar](128) NULL,</v>
      </c>
    </row>
    <row r="5" spans="1:10" x14ac:dyDescent="0.25">
      <c r="A5" t="s">
        <v>11</v>
      </c>
      <c r="B5" t="s">
        <v>83</v>
      </c>
      <c r="C5" t="s">
        <v>20</v>
      </c>
      <c r="D5">
        <v>512</v>
      </c>
      <c r="E5" t="s">
        <v>115</v>
      </c>
      <c r="F5" s="6">
        <v>3</v>
      </c>
      <c r="G5" s="6" t="s">
        <v>174</v>
      </c>
      <c r="H5" s="15" t="s">
        <v>140</v>
      </c>
      <c r="I5" s="1" t="str">
        <f t="shared" si="0"/>
        <v>collist[3] = new TableColDefEx("DistinguishedName", typeof(String), "distinguishedname","Adprop");</v>
      </c>
      <c r="J5" t="str">
        <f>CONCATENATE("[",C5,"] [",A5,"](",D5,") ",E5,",")</f>
        <v>[DistinguishedName] [nvarchar](512) NULL,</v>
      </c>
    </row>
    <row r="6" spans="1:10" x14ac:dyDescent="0.25">
      <c r="A6" t="s">
        <v>11</v>
      </c>
      <c r="B6" t="s">
        <v>83</v>
      </c>
      <c r="C6" t="s">
        <v>23</v>
      </c>
      <c r="D6">
        <v>256</v>
      </c>
      <c r="E6" t="s">
        <v>115</v>
      </c>
      <c r="F6" s="6">
        <v>4</v>
      </c>
      <c r="G6" s="6" t="s">
        <v>174</v>
      </c>
      <c r="H6" s="15" t="s">
        <v>123</v>
      </c>
      <c r="I6" s="1" t="str">
        <f t="shared" si="0"/>
        <v>collist[4] = new TableColDefEx("EmailAddress", typeof(String), "mail","Adprop");</v>
      </c>
      <c r="J6" t="str">
        <f>CONCATENATE("[",C6,"] [",A6,"](",D6,") ",E6,",")</f>
        <v>[EmailAddress] [nvarchar](256) NULL,</v>
      </c>
    </row>
    <row r="7" spans="1:10" x14ac:dyDescent="0.25">
      <c r="A7" t="s">
        <v>11</v>
      </c>
      <c r="B7" t="s">
        <v>83</v>
      </c>
      <c r="C7" t="s">
        <v>133</v>
      </c>
      <c r="D7">
        <v>32</v>
      </c>
      <c r="E7" t="s">
        <v>115</v>
      </c>
      <c r="F7" s="6">
        <v>5</v>
      </c>
      <c r="G7" s="6" t="s">
        <v>202</v>
      </c>
      <c r="H7" s="15" t="s">
        <v>143</v>
      </c>
      <c r="I7" s="1" t="str">
        <f t="shared" si="0"/>
        <v>collist[5] = new TableColDefEx("GroupCategory", typeof(String), "grouptype","GrpCat");</v>
      </c>
      <c r="J7" t="str">
        <f t="shared" ref="J7:J8" si="1">CONCATENATE("[",C7,"] [",A7,"](",D7,") ",E7,",")</f>
        <v>[GroupCategory] [nvarchar](32) NULL,</v>
      </c>
    </row>
    <row r="8" spans="1:10" x14ac:dyDescent="0.25">
      <c r="A8" t="s">
        <v>11</v>
      </c>
      <c r="B8" t="s">
        <v>83</v>
      </c>
      <c r="C8" t="s">
        <v>134</v>
      </c>
      <c r="D8">
        <v>32</v>
      </c>
      <c r="E8" t="s">
        <v>115</v>
      </c>
      <c r="F8" s="6">
        <v>6</v>
      </c>
      <c r="G8" s="6" t="s">
        <v>203</v>
      </c>
      <c r="H8" s="15" t="s">
        <v>143</v>
      </c>
      <c r="I8" s="1" t="str">
        <f t="shared" si="0"/>
        <v>collist[6] = new TableColDefEx("GroupScope", typeof(String), "grouptype","GrpScope");</v>
      </c>
      <c r="J8" t="str">
        <f t="shared" si="1"/>
        <v>[GroupScope] [nvarchar](32) NULL,</v>
      </c>
    </row>
    <row r="9" spans="1:10" x14ac:dyDescent="0.25">
      <c r="A9" t="s">
        <v>11</v>
      </c>
      <c r="B9" t="s">
        <v>83</v>
      </c>
      <c r="C9" t="s">
        <v>132</v>
      </c>
      <c r="D9">
        <v>256</v>
      </c>
      <c r="E9" t="s">
        <v>115</v>
      </c>
      <c r="F9" s="6">
        <v>7</v>
      </c>
      <c r="G9" s="6" t="s">
        <v>174</v>
      </c>
      <c r="H9" s="15" t="s">
        <v>142</v>
      </c>
      <c r="I9" s="1" t="str">
        <f t="shared" si="0"/>
        <v>collist[7] = new TableColDefEx("ManagedBy", typeof(String), "managedby","Adprop");</v>
      </c>
      <c r="J9" t="str">
        <f>CONCATENATE("[",C9,"] [",A9,"](",D9,") ",E9,",")</f>
        <v>[ManagedBy] [nvarchar](256) NULL,</v>
      </c>
    </row>
    <row r="10" spans="1:10" x14ac:dyDescent="0.25">
      <c r="A10" t="s">
        <v>2</v>
      </c>
      <c r="B10" t="s">
        <v>81</v>
      </c>
      <c r="C10" s="12" t="s">
        <v>42</v>
      </c>
      <c r="E10" t="s">
        <v>115</v>
      </c>
      <c r="F10" s="6">
        <v>8</v>
      </c>
      <c r="G10" s="6" t="s">
        <v>174</v>
      </c>
      <c r="H10" s="15" t="s">
        <v>94</v>
      </c>
      <c r="I10" s="1" t="str">
        <f t="shared" si="0"/>
        <v>collist[8] = new TableColDefEx("Modified", typeof(DateTime), "whenChanged","Adprop");</v>
      </c>
      <c r="J10" t="str">
        <f>CONCATENATE("[",C10,"] [",A10,"] ",E10,",")</f>
        <v>[Modified] [datetime] NULL,</v>
      </c>
    </row>
    <row r="11" spans="1:10" x14ac:dyDescent="0.25">
      <c r="A11" t="s">
        <v>11</v>
      </c>
      <c r="B11" t="s">
        <v>83</v>
      </c>
      <c r="C11" t="s">
        <v>43</v>
      </c>
      <c r="D11">
        <v>256</v>
      </c>
      <c r="E11" t="s">
        <v>115</v>
      </c>
      <c r="F11" s="6">
        <v>9</v>
      </c>
      <c r="G11" s="6" t="s">
        <v>174</v>
      </c>
      <c r="H11" s="15" t="s">
        <v>127</v>
      </c>
      <c r="I11" s="1" t="str">
        <f t="shared" si="0"/>
        <v>collist[9] = new TableColDefEx("Name", typeof(String), "name","Adprop");</v>
      </c>
      <c r="J11" t="str">
        <f t="shared" ref="J11:J13" si="2">CONCATENATE("[",C11,"] [",A11,"](",D11,") ",E11,",")</f>
        <v>[Name] [nvarchar](256) NULL,</v>
      </c>
    </row>
    <row r="12" spans="1:10" x14ac:dyDescent="0.25">
      <c r="A12" t="s">
        <v>11</v>
      </c>
      <c r="B12" t="s">
        <v>83</v>
      </c>
      <c r="C12" t="s">
        <v>44</v>
      </c>
      <c r="D12">
        <v>128</v>
      </c>
      <c r="E12" t="s">
        <v>115</v>
      </c>
      <c r="F12" s="6">
        <v>10</v>
      </c>
      <c r="G12" s="6" t="s">
        <v>174</v>
      </c>
      <c r="H12" s="15" t="s">
        <v>139</v>
      </c>
      <c r="I12" s="1" t="str">
        <f t="shared" si="0"/>
        <v>collist[10] = new TableColDefEx("ObjectCategory", typeof(String), "objectcategory","Adprop");</v>
      </c>
      <c r="J12" t="str">
        <f t="shared" si="2"/>
        <v>[ObjectCategory] [nvarchar](128) NULL,</v>
      </c>
    </row>
    <row r="13" spans="1:10" x14ac:dyDescent="0.25">
      <c r="A13" t="s">
        <v>11</v>
      </c>
      <c r="B13" t="s">
        <v>83</v>
      </c>
      <c r="C13" t="s">
        <v>45</v>
      </c>
      <c r="D13">
        <v>64</v>
      </c>
      <c r="E13" t="s">
        <v>115</v>
      </c>
      <c r="F13" s="6">
        <v>11</v>
      </c>
      <c r="G13" s="6" t="s">
        <v>172</v>
      </c>
      <c r="H13" s="15" t="s">
        <v>144</v>
      </c>
      <c r="I13" s="1" t="str">
        <f t="shared" si="0"/>
        <v>collist[11] = new TableColDefEx("ObjectClass", typeof(String), "SchemaClassName","ObjClass");</v>
      </c>
      <c r="J13" t="str">
        <f t="shared" si="2"/>
        <v>[ObjectClass] [nvarchar](64) NULL,</v>
      </c>
    </row>
    <row r="14" spans="1:10" x14ac:dyDescent="0.25">
      <c r="A14" t="s">
        <v>46</v>
      </c>
      <c r="B14" t="s">
        <v>71</v>
      </c>
      <c r="C14" t="s">
        <v>47</v>
      </c>
      <c r="E14" t="s">
        <v>116</v>
      </c>
      <c r="F14" s="6">
        <v>12</v>
      </c>
      <c r="G14" s="6" t="s">
        <v>173</v>
      </c>
      <c r="H14" s="15" t="s">
        <v>71</v>
      </c>
      <c r="I14" s="1" t="str">
        <f t="shared" si="0"/>
        <v>collist[12] = new TableColDefEx("ObjectGUID", typeof(Guid), "Guid","ObjGuid");</v>
      </c>
      <c r="J14" t="str">
        <f>CONCATENATE("[",C14,"] [",A14,"] ",E14,",")</f>
        <v>[ObjectGUID] [uniqueidentifier] NOT NULL,</v>
      </c>
    </row>
    <row r="15" spans="1:10" x14ac:dyDescent="0.25">
      <c r="A15" t="s">
        <v>11</v>
      </c>
      <c r="B15" t="s">
        <v>83</v>
      </c>
      <c r="C15" t="s">
        <v>57</v>
      </c>
      <c r="D15">
        <v>128</v>
      </c>
      <c r="E15" t="s">
        <v>115</v>
      </c>
      <c r="F15" s="6">
        <v>13</v>
      </c>
      <c r="G15" s="6" t="s">
        <v>174</v>
      </c>
      <c r="H15" s="15" t="s">
        <v>137</v>
      </c>
      <c r="I15" s="1" t="str">
        <f t="shared" si="0"/>
        <v>collist[13] = new TableColDefEx("SamAccountName", typeof(String), "samaccountname","Adprop");</v>
      </c>
      <c r="J15" t="str">
        <f t="shared" ref="J15:J16" si="3">CONCATENATE("[",C15,"] [",A15,"](",D15,") ",E15,",")</f>
        <v>[SamAccountName] [nvarchar](128) NULL,</v>
      </c>
    </row>
    <row r="16" spans="1:10" x14ac:dyDescent="0.25">
      <c r="A16" t="s">
        <v>11</v>
      </c>
      <c r="B16" t="s">
        <v>83</v>
      </c>
      <c r="C16" t="s">
        <v>59</v>
      </c>
      <c r="D16">
        <v>128</v>
      </c>
      <c r="E16" t="s">
        <v>115</v>
      </c>
      <c r="F16" s="6">
        <v>14</v>
      </c>
      <c r="G16" s="6" t="s">
        <v>59</v>
      </c>
      <c r="H16" s="15" t="s">
        <v>138</v>
      </c>
      <c r="I16" s="1" t="str">
        <f t="shared" si="0"/>
        <v>collist[14] = new TableColDefEx("SID", typeof(String), "objectsid","SID");</v>
      </c>
      <c r="J16" t="str">
        <f t="shared" si="3"/>
        <v>[SID] [nvarchar](128) NULL,</v>
      </c>
    </row>
  </sheetData>
  <autoFilter ref="A1:J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Contacts</vt:lpstr>
      <vt:lpstr>Computers</vt:lpstr>
      <vt:lpstr>Groups</vt:lpstr>
      <vt:lpstr>Users (2)</vt:lpstr>
      <vt:lpstr>Contacts (2)</vt:lpstr>
      <vt:lpstr>Computers (2)</vt:lpstr>
      <vt:lpstr>Groups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snorriadmin</dc:creator>
  <cp:lastModifiedBy>snorriadmin</cp:lastModifiedBy>
  <dcterms:created xsi:type="dcterms:W3CDTF">2015-08-06T14:15:58Z</dcterms:created>
  <dcterms:modified xsi:type="dcterms:W3CDTF">2015-08-14T16:29:42Z</dcterms:modified>
</cp:coreProperties>
</file>