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vetlananovikova/Desktop/Домашние работы /"/>
    </mc:Choice>
  </mc:AlternateContent>
  <xr:revisionPtr revIDLastSave="0" documentId="13_ncr:1_{FBB898A2-1B67-534C-B8A5-9F0AB096C216}" xr6:coauthVersionLast="28" xr6:coauthVersionMax="28" xr10:uidLastSave="{00000000-0000-0000-0000-000000000000}"/>
  <bookViews>
    <workbookView xWindow="21680" yWindow="6820" windowWidth="28800" windowHeight="16260" xr2:uid="{00000000-000D-0000-FFFF-FFFF00000000}"/>
  </bookViews>
  <sheets>
    <sheet name="Heritage Tourism (Ответы) - Отв" sheetId="1" r:id="rId1"/>
  </sheets>
  <calcPr calcId="171027"/>
</workbook>
</file>

<file path=xl/calcChain.xml><?xml version="1.0" encoding="utf-8"?>
<calcChain xmlns="http://schemas.openxmlformats.org/spreadsheetml/2006/main">
  <c r="N36" i="1" l="1"/>
  <c r="B38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" i="1"/>
  <c r="B3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36" i="1" l="1"/>
  <c r="C35" i="1"/>
  <c r="N35" i="1"/>
</calcChain>
</file>

<file path=xl/sharedStrings.xml><?xml version="1.0" encoding="utf-8"?>
<sst xmlns="http://schemas.openxmlformats.org/spreadsheetml/2006/main" count="523" uniqueCount="94">
  <si>
    <t>Мужской</t>
  </si>
  <si>
    <t>часто</t>
  </si>
  <si>
    <t>Шоппинг, Спорт</t>
  </si>
  <si>
    <t>Нет</t>
  </si>
  <si>
    <t>Туризм в редких районах, куда не ступала нога человека</t>
  </si>
  <si>
    <t>Да</t>
  </si>
  <si>
    <t>Европейские страны (Италия, Германия, Испания, Франция и.т.д)</t>
  </si>
  <si>
    <t>Автомобиль</t>
  </si>
  <si>
    <t>Комфорт</t>
  </si>
  <si>
    <t>Самая лучшая компания для меня</t>
  </si>
  <si>
    <t>Плохая компания для меня</t>
  </si>
  <si>
    <t>редко</t>
  </si>
  <si>
    <t>Hohensalzburg castle (Austria)</t>
  </si>
  <si>
    <t>Культурный туризм под защитой ЮНЕСКО</t>
  </si>
  <si>
    <t>Самолет</t>
  </si>
  <si>
    <t>Женский</t>
  </si>
  <si>
    <t>иногда</t>
  </si>
  <si>
    <t>Культура, Шоппинг, Отдых, Провести время с семьей/друзьями</t>
  </si>
  <si>
    <t>История, Архитектура, Личный интерес</t>
  </si>
  <si>
    <t>Австралия</t>
  </si>
  <si>
    <t>Стоимость, Комфорт</t>
  </si>
  <si>
    <t>50/50</t>
  </si>
  <si>
    <t>Спорт, Провести время с семьей/друзьями, Поездки к семье/друзьям</t>
  </si>
  <si>
    <t>Туризм в местах, которые связанны со смертью великих людей</t>
  </si>
  <si>
    <t>Комфорт, Время</t>
  </si>
  <si>
    <t>Культура, Шоппинг, Спорт</t>
  </si>
  <si>
    <t>Predjama Castle (Slovenia)</t>
  </si>
  <si>
    <t>Европейские страны (Италия, Германия, Испания, Франция и.т.д), Австралия</t>
  </si>
  <si>
    <t>Стоимость, Время</t>
  </si>
  <si>
    <t>Шоппинг, Отдых, Красивые фотографии</t>
  </si>
  <si>
    <t>Predjama Castle (Slovenia), Hohensalzburg castle (Austria)</t>
  </si>
  <si>
    <t>Отдых, Провести время с семьей/друзьями, Красивые фотографии</t>
  </si>
  <si>
    <t>Личный интерес</t>
  </si>
  <si>
    <t>Европейские страны (Италия, Германия, Испания, Франция и.т.д), Азиатские страны (ОАЭ, Вьетнам), Австралия, Африканские страны, Америка</t>
  </si>
  <si>
    <t>Стоимость</t>
  </si>
  <si>
    <t>Культура, Отдых, Провести время с семьей/друзьями, Поездки к семье/друзьям, Красивые фотографии</t>
  </si>
  <si>
    <t>Архитектура</t>
  </si>
  <si>
    <t>Европейские страны (Италия, Германия, Испания, Франция и.т.д), Америка</t>
  </si>
  <si>
    <t>Поезд</t>
  </si>
  <si>
    <t>Отдых, Провести время с семьей/друзьями, Поездки к семье/друзьям</t>
  </si>
  <si>
    <t>Спорт, Еда, Красивые фотографии</t>
  </si>
  <si>
    <t>Otocec Castle (Slovenia)</t>
  </si>
  <si>
    <t>Личный интерес, Спец. предложения туристический фирм</t>
  </si>
  <si>
    <t>Азиатские страны (ОАЭ, Вьетнам), Австралия</t>
  </si>
  <si>
    <t>Культура, Отдых, Провести время с семьей/друзьями, Поездки к семье/друзьям, Еда, Красивые фотографии</t>
  </si>
  <si>
    <t>Европейские страны (Италия, Германия, Испания, Франция и.т.д), Азиатские страны (ОАЭ, Вьетнам), Америка</t>
  </si>
  <si>
    <t>Стоимость, Комфорт, Время</t>
  </si>
  <si>
    <t>Отдых, Провести время с семьей/друзьями, Еда, Красивые фотографии</t>
  </si>
  <si>
    <t>Культура, Отдых, Провести время с семьей/друзьями</t>
  </si>
  <si>
    <t>Культура, Командировки, Отдых, Провести время с семьей/друзьями</t>
  </si>
  <si>
    <t>История, Архитектура</t>
  </si>
  <si>
    <t>Отдых, Поездки к семье/друзьям</t>
  </si>
  <si>
    <t>Африканские страны</t>
  </si>
  <si>
    <t>Культура, Отдых, Красивые фотографии</t>
  </si>
  <si>
    <t>Архитектура, Личный интерес</t>
  </si>
  <si>
    <t>Отдых, Провести время с семьей/друзьями</t>
  </si>
  <si>
    <t>Predjama Castle (Slovenia), Otocec Castle (Slovenia)</t>
  </si>
  <si>
    <t>Культура, Отдых, Провести время с семьей/друзьями, Поездки к семье/друзьям</t>
  </si>
  <si>
    <t>Культура, Шоппинг, Отдых, Провести время с семьей/друзьями, Поездки к семье/друзьям, Красивые фотографии</t>
  </si>
  <si>
    <t>Европейские страны (Италия, Германия, Испания, Франция и.т.д), Азиатские страны (ОАЭ, Вьетнам), Австралия</t>
  </si>
  <si>
    <t>Культура, Шоппинг, Отдых, Провести время с семьей/друзьями, Еда</t>
  </si>
  <si>
    <t>Командировки, Отдых, Провести время с семьей/друзьями, Поездки к семье/друзьям, Еда</t>
  </si>
  <si>
    <t>Шоппинг, Спорт, Еда, Красивые фотографии</t>
  </si>
  <si>
    <t>Европейские страны (Италия, Германия, Испания, Франция и.т.д), Азиатские страны (ОАЭ, Вьетнам)</t>
  </si>
  <si>
    <t>Отдых, Спорт, Провести время с семьей/друзьями, Поездки к семье/друзьям, Еда, Красивые фотографии</t>
  </si>
  <si>
    <t>Культура, Отдых, Провести время с семьей/друзьями, Еда, Красивые фотографии, новые впечатления</t>
  </si>
  <si>
    <t>Otocec Castle (Slovenia), Hohensalzburg castle (Austria)</t>
  </si>
  <si>
    <t>Отметка времени</t>
  </si>
  <si>
    <t>Возраст</t>
  </si>
  <si>
    <t>Как часто Вы путешествуете</t>
  </si>
  <si>
    <t>Почему Вы путешествуете</t>
  </si>
  <si>
    <t>Вы заинтересованны в посещении замков?</t>
  </si>
  <si>
    <t>Знаете/слышали ли Вы об этих замках?</t>
  </si>
  <si>
    <t>Знаком ли Вам термин "Туризм Всемирного Наследия"</t>
  </si>
  <si>
    <t>Что такое туризм Всемирного Наследия?</t>
  </si>
  <si>
    <t>Вы когда-нибудь бывали в таких "исторических" местах?</t>
  </si>
  <si>
    <t>Какова цель посещения замков, на Ваш взгляд?</t>
  </si>
  <si>
    <t>Вы когда-нибудь планировали путешествие, основываясь на посещении только исторических мест</t>
  </si>
  <si>
    <t>Какова ценность посещения замка во время поездки?</t>
  </si>
  <si>
    <t>Какие страны на Ваш взгляд привлекают туристов больше всего?</t>
  </si>
  <si>
    <t>Какой транспорт лучше всего для путешествий?</t>
  </si>
  <si>
    <t>Чем Вы руководствовались при выборе транспорта для путешествий?</t>
  </si>
  <si>
    <t>С кем бы Вы предпочли отправиться в путешествие? (выставите "оценку" каждому виду компании ) [С родственниками ]</t>
  </si>
  <si>
    <t>С кем бы Вы предпочли отправиться в путешествие? (выставите "оценку" каждому виду компании ) [С друзьями ]</t>
  </si>
  <si>
    <t>С кем бы Вы предпочли отправиться в путешествие? (выставите "оценку" каждому виду компании ) [С любимым человеком ]</t>
  </si>
  <si>
    <t>С кем бы Вы предпочли отправиться в путешествие? (выставите "оценку" каждому виду компании ) [Самостоятельно ]</t>
  </si>
  <si>
    <t>ответ ДА</t>
  </si>
  <si>
    <t>ответ НЕТ</t>
  </si>
  <si>
    <t>15 лет</t>
  </si>
  <si>
    <t>17 лет</t>
  </si>
  <si>
    <t>18 лет</t>
  </si>
  <si>
    <t>19 лет</t>
  </si>
  <si>
    <t>20 лет</t>
  </si>
  <si>
    <t>21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</si>
</sst>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vertical="center"/>
    </xf>
    <xf numFmtId="22" fontId="18" fillId="0" borderId="12" xfId="0" applyNumberFormat="1" applyFont="1" applyBorder="1" applyAlignment="1">
      <alignment horizontal="right" wrapText="1"/>
    </xf>
    <xf numFmtId="0" fontId="18" fillId="0" borderId="12" xfId="0" applyFont="1" applyBorder="1" applyAlignment="1">
      <alignment wrapText="1"/>
    </xf>
    <xf numFmtId="0" fontId="18" fillId="0" borderId="12" xfId="0" applyFont="1" applyBorder="1" applyAlignment="1">
      <alignment horizontal="right" wrapText="1"/>
    </xf>
    <xf numFmtId="0" fontId="0" fillId="0" borderId="12" xfId="0" applyBorder="1"/>
    <xf numFmtId="0" fontId="18" fillId="0" borderId="12" xfId="0" applyFont="1" applyBorder="1" applyAlignment="1">
      <alignment vertical="center"/>
    </xf>
    <xf numFmtId="0" fontId="19" fillId="33" borderId="11" xfId="0" applyFont="1" applyFill="1" applyBorder="1" applyAlignment="1">
      <alignment wrapText="1"/>
    </xf>
    <xf numFmtId="0" fontId="14" fillId="33" borderId="0" xfId="0" applyFont="1" applyFill="1"/>
    <xf numFmtId="0" fontId="14" fillId="0" borderId="0" xfId="0" applyFont="1" applyFill="1"/>
    <xf numFmtId="0" fontId="0" fillId="34" borderId="0" xfId="0" applyFill="1"/>
    <xf numFmtId="0" fontId="18" fillId="35" borderId="12" xfId="0" applyFont="1" applyFill="1" applyBorder="1" applyAlignment="1">
      <alignment horizontal="right" wrapText="1"/>
    </xf>
    <xf numFmtId="0" fontId="0" fillId="36" borderId="0" xfId="0" applyFill="1"/>
    <xf numFmtId="0" fontId="0" fillId="37" borderId="0" xfId="0" applyFill="1"/>
  </cellXfs>
  <cellStyles count="42"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— акцент1" xfId="19" builtinId="30" customBuiltin="1"/>
    <cellStyle name="20% — акцент6" xfId="39" builtinId="50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— акцент1" xfId="20" builtinId="31" customBuiltin="1"/>
    <cellStyle name="40% — акцент2" xfId="24" builtinId="35" customBuiltin="1"/>
    <cellStyle name="40% — акцент6" xfId="40" builtinId="51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— акцент1" xfId="21" builtinId="32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Знаком ли вам термин "Туризм Всемирного Наследия"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518440149777132"/>
          <c:y val="0.18876095793671788"/>
          <c:w val="0.55633806140992659"/>
          <c:h val="0.782176538916751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3B-194F-BA1F-37F46B337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3B-194F-BA1F-37F46B3379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'Heritage Tourism (Ответы) - Отв'!$A$37:$A$38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'Heritage Tourism (Ответы) - Отв'!$B$37:$B$38</c:f>
              <c:numCache>
                <c:formatCode>General</c:formatCode>
                <c:ptCount val="2"/>
                <c:pt idx="0">
                  <c:v>11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804C-AFBB-B706C6476F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Возрастное</a:t>
            </a:r>
            <a:r>
              <a:rPr lang="ru-RU" baseline="0"/>
              <a:t> соотношение</a:t>
            </a:r>
            <a:endParaRPr lang="ru-RU"/>
          </a:p>
        </c:rich>
      </c:tx>
      <c:layout>
        <c:manualLayout>
          <c:xMode val="edge"/>
          <c:yMode val="edge"/>
          <c:x val="0.30325168702832161"/>
          <c:y val="5.6845963909706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40676134243397E-2"/>
          <c:y val="0.17423261081964003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'Heritage Tourism (Ответы) - Отв'!$AA$2:$AF$2</c:f>
              <c:strCache>
                <c:ptCount val="6"/>
                <c:pt idx="0">
                  <c:v>15 лет</c:v>
                </c:pt>
                <c:pt idx="1">
                  <c:v>17 лет</c:v>
                </c:pt>
                <c:pt idx="2">
                  <c:v>18 лет</c:v>
                </c:pt>
                <c:pt idx="3">
                  <c:v>19 лет</c:v>
                </c:pt>
                <c:pt idx="4">
                  <c:v>20 лет</c:v>
                </c:pt>
                <c:pt idx="5">
                  <c:v>21 год</c:v>
                </c:pt>
              </c:strCache>
            </c:strRef>
          </c:cat>
          <c:val>
            <c:numRef>
              <c:f>'Heritage Tourism (Ответы) - Отв'!$AA$3:$AF$3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6-5040-9A0D-B8134B6A86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61960928"/>
        <c:axId val="661840688"/>
      </c:barChart>
      <c:catAx>
        <c:axId val="6619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840688"/>
        <c:crosses val="autoZero"/>
        <c:auto val="1"/>
        <c:lblAlgn val="ctr"/>
        <c:lblOffset val="100"/>
        <c:noMultiLvlLbl val="0"/>
      </c:catAx>
      <c:valAx>
        <c:axId val="661840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19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55989</xdr:colOff>
      <xdr:row>23</xdr:row>
      <xdr:rowOff>0</xdr:rowOff>
    </xdr:from>
    <xdr:to>
      <xdr:col>34</xdr:col>
      <xdr:colOff>177526</xdr:colOff>
      <xdr:row>38</xdr:row>
      <xdr:rowOff>150215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E8F7B3-860B-DC47-935F-419BFE37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76470</xdr:colOff>
      <xdr:row>4</xdr:row>
      <xdr:rowOff>81935</xdr:rowOff>
    </xdr:from>
    <xdr:to>
      <xdr:col>34</xdr:col>
      <xdr:colOff>464300</xdr:colOff>
      <xdr:row>22</xdr:row>
      <xdr:rowOff>13655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E1BED9-CA2D-DB49-AC66-943AE1561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tabSelected="1" topLeftCell="E11" zoomScale="93" zoomScaleNormal="93" workbookViewId="0">
      <selection activeCell="AK25" sqref="AK25"/>
    </sheetView>
  </sheetViews>
  <sheetFormatPr baseColWidth="10" defaultColWidth="8.83203125" defaultRowHeight="15" x14ac:dyDescent="0.2"/>
  <cols>
    <col min="1" max="1" width="17.33203125" customWidth="1"/>
    <col min="2" max="2" width="10.33203125" customWidth="1"/>
    <col min="3" max="3" width="4.83203125" customWidth="1"/>
    <col min="4" max="4" width="21.1640625" customWidth="1"/>
    <col min="6" max="6" width="42" customWidth="1"/>
    <col min="7" max="7" width="6.33203125" customWidth="1"/>
    <col min="8" max="8" width="10.6640625" customWidth="1"/>
    <col min="9" max="9" width="6.33203125" customWidth="1"/>
    <col min="10" max="10" width="37.83203125" customWidth="1"/>
    <col min="14" max="14" width="11.6640625" bestFit="1" customWidth="1"/>
    <col min="15" max="15" width="55.83203125" customWidth="1"/>
    <col min="16" max="16" width="12" customWidth="1"/>
    <col min="17" max="17" width="12.5" customWidth="1"/>
    <col min="18" max="18" width="27.1640625" customWidth="1"/>
  </cols>
  <sheetData>
    <row r="1" spans="1:32" ht="30" customHeight="1" thickBot="1" x14ac:dyDescent="0.25">
      <c r="A1" s="1" t="s">
        <v>67</v>
      </c>
      <c r="B1" s="1"/>
      <c r="C1" s="1" t="s">
        <v>68</v>
      </c>
      <c r="D1" s="1"/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2" t="s">
        <v>85</v>
      </c>
      <c r="V1" s="1"/>
      <c r="W1" s="1"/>
    </row>
    <row r="2" spans="1:32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3"/>
      <c r="X2" t="s">
        <v>86</v>
      </c>
      <c r="Y2" t="s">
        <v>87</v>
      </c>
      <c r="AA2" s="16" t="s">
        <v>88</v>
      </c>
      <c r="AB2" s="16" t="s">
        <v>89</v>
      </c>
      <c r="AC2" s="16" t="s">
        <v>90</v>
      </c>
      <c r="AD2" s="16" t="s">
        <v>91</v>
      </c>
      <c r="AE2" s="16" t="s">
        <v>92</v>
      </c>
      <c r="AF2" s="16" t="s">
        <v>93</v>
      </c>
    </row>
    <row r="3" spans="1:32" ht="25" customHeight="1" x14ac:dyDescent="0.2">
      <c r="A3" s="6">
        <v>43141.856805555559</v>
      </c>
      <c r="B3" s="7" t="s">
        <v>0</v>
      </c>
      <c r="C3" s="8">
        <v>15</v>
      </c>
      <c r="D3" s="15" t="str">
        <f>IF(C3&gt;=18,"совершеннолетний ","несовершеннослетний  ")</f>
        <v xml:space="preserve">несовершеннослетний  </v>
      </c>
      <c r="E3" s="7" t="s">
        <v>1</v>
      </c>
      <c r="F3" s="7" t="s">
        <v>2</v>
      </c>
      <c r="G3" s="7" t="s">
        <v>3</v>
      </c>
      <c r="H3" s="7"/>
      <c r="I3" s="7" t="s">
        <v>3</v>
      </c>
      <c r="J3" s="7" t="s">
        <v>4</v>
      </c>
      <c r="K3" s="7" t="s">
        <v>5</v>
      </c>
      <c r="L3" s="7"/>
      <c r="M3" s="7"/>
      <c r="N3" s="7"/>
      <c r="O3" s="7" t="s">
        <v>6</v>
      </c>
      <c r="P3" s="7" t="s">
        <v>7</v>
      </c>
      <c r="Q3" s="7" t="s">
        <v>8</v>
      </c>
      <c r="R3" s="7" t="s">
        <v>9</v>
      </c>
      <c r="S3" s="7" t="s">
        <v>9</v>
      </c>
      <c r="T3" s="7" t="s">
        <v>10</v>
      </c>
      <c r="U3" s="10" t="s">
        <v>10</v>
      </c>
      <c r="V3" s="7"/>
      <c r="W3" s="9"/>
      <c r="X3" s="14">
        <f>IF(I3=+A$37,1,0)</f>
        <v>0</v>
      </c>
      <c r="Y3" s="14">
        <f>IF(I3=+A$38,1,0)</f>
        <v>1</v>
      </c>
      <c r="AA3" s="16">
        <v>1</v>
      </c>
      <c r="AB3" s="16">
        <v>3</v>
      </c>
      <c r="AC3" s="16">
        <v>21</v>
      </c>
      <c r="AD3" s="16">
        <v>6</v>
      </c>
      <c r="AE3" s="16">
        <v>1</v>
      </c>
      <c r="AF3" s="16">
        <v>1</v>
      </c>
    </row>
    <row r="4" spans="1:32" ht="25" customHeight="1" x14ac:dyDescent="0.2">
      <c r="A4" s="6">
        <v>43141.858923611115</v>
      </c>
      <c r="B4" s="7" t="s">
        <v>15</v>
      </c>
      <c r="C4" s="8">
        <v>17</v>
      </c>
      <c r="D4" s="15" t="str">
        <f t="shared" ref="D4:D34" si="0">IF(C4&gt;=18,"совершеннолетний ","несовершеннослетний  ")</f>
        <v xml:space="preserve">несовершеннослетний  </v>
      </c>
      <c r="E4" s="7" t="s">
        <v>16</v>
      </c>
      <c r="F4" s="7" t="s">
        <v>17</v>
      </c>
      <c r="G4" s="7" t="s">
        <v>3</v>
      </c>
      <c r="H4" s="7"/>
      <c r="I4" s="7" t="s">
        <v>3</v>
      </c>
      <c r="J4" s="7" t="s">
        <v>13</v>
      </c>
      <c r="K4" s="7" t="s">
        <v>5</v>
      </c>
      <c r="L4" s="7" t="s">
        <v>18</v>
      </c>
      <c r="M4" s="7" t="s">
        <v>5</v>
      </c>
      <c r="N4" s="8">
        <v>4</v>
      </c>
      <c r="O4" s="7" t="s">
        <v>19</v>
      </c>
      <c r="P4" s="7" t="s">
        <v>14</v>
      </c>
      <c r="Q4" s="7" t="s">
        <v>20</v>
      </c>
      <c r="R4" s="7" t="s">
        <v>9</v>
      </c>
      <c r="S4" s="7" t="s">
        <v>9</v>
      </c>
      <c r="T4" s="7" t="s">
        <v>9</v>
      </c>
      <c r="U4" s="7" t="s">
        <v>21</v>
      </c>
      <c r="V4" s="7"/>
      <c r="W4" s="9"/>
      <c r="X4" s="14">
        <f t="shared" ref="X4:X34" si="1">IF(I4=+A$37,1,0)</f>
        <v>0</v>
      </c>
      <c r="Y4" s="14">
        <f t="shared" ref="Y4:Y34" si="2">IF(I4=+A$38,1,0)</f>
        <v>1</v>
      </c>
    </row>
    <row r="5" spans="1:32" ht="25" customHeight="1" x14ac:dyDescent="0.2">
      <c r="A5" s="6">
        <v>43141.859722222223</v>
      </c>
      <c r="B5" s="7" t="s">
        <v>0</v>
      </c>
      <c r="C5" s="8">
        <v>17</v>
      </c>
      <c r="D5" s="15" t="str">
        <f t="shared" si="0"/>
        <v xml:space="preserve">несовершеннослетний  </v>
      </c>
      <c r="E5" s="7" t="s">
        <v>11</v>
      </c>
      <c r="F5" s="7" t="s">
        <v>22</v>
      </c>
      <c r="G5" s="7" t="s">
        <v>3</v>
      </c>
      <c r="H5" s="7"/>
      <c r="I5" s="7" t="s">
        <v>3</v>
      </c>
      <c r="J5" s="7" t="s">
        <v>23</v>
      </c>
      <c r="K5" s="7" t="s">
        <v>5</v>
      </c>
      <c r="L5" s="7"/>
      <c r="M5" s="7"/>
      <c r="N5" s="7"/>
      <c r="O5" s="7" t="s">
        <v>6</v>
      </c>
      <c r="P5" s="7" t="s">
        <v>14</v>
      </c>
      <c r="Q5" s="7" t="s">
        <v>24</v>
      </c>
      <c r="R5" s="7" t="s">
        <v>9</v>
      </c>
      <c r="S5" s="7" t="s">
        <v>21</v>
      </c>
      <c r="T5" s="7" t="s">
        <v>21</v>
      </c>
      <c r="U5" s="7" t="s">
        <v>21</v>
      </c>
      <c r="V5" s="7"/>
      <c r="W5" s="9"/>
      <c r="X5" s="14">
        <f t="shared" si="1"/>
        <v>0</v>
      </c>
      <c r="Y5" s="14">
        <f t="shared" si="2"/>
        <v>1</v>
      </c>
    </row>
    <row r="6" spans="1:32" ht="25" customHeight="1" x14ac:dyDescent="0.2">
      <c r="A6" s="6">
        <v>43141.863449074073</v>
      </c>
      <c r="B6" s="7" t="s">
        <v>15</v>
      </c>
      <c r="C6" s="8">
        <v>17</v>
      </c>
      <c r="D6" s="15" t="str">
        <f t="shared" si="0"/>
        <v xml:space="preserve">несовершеннослетний  </v>
      </c>
      <c r="E6" s="7" t="s">
        <v>1</v>
      </c>
      <c r="F6" s="7" t="s">
        <v>25</v>
      </c>
      <c r="G6" s="7" t="s">
        <v>5</v>
      </c>
      <c r="H6" s="7" t="s">
        <v>26</v>
      </c>
      <c r="I6" s="7" t="s">
        <v>3</v>
      </c>
      <c r="J6" s="7" t="s">
        <v>13</v>
      </c>
      <c r="K6" s="7" t="s">
        <v>5</v>
      </c>
      <c r="L6" s="7" t="s">
        <v>18</v>
      </c>
      <c r="M6" s="7" t="s">
        <v>5</v>
      </c>
      <c r="N6" s="8">
        <v>5</v>
      </c>
      <c r="O6" s="7" t="s">
        <v>27</v>
      </c>
      <c r="P6" s="7" t="s">
        <v>14</v>
      </c>
      <c r="Q6" s="7" t="s">
        <v>28</v>
      </c>
      <c r="R6" s="7" t="s">
        <v>9</v>
      </c>
      <c r="S6" s="7" t="s">
        <v>9</v>
      </c>
      <c r="T6" s="7" t="s">
        <v>9</v>
      </c>
      <c r="U6" s="10" t="s">
        <v>9</v>
      </c>
      <c r="V6" s="7"/>
      <c r="W6" s="9"/>
      <c r="X6" s="14">
        <f t="shared" si="1"/>
        <v>0</v>
      </c>
      <c r="Y6" s="14">
        <f t="shared" si="2"/>
        <v>1</v>
      </c>
    </row>
    <row r="7" spans="1:32" ht="25" customHeight="1" x14ac:dyDescent="0.2">
      <c r="A7" s="6">
        <v>43141.865474537037</v>
      </c>
      <c r="B7" s="7" t="s">
        <v>15</v>
      </c>
      <c r="C7" s="8">
        <v>18</v>
      </c>
      <c r="D7" s="15" t="str">
        <f t="shared" si="0"/>
        <v xml:space="preserve">совершеннолетний </v>
      </c>
      <c r="E7" s="7" t="s">
        <v>11</v>
      </c>
      <c r="F7" s="7" t="s">
        <v>29</v>
      </c>
      <c r="G7" s="7" t="s">
        <v>5</v>
      </c>
      <c r="H7" s="7" t="s">
        <v>30</v>
      </c>
      <c r="I7" s="7" t="s">
        <v>5</v>
      </c>
      <c r="J7" s="7" t="s">
        <v>13</v>
      </c>
      <c r="K7" s="7" t="s">
        <v>5</v>
      </c>
      <c r="L7" s="7"/>
      <c r="M7" s="7"/>
      <c r="N7" s="7"/>
      <c r="O7" s="7" t="s">
        <v>6</v>
      </c>
      <c r="P7" s="7" t="s">
        <v>14</v>
      </c>
      <c r="Q7" s="7" t="s">
        <v>24</v>
      </c>
      <c r="R7" s="7" t="s">
        <v>9</v>
      </c>
      <c r="S7" s="7" t="s">
        <v>21</v>
      </c>
      <c r="T7" s="7" t="s">
        <v>9</v>
      </c>
      <c r="U7" s="7" t="s">
        <v>21</v>
      </c>
      <c r="V7" s="7"/>
      <c r="W7" s="9"/>
      <c r="X7" s="14">
        <f t="shared" si="1"/>
        <v>1</v>
      </c>
      <c r="Y7" s="14">
        <f t="shared" si="2"/>
        <v>0</v>
      </c>
    </row>
    <row r="8" spans="1:32" ht="25" customHeight="1" x14ac:dyDescent="0.2">
      <c r="A8" s="6">
        <v>43141.865474537037</v>
      </c>
      <c r="B8" s="7" t="s">
        <v>15</v>
      </c>
      <c r="C8" s="8">
        <v>18</v>
      </c>
      <c r="D8" s="15" t="str">
        <f t="shared" si="0"/>
        <v xml:space="preserve">совершеннолетний </v>
      </c>
      <c r="E8" s="7" t="s">
        <v>16</v>
      </c>
      <c r="F8" s="7" t="s">
        <v>31</v>
      </c>
      <c r="G8" s="7" t="s">
        <v>3</v>
      </c>
      <c r="H8" s="7"/>
      <c r="I8" s="7" t="s">
        <v>3</v>
      </c>
      <c r="J8" s="7" t="s">
        <v>13</v>
      </c>
      <c r="K8" s="7" t="s">
        <v>5</v>
      </c>
      <c r="L8" s="7" t="s">
        <v>32</v>
      </c>
      <c r="M8" s="7" t="s">
        <v>3</v>
      </c>
      <c r="N8" s="8">
        <v>3</v>
      </c>
      <c r="O8" s="7" t="s">
        <v>33</v>
      </c>
      <c r="P8" s="7" t="s">
        <v>7</v>
      </c>
      <c r="Q8" s="7" t="s">
        <v>34</v>
      </c>
      <c r="R8" s="7" t="s">
        <v>9</v>
      </c>
      <c r="S8" s="7" t="s">
        <v>9</v>
      </c>
      <c r="T8" s="7" t="s">
        <v>9</v>
      </c>
      <c r="U8" s="10" t="s">
        <v>10</v>
      </c>
      <c r="V8" s="7"/>
      <c r="W8" s="9"/>
      <c r="X8" s="14">
        <f t="shared" si="1"/>
        <v>0</v>
      </c>
      <c r="Y8" s="14">
        <f t="shared" si="2"/>
        <v>1</v>
      </c>
    </row>
    <row r="9" spans="1:32" ht="25" customHeight="1" x14ac:dyDescent="0.2">
      <c r="A9" s="6">
        <v>43141.865567129629</v>
      </c>
      <c r="B9" s="7" t="s">
        <v>15</v>
      </c>
      <c r="C9" s="8">
        <v>18</v>
      </c>
      <c r="D9" s="15" t="str">
        <f t="shared" si="0"/>
        <v xml:space="preserve">совершеннолетний </v>
      </c>
      <c r="E9" s="7" t="s">
        <v>16</v>
      </c>
      <c r="F9" s="7" t="s">
        <v>35</v>
      </c>
      <c r="G9" s="7" t="s">
        <v>5</v>
      </c>
      <c r="H9" s="7" t="s">
        <v>12</v>
      </c>
      <c r="I9" s="7" t="s">
        <v>5</v>
      </c>
      <c r="J9" s="7" t="s">
        <v>13</v>
      </c>
      <c r="K9" s="7" t="s">
        <v>5</v>
      </c>
      <c r="L9" s="7" t="s">
        <v>36</v>
      </c>
      <c r="M9" s="7" t="s">
        <v>5</v>
      </c>
      <c r="N9" s="8">
        <v>5</v>
      </c>
      <c r="O9" s="7" t="s">
        <v>6</v>
      </c>
      <c r="P9" s="7" t="s">
        <v>7</v>
      </c>
      <c r="Q9" s="7" t="s">
        <v>8</v>
      </c>
      <c r="R9" s="7" t="s">
        <v>21</v>
      </c>
      <c r="S9" s="7" t="s">
        <v>9</v>
      </c>
      <c r="T9" s="7" t="s">
        <v>9</v>
      </c>
      <c r="U9" s="7" t="s">
        <v>21</v>
      </c>
      <c r="V9" s="7"/>
      <c r="W9" s="9"/>
      <c r="X9" s="14">
        <f t="shared" si="1"/>
        <v>1</v>
      </c>
      <c r="Y9" s="14">
        <f t="shared" si="2"/>
        <v>0</v>
      </c>
    </row>
    <row r="10" spans="1:32" ht="25" customHeight="1" x14ac:dyDescent="0.2">
      <c r="A10" s="6">
        <v>43141.865682870368</v>
      </c>
      <c r="B10" s="7" t="s">
        <v>15</v>
      </c>
      <c r="C10" s="8">
        <v>18</v>
      </c>
      <c r="D10" s="15" t="str">
        <f t="shared" si="0"/>
        <v xml:space="preserve">совершеннолетний </v>
      </c>
      <c r="E10" s="7" t="s">
        <v>16</v>
      </c>
      <c r="F10" s="7" t="s">
        <v>35</v>
      </c>
      <c r="G10" s="7" t="s">
        <v>3</v>
      </c>
      <c r="H10" s="7" t="s">
        <v>12</v>
      </c>
      <c r="I10" s="7" t="s">
        <v>3</v>
      </c>
      <c r="J10" s="7" t="s">
        <v>4</v>
      </c>
      <c r="K10" s="7" t="s">
        <v>5</v>
      </c>
      <c r="L10" s="7"/>
      <c r="M10" s="7"/>
      <c r="N10" s="7"/>
      <c r="O10" s="7" t="s">
        <v>37</v>
      </c>
      <c r="P10" s="7" t="s">
        <v>38</v>
      </c>
      <c r="Q10" s="7" t="s">
        <v>28</v>
      </c>
      <c r="R10" s="7" t="s">
        <v>9</v>
      </c>
      <c r="S10" s="7" t="s">
        <v>9</v>
      </c>
      <c r="T10" s="7" t="s">
        <v>21</v>
      </c>
      <c r="U10" s="10" t="s">
        <v>10</v>
      </c>
      <c r="V10" s="7"/>
      <c r="W10" s="9"/>
      <c r="X10" s="14">
        <f t="shared" si="1"/>
        <v>0</v>
      </c>
      <c r="Y10" s="14">
        <f t="shared" si="2"/>
        <v>1</v>
      </c>
    </row>
    <row r="11" spans="1:32" ht="25" customHeight="1" x14ac:dyDescent="0.2">
      <c r="A11" s="6">
        <v>43141.866203703707</v>
      </c>
      <c r="B11" s="7" t="s">
        <v>15</v>
      </c>
      <c r="C11" s="8">
        <v>18</v>
      </c>
      <c r="D11" s="15" t="str">
        <f t="shared" si="0"/>
        <v xml:space="preserve">совершеннолетний </v>
      </c>
      <c r="E11" s="7" t="s">
        <v>16</v>
      </c>
      <c r="F11" s="7" t="s">
        <v>39</v>
      </c>
      <c r="G11" s="7" t="s">
        <v>5</v>
      </c>
      <c r="H11" s="7" t="s">
        <v>12</v>
      </c>
      <c r="I11" s="7" t="s">
        <v>5</v>
      </c>
      <c r="J11" s="7" t="s">
        <v>13</v>
      </c>
      <c r="K11" s="7" t="s">
        <v>5</v>
      </c>
      <c r="L11" s="7"/>
      <c r="M11" s="7"/>
      <c r="N11" s="7"/>
      <c r="O11" s="7" t="s">
        <v>37</v>
      </c>
      <c r="P11" s="7" t="s">
        <v>14</v>
      </c>
      <c r="Q11" s="7" t="s">
        <v>28</v>
      </c>
      <c r="R11" s="7" t="s">
        <v>21</v>
      </c>
      <c r="S11" s="7" t="s">
        <v>9</v>
      </c>
      <c r="T11" s="7" t="s">
        <v>21</v>
      </c>
      <c r="U11" s="10" t="s">
        <v>10</v>
      </c>
      <c r="V11" s="7"/>
      <c r="W11" s="9"/>
      <c r="X11" s="14">
        <f t="shared" si="1"/>
        <v>1</v>
      </c>
      <c r="Y11" s="14">
        <f t="shared" si="2"/>
        <v>0</v>
      </c>
    </row>
    <row r="12" spans="1:32" ht="25" customHeight="1" x14ac:dyDescent="0.2">
      <c r="A12" s="6">
        <v>43141.866493055553</v>
      </c>
      <c r="B12" s="7" t="s">
        <v>0</v>
      </c>
      <c r="C12" s="8">
        <v>18</v>
      </c>
      <c r="D12" s="15" t="str">
        <f t="shared" si="0"/>
        <v xml:space="preserve">совершеннолетний </v>
      </c>
      <c r="E12" s="7" t="s">
        <v>16</v>
      </c>
      <c r="F12" s="7" t="s">
        <v>40</v>
      </c>
      <c r="G12" s="7" t="s">
        <v>3</v>
      </c>
      <c r="H12" s="7" t="s">
        <v>41</v>
      </c>
      <c r="I12" s="7" t="s">
        <v>5</v>
      </c>
      <c r="J12" s="7" t="s">
        <v>13</v>
      </c>
      <c r="K12" s="7" t="s">
        <v>5</v>
      </c>
      <c r="L12" s="7" t="s">
        <v>42</v>
      </c>
      <c r="M12" s="7" t="s">
        <v>3</v>
      </c>
      <c r="N12" s="8">
        <v>3</v>
      </c>
      <c r="O12" s="7" t="s">
        <v>43</v>
      </c>
      <c r="P12" s="7" t="s">
        <v>14</v>
      </c>
      <c r="Q12" s="7" t="s">
        <v>24</v>
      </c>
      <c r="R12" s="7" t="s">
        <v>21</v>
      </c>
      <c r="S12" s="7" t="s">
        <v>21</v>
      </c>
      <c r="T12" s="7" t="s">
        <v>9</v>
      </c>
      <c r="U12" s="7" t="s">
        <v>21</v>
      </c>
      <c r="V12" s="7"/>
      <c r="W12" s="9"/>
      <c r="X12" s="14">
        <f t="shared" si="1"/>
        <v>1</v>
      </c>
      <c r="Y12" s="14">
        <f t="shared" si="2"/>
        <v>0</v>
      </c>
    </row>
    <row r="13" spans="1:32" ht="25" customHeight="1" x14ac:dyDescent="0.2">
      <c r="A13" s="6">
        <v>43141.866724537038</v>
      </c>
      <c r="B13" s="7" t="s">
        <v>15</v>
      </c>
      <c r="C13" s="8">
        <v>18</v>
      </c>
      <c r="D13" s="15" t="str">
        <f t="shared" si="0"/>
        <v xml:space="preserve">совершеннолетний </v>
      </c>
      <c r="E13" s="7" t="s">
        <v>11</v>
      </c>
      <c r="F13" s="7" t="s">
        <v>44</v>
      </c>
      <c r="G13" s="7" t="s">
        <v>5</v>
      </c>
      <c r="H13" s="7" t="s">
        <v>12</v>
      </c>
      <c r="I13" s="7" t="s">
        <v>3</v>
      </c>
      <c r="J13" s="7" t="s">
        <v>13</v>
      </c>
      <c r="K13" s="7" t="s">
        <v>5</v>
      </c>
      <c r="L13" s="7"/>
      <c r="M13" s="7"/>
      <c r="N13" s="7"/>
      <c r="O13" s="7" t="s">
        <v>45</v>
      </c>
      <c r="P13" s="7" t="s">
        <v>14</v>
      </c>
      <c r="Q13" s="7" t="s">
        <v>46</v>
      </c>
      <c r="R13" s="7" t="s">
        <v>9</v>
      </c>
      <c r="S13" s="7" t="s">
        <v>9</v>
      </c>
      <c r="T13" s="7" t="s">
        <v>9</v>
      </c>
      <c r="U13" s="10" t="s">
        <v>10</v>
      </c>
      <c r="V13" s="7"/>
      <c r="W13" s="9"/>
      <c r="X13" s="14">
        <f t="shared" si="1"/>
        <v>0</v>
      </c>
      <c r="Y13" s="14">
        <f t="shared" si="2"/>
        <v>1</v>
      </c>
    </row>
    <row r="14" spans="1:32" ht="25" customHeight="1" x14ac:dyDescent="0.2">
      <c r="A14" s="6">
        <v>43141.8671875</v>
      </c>
      <c r="B14" s="7" t="s">
        <v>15</v>
      </c>
      <c r="C14" s="8">
        <v>18</v>
      </c>
      <c r="D14" s="15" t="str">
        <f t="shared" si="0"/>
        <v xml:space="preserve">совершеннолетний </v>
      </c>
      <c r="E14" s="7" t="s">
        <v>16</v>
      </c>
      <c r="F14" s="7" t="s">
        <v>47</v>
      </c>
      <c r="G14" s="7" t="s">
        <v>3</v>
      </c>
      <c r="H14" s="7"/>
      <c r="I14" s="7" t="s">
        <v>3</v>
      </c>
      <c r="J14" s="7" t="s">
        <v>13</v>
      </c>
      <c r="K14" s="7" t="s">
        <v>5</v>
      </c>
      <c r="L14" s="7" t="s">
        <v>18</v>
      </c>
      <c r="M14" s="7" t="s">
        <v>3</v>
      </c>
      <c r="N14" s="8">
        <v>3</v>
      </c>
      <c r="O14" s="7" t="s">
        <v>45</v>
      </c>
      <c r="P14" s="7" t="s">
        <v>7</v>
      </c>
      <c r="Q14" s="7" t="s">
        <v>46</v>
      </c>
      <c r="R14" s="7" t="s">
        <v>21</v>
      </c>
      <c r="S14" s="7" t="s">
        <v>9</v>
      </c>
      <c r="T14" s="7" t="s">
        <v>9</v>
      </c>
      <c r="U14" s="10" t="s">
        <v>10</v>
      </c>
      <c r="V14" s="7"/>
      <c r="W14" s="9"/>
      <c r="X14" s="14">
        <f t="shared" si="1"/>
        <v>0</v>
      </c>
      <c r="Y14" s="14">
        <f t="shared" si="2"/>
        <v>1</v>
      </c>
    </row>
    <row r="15" spans="1:32" ht="25" customHeight="1" x14ac:dyDescent="0.2">
      <c r="A15" s="6">
        <v>43141.867210648146</v>
      </c>
      <c r="B15" s="7" t="s">
        <v>15</v>
      </c>
      <c r="C15" s="8">
        <v>18</v>
      </c>
      <c r="D15" s="15" t="str">
        <f t="shared" si="0"/>
        <v xml:space="preserve">совершеннолетний </v>
      </c>
      <c r="E15" s="7" t="s">
        <v>16</v>
      </c>
      <c r="F15" s="7" t="s">
        <v>48</v>
      </c>
      <c r="G15" s="7" t="s">
        <v>3</v>
      </c>
      <c r="H15" s="7"/>
      <c r="I15" s="7" t="s">
        <v>3</v>
      </c>
      <c r="J15" s="7" t="s">
        <v>13</v>
      </c>
      <c r="K15" s="7" t="s">
        <v>5</v>
      </c>
      <c r="L15" s="7"/>
      <c r="M15" s="7"/>
      <c r="N15" s="7"/>
      <c r="O15" s="7" t="s">
        <v>6</v>
      </c>
      <c r="P15" s="7" t="s">
        <v>14</v>
      </c>
      <c r="Q15" s="7" t="s">
        <v>46</v>
      </c>
      <c r="R15" s="7" t="s">
        <v>9</v>
      </c>
      <c r="S15" s="7" t="s">
        <v>9</v>
      </c>
      <c r="T15" s="7" t="s">
        <v>9</v>
      </c>
      <c r="U15" s="10" t="s">
        <v>10</v>
      </c>
      <c r="V15" s="7"/>
      <c r="W15" s="9"/>
      <c r="X15" s="14">
        <f t="shared" si="1"/>
        <v>0</v>
      </c>
      <c r="Y15" s="14">
        <f t="shared" si="2"/>
        <v>1</v>
      </c>
    </row>
    <row r="16" spans="1:32" ht="25" customHeight="1" x14ac:dyDescent="0.2">
      <c r="A16" s="6">
        <v>43141.867696759262</v>
      </c>
      <c r="B16" s="7" t="s">
        <v>0</v>
      </c>
      <c r="C16" s="8">
        <v>18</v>
      </c>
      <c r="D16" s="15" t="str">
        <f t="shared" si="0"/>
        <v xml:space="preserve">совершеннолетний </v>
      </c>
      <c r="E16" s="7" t="s">
        <v>16</v>
      </c>
      <c r="F16" s="7" t="s">
        <v>49</v>
      </c>
      <c r="G16" s="7" t="s">
        <v>5</v>
      </c>
      <c r="H16" s="7"/>
      <c r="I16" s="7" t="s">
        <v>3</v>
      </c>
      <c r="J16" s="7" t="s">
        <v>13</v>
      </c>
      <c r="K16" s="7" t="s">
        <v>5</v>
      </c>
      <c r="L16" s="7" t="s">
        <v>50</v>
      </c>
      <c r="M16" s="7" t="s">
        <v>3</v>
      </c>
      <c r="N16" s="8">
        <v>3</v>
      </c>
      <c r="O16" s="7" t="s">
        <v>37</v>
      </c>
      <c r="P16" s="7" t="s">
        <v>14</v>
      </c>
      <c r="Q16" s="7" t="s">
        <v>46</v>
      </c>
      <c r="R16" s="7" t="s">
        <v>21</v>
      </c>
      <c r="S16" s="7" t="s">
        <v>9</v>
      </c>
      <c r="T16" s="7" t="s">
        <v>21</v>
      </c>
      <c r="U16" s="10" t="s">
        <v>9</v>
      </c>
      <c r="V16" s="7"/>
      <c r="W16" s="9"/>
      <c r="X16" s="14">
        <f t="shared" si="1"/>
        <v>0</v>
      </c>
      <c r="Y16" s="14">
        <f t="shared" si="2"/>
        <v>1</v>
      </c>
    </row>
    <row r="17" spans="1:25" ht="25" customHeight="1" x14ac:dyDescent="0.2">
      <c r="A17" s="6">
        <v>43141.86855324074</v>
      </c>
      <c r="B17" s="7" t="s">
        <v>0</v>
      </c>
      <c r="C17" s="8">
        <v>18</v>
      </c>
      <c r="D17" s="15" t="str">
        <f t="shared" si="0"/>
        <v xml:space="preserve">совершеннолетний </v>
      </c>
      <c r="E17" s="7" t="s">
        <v>11</v>
      </c>
      <c r="F17" s="7" t="s">
        <v>51</v>
      </c>
      <c r="G17" s="7" t="s">
        <v>3</v>
      </c>
      <c r="H17" s="7"/>
      <c r="I17" s="7" t="s">
        <v>3</v>
      </c>
      <c r="J17" s="7" t="s">
        <v>23</v>
      </c>
      <c r="K17" s="7" t="s">
        <v>5</v>
      </c>
      <c r="L17" s="7"/>
      <c r="M17" s="7"/>
      <c r="N17" s="7"/>
      <c r="O17" s="7" t="s">
        <v>52</v>
      </c>
      <c r="P17" s="7" t="s">
        <v>14</v>
      </c>
      <c r="Q17" s="7" t="s">
        <v>28</v>
      </c>
      <c r="R17" s="7" t="s">
        <v>9</v>
      </c>
      <c r="S17" s="7" t="s">
        <v>10</v>
      </c>
      <c r="T17" s="7" t="s">
        <v>21</v>
      </c>
      <c r="U17" s="10" t="s">
        <v>9</v>
      </c>
      <c r="V17" s="7"/>
      <c r="W17" s="9"/>
      <c r="X17" s="14">
        <f t="shared" si="1"/>
        <v>0</v>
      </c>
      <c r="Y17" s="14">
        <f t="shared" si="2"/>
        <v>1</v>
      </c>
    </row>
    <row r="18" spans="1:25" ht="25" customHeight="1" x14ac:dyDescent="0.2">
      <c r="A18" s="6">
        <v>43141.869085648148</v>
      </c>
      <c r="B18" s="7" t="s">
        <v>15</v>
      </c>
      <c r="C18" s="8">
        <v>18</v>
      </c>
      <c r="D18" s="15" t="str">
        <f t="shared" si="0"/>
        <v xml:space="preserve">совершеннолетний </v>
      </c>
      <c r="E18" s="7" t="s">
        <v>11</v>
      </c>
      <c r="F18" s="7" t="s">
        <v>53</v>
      </c>
      <c r="G18" s="7" t="s">
        <v>5</v>
      </c>
      <c r="H18" s="7"/>
      <c r="I18" s="7" t="s">
        <v>3</v>
      </c>
      <c r="J18" s="7" t="s">
        <v>13</v>
      </c>
      <c r="K18" s="7" t="s">
        <v>5</v>
      </c>
      <c r="L18" s="7" t="s">
        <v>54</v>
      </c>
      <c r="M18" s="7" t="s">
        <v>3</v>
      </c>
      <c r="N18" s="8">
        <v>3</v>
      </c>
      <c r="O18" s="7" t="s">
        <v>37</v>
      </c>
      <c r="P18" s="7" t="s">
        <v>14</v>
      </c>
      <c r="Q18" s="7" t="s">
        <v>46</v>
      </c>
      <c r="R18" s="7" t="s">
        <v>21</v>
      </c>
      <c r="S18" s="7" t="s">
        <v>9</v>
      </c>
      <c r="T18" s="7" t="s">
        <v>9</v>
      </c>
      <c r="U18" s="10" t="s">
        <v>9</v>
      </c>
      <c r="V18" s="7"/>
      <c r="W18" s="9"/>
      <c r="X18" s="14">
        <f t="shared" si="1"/>
        <v>0</v>
      </c>
      <c r="Y18" s="14">
        <f t="shared" si="2"/>
        <v>1</v>
      </c>
    </row>
    <row r="19" spans="1:25" ht="25" customHeight="1" x14ac:dyDescent="0.2">
      <c r="A19" s="6">
        <v>43141.86928240741</v>
      </c>
      <c r="B19" s="7" t="s">
        <v>15</v>
      </c>
      <c r="C19" s="8">
        <v>18</v>
      </c>
      <c r="D19" s="15" t="str">
        <f t="shared" si="0"/>
        <v xml:space="preserve">совершеннолетний </v>
      </c>
      <c r="E19" s="7" t="s">
        <v>1</v>
      </c>
      <c r="F19" s="7" t="s">
        <v>55</v>
      </c>
      <c r="G19" s="7" t="s">
        <v>5</v>
      </c>
      <c r="H19" s="7" t="s">
        <v>56</v>
      </c>
      <c r="I19" s="7" t="s">
        <v>5</v>
      </c>
      <c r="J19" s="7" t="s">
        <v>13</v>
      </c>
      <c r="K19" s="7" t="s">
        <v>5</v>
      </c>
      <c r="L19" s="7" t="s">
        <v>18</v>
      </c>
      <c r="M19" s="7" t="s">
        <v>3</v>
      </c>
      <c r="N19" s="8">
        <v>3</v>
      </c>
      <c r="O19" s="7" t="s">
        <v>37</v>
      </c>
      <c r="P19" s="7" t="s">
        <v>14</v>
      </c>
      <c r="Q19" s="7" t="s">
        <v>20</v>
      </c>
      <c r="R19" s="7" t="s">
        <v>9</v>
      </c>
      <c r="S19" s="7" t="s">
        <v>21</v>
      </c>
      <c r="T19" s="7" t="s">
        <v>9</v>
      </c>
      <c r="U19" s="10" t="s">
        <v>10</v>
      </c>
      <c r="V19" s="7"/>
      <c r="W19" s="9"/>
      <c r="X19" s="14">
        <f t="shared" si="1"/>
        <v>1</v>
      </c>
      <c r="Y19" s="14">
        <f t="shared" si="2"/>
        <v>0</v>
      </c>
    </row>
    <row r="20" spans="1:25" ht="25" customHeight="1" x14ac:dyDescent="0.2">
      <c r="A20" s="6">
        <v>43141.870520833334</v>
      </c>
      <c r="B20" s="7" t="s">
        <v>15</v>
      </c>
      <c r="C20" s="8">
        <v>18</v>
      </c>
      <c r="D20" s="15" t="str">
        <f t="shared" si="0"/>
        <v xml:space="preserve">совершеннолетний </v>
      </c>
      <c r="E20" s="7" t="s">
        <v>11</v>
      </c>
      <c r="F20" s="7" t="s">
        <v>57</v>
      </c>
      <c r="G20" s="7" t="s">
        <v>5</v>
      </c>
      <c r="H20" s="7"/>
      <c r="I20" s="7" t="s">
        <v>3</v>
      </c>
      <c r="J20" s="7" t="s">
        <v>13</v>
      </c>
      <c r="K20" s="7" t="s">
        <v>5</v>
      </c>
      <c r="L20" s="7"/>
      <c r="M20" s="7"/>
      <c r="N20" s="7"/>
      <c r="O20" s="7" t="s">
        <v>37</v>
      </c>
      <c r="P20" s="7" t="s">
        <v>14</v>
      </c>
      <c r="Q20" s="7" t="s">
        <v>28</v>
      </c>
      <c r="R20" s="7" t="s">
        <v>9</v>
      </c>
      <c r="S20" s="7" t="s">
        <v>9</v>
      </c>
      <c r="T20" s="7" t="s">
        <v>9</v>
      </c>
      <c r="U20" s="10" t="s">
        <v>10</v>
      </c>
      <c r="V20" s="7"/>
      <c r="W20" s="9"/>
      <c r="X20" s="14">
        <f t="shared" si="1"/>
        <v>0</v>
      </c>
      <c r="Y20" s="14">
        <f t="shared" si="2"/>
        <v>1</v>
      </c>
    </row>
    <row r="21" spans="1:25" ht="25" customHeight="1" x14ac:dyDescent="0.2">
      <c r="A21" s="6">
        <v>43141.873020833336</v>
      </c>
      <c r="B21" s="7" t="s">
        <v>15</v>
      </c>
      <c r="C21" s="8">
        <v>18</v>
      </c>
      <c r="D21" s="15" t="str">
        <f t="shared" si="0"/>
        <v xml:space="preserve">совершеннолетний </v>
      </c>
      <c r="E21" s="7" t="s">
        <v>16</v>
      </c>
      <c r="F21" s="7" t="s">
        <v>58</v>
      </c>
      <c r="G21" s="7" t="s">
        <v>5</v>
      </c>
      <c r="H21" s="7" t="s">
        <v>12</v>
      </c>
      <c r="I21" s="7" t="s">
        <v>3</v>
      </c>
      <c r="J21" s="7" t="s">
        <v>13</v>
      </c>
      <c r="K21" s="7" t="s">
        <v>5</v>
      </c>
      <c r="L21" s="7"/>
      <c r="M21" s="7"/>
      <c r="N21" s="7"/>
      <c r="O21" s="7" t="s">
        <v>45</v>
      </c>
      <c r="P21" s="7" t="s">
        <v>14</v>
      </c>
      <c r="Q21" s="7" t="s">
        <v>8</v>
      </c>
      <c r="R21" s="7" t="s">
        <v>9</v>
      </c>
      <c r="S21" s="7" t="s">
        <v>9</v>
      </c>
      <c r="T21" s="7" t="s">
        <v>9</v>
      </c>
      <c r="U21" s="10" t="s">
        <v>10</v>
      </c>
      <c r="V21" s="7"/>
      <c r="W21" s="9"/>
      <c r="X21" s="14">
        <f t="shared" si="1"/>
        <v>0</v>
      </c>
      <c r="Y21" s="14">
        <f t="shared" si="2"/>
        <v>1</v>
      </c>
    </row>
    <row r="22" spans="1:25" ht="25" customHeight="1" x14ac:dyDescent="0.2">
      <c r="A22" s="6">
        <v>43141.873287037037</v>
      </c>
      <c r="B22" s="7" t="s">
        <v>0</v>
      </c>
      <c r="C22" s="8">
        <v>18</v>
      </c>
      <c r="D22" s="15" t="str">
        <f t="shared" si="0"/>
        <v xml:space="preserve">совершеннолетний </v>
      </c>
      <c r="E22" s="7" t="s">
        <v>1</v>
      </c>
      <c r="F22" s="7" t="s">
        <v>48</v>
      </c>
      <c r="G22" s="7" t="s">
        <v>5</v>
      </c>
      <c r="H22" s="7" t="s">
        <v>12</v>
      </c>
      <c r="I22" s="7" t="s">
        <v>5</v>
      </c>
      <c r="J22" s="7" t="s">
        <v>13</v>
      </c>
      <c r="K22" s="7" t="s">
        <v>5</v>
      </c>
      <c r="L22" s="7" t="s">
        <v>18</v>
      </c>
      <c r="M22" s="7" t="s">
        <v>5</v>
      </c>
      <c r="N22" s="8">
        <v>5</v>
      </c>
      <c r="O22" s="7" t="s">
        <v>59</v>
      </c>
      <c r="P22" s="7" t="s">
        <v>14</v>
      </c>
      <c r="Q22" s="7" t="s">
        <v>24</v>
      </c>
      <c r="R22" s="7" t="s">
        <v>21</v>
      </c>
      <c r="S22" s="7" t="s">
        <v>21</v>
      </c>
      <c r="T22" s="7" t="s">
        <v>9</v>
      </c>
      <c r="U22" s="10" t="s">
        <v>9</v>
      </c>
      <c r="V22" s="7"/>
      <c r="W22" s="9"/>
      <c r="X22" s="14">
        <f t="shared" si="1"/>
        <v>1</v>
      </c>
      <c r="Y22" s="14">
        <f t="shared" si="2"/>
        <v>0</v>
      </c>
    </row>
    <row r="23" spans="1:25" ht="25" customHeight="1" x14ac:dyDescent="0.2">
      <c r="A23" s="6">
        <v>43141.873611111114</v>
      </c>
      <c r="B23" s="7" t="s">
        <v>15</v>
      </c>
      <c r="C23" s="8">
        <v>18</v>
      </c>
      <c r="D23" s="15" t="str">
        <f t="shared" si="0"/>
        <v xml:space="preserve">совершеннолетний </v>
      </c>
      <c r="E23" s="7" t="s">
        <v>11</v>
      </c>
      <c r="F23" s="7" t="s">
        <v>60</v>
      </c>
      <c r="G23" s="7" t="s">
        <v>3</v>
      </c>
      <c r="H23" s="7" t="s">
        <v>12</v>
      </c>
      <c r="I23" s="7" t="s">
        <v>5</v>
      </c>
      <c r="J23" s="7" t="s">
        <v>13</v>
      </c>
      <c r="K23" s="7" t="s">
        <v>5</v>
      </c>
      <c r="L23" s="7"/>
      <c r="M23" s="7"/>
      <c r="N23" s="7"/>
      <c r="O23" s="7" t="s">
        <v>45</v>
      </c>
      <c r="P23" s="7" t="s">
        <v>14</v>
      </c>
      <c r="Q23" s="7" t="s">
        <v>20</v>
      </c>
      <c r="R23" s="7" t="s">
        <v>21</v>
      </c>
      <c r="S23" s="7" t="s">
        <v>9</v>
      </c>
      <c r="T23" s="7" t="s">
        <v>9</v>
      </c>
      <c r="U23" s="7" t="s">
        <v>21</v>
      </c>
      <c r="V23" s="7"/>
      <c r="W23" s="9"/>
      <c r="X23" s="14">
        <f t="shared" si="1"/>
        <v>1</v>
      </c>
      <c r="Y23" s="14">
        <f t="shared" si="2"/>
        <v>0</v>
      </c>
    </row>
    <row r="24" spans="1:25" ht="25" customHeight="1" x14ac:dyDescent="0.2">
      <c r="A24" s="6">
        <v>43141.874131944445</v>
      </c>
      <c r="B24" s="7" t="s">
        <v>15</v>
      </c>
      <c r="C24" s="8">
        <v>18</v>
      </c>
      <c r="D24" s="15" t="str">
        <f t="shared" si="0"/>
        <v xml:space="preserve">совершеннолетний </v>
      </c>
      <c r="E24" s="7" t="s">
        <v>16</v>
      </c>
      <c r="F24" s="7" t="s">
        <v>61</v>
      </c>
      <c r="G24" s="7" t="s">
        <v>3</v>
      </c>
      <c r="H24" s="7" t="s">
        <v>12</v>
      </c>
      <c r="I24" s="7" t="s">
        <v>5</v>
      </c>
      <c r="J24" s="7" t="s">
        <v>13</v>
      </c>
      <c r="K24" s="7" t="s">
        <v>5</v>
      </c>
      <c r="L24" s="7"/>
      <c r="M24" s="7"/>
      <c r="N24" s="7"/>
      <c r="O24" s="7" t="s">
        <v>37</v>
      </c>
      <c r="P24" s="7" t="s">
        <v>14</v>
      </c>
      <c r="Q24" s="7" t="s">
        <v>24</v>
      </c>
      <c r="R24" s="7" t="s">
        <v>9</v>
      </c>
      <c r="S24" s="7" t="s">
        <v>9</v>
      </c>
      <c r="T24" s="7" t="s">
        <v>9</v>
      </c>
      <c r="U24" s="7" t="s">
        <v>21</v>
      </c>
      <c r="V24" s="7"/>
      <c r="W24" s="9"/>
      <c r="X24" s="14">
        <f t="shared" si="1"/>
        <v>1</v>
      </c>
      <c r="Y24" s="14">
        <f t="shared" si="2"/>
        <v>0</v>
      </c>
    </row>
    <row r="25" spans="1:25" ht="25" customHeight="1" x14ac:dyDescent="0.2">
      <c r="A25" s="6">
        <v>43141.874351851853</v>
      </c>
      <c r="B25" s="7" t="s">
        <v>15</v>
      </c>
      <c r="C25" s="8">
        <v>18</v>
      </c>
      <c r="D25" s="15" t="str">
        <f t="shared" si="0"/>
        <v xml:space="preserve">совершеннолетний </v>
      </c>
      <c r="E25" s="7" t="s">
        <v>11</v>
      </c>
      <c r="F25" s="7" t="s">
        <v>62</v>
      </c>
      <c r="G25" s="7" t="s">
        <v>3</v>
      </c>
      <c r="H25" s="7" t="s">
        <v>12</v>
      </c>
      <c r="I25" s="7" t="s">
        <v>3</v>
      </c>
      <c r="J25" s="7" t="s">
        <v>13</v>
      </c>
      <c r="K25" s="7" t="s">
        <v>5</v>
      </c>
      <c r="L25" s="7"/>
      <c r="M25" s="7"/>
      <c r="N25" s="7"/>
      <c r="O25" s="7" t="s">
        <v>63</v>
      </c>
      <c r="P25" s="7" t="s">
        <v>14</v>
      </c>
      <c r="Q25" s="7" t="s">
        <v>20</v>
      </c>
      <c r="R25" s="7" t="s">
        <v>21</v>
      </c>
      <c r="S25" s="7" t="s">
        <v>9</v>
      </c>
      <c r="T25" s="7" t="s">
        <v>9</v>
      </c>
      <c r="U25" s="10" t="s">
        <v>10</v>
      </c>
      <c r="V25" s="7"/>
      <c r="W25" s="9"/>
      <c r="X25" s="14">
        <f t="shared" si="1"/>
        <v>0</v>
      </c>
      <c r="Y25" s="14">
        <f t="shared" si="2"/>
        <v>1</v>
      </c>
    </row>
    <row r="26" spans="1:25" ht="25" customHeight="1" x14ac:dyDescent="0.2">
      <c r="A26" s="6">
        <v>43141.874351851853</v>
      </c>
      <c r="B26" s="7" t="s">
        <v>15</v>
      </c>
      <c r="C26" s="8">
        <v>18</v>
      </c>
      <c r="D26" s="15" t="str">
        <f t="shared" si="0"/>
        <v xml:space="preserve">совершеннолетний </v>
      </c>
      <c r="E26" s="7" t="s">
        <v>1</v>
      </c>
      <c r="F26" s="7" t="s">
        <v>57</v>
      </c>
      <c r="G26" s="7" t="s">
        <v>5</v>
      </c>
      <c r="H26" s="7" t="s">
        <v>12</v>
      </c>
      <c r="I26" s="7" t="s">
        <v>5</v>
      </c>
      <c r="J26" s="7" t="s">
        <v>13</v>
      </c>
      <c r="K26" s="7" t="s">
        <v>5</v>
      </c>
      <c r="L26" s="7"/>
      <c r="M26" s="7"/>
      <c r="N26" s="7"/>
      <c r="O26" s="7" t="s">
        <v>63</v>
      </c>
      <c r="P26" s="7" t="s">
        <v>14</v>
      </c>
      <c r="Q26" s="7" t="s">
        <v>20</v>
      </c>
      <c r="R26" s="7" t="s">
        <v>9</v>
      </c>
      <c r="S26" s="7" t="s">
        <v>9</v>
      </c>
      <c r="T26" s="7" t="s">
        <v>9</v>
      </c>
      <c r="U26" s="7" t="s">
        <v>21</v>
      </c>
      <c r="V26" s="7"/>
      <c r="W26" s="9"/>
      <c r="X26" s="14">
        <f t="shared" si="1"/>
        <v>1</v>
      </c>
      <c r="Y26" s="14">
        <f t="shared" si="2"/>
        <v>0</v>
      </c>
    </row>
    <row r="27" spans="1:25" ht="25" customHeight="1" x14ac:dyDescent="0.2">
      <c r="A27" s="6">
        <v>43141.877557870372</v>
      </c>
      <c r="B27" s="7" t="s">
        <v>15</v>
      </c>
      <c r="C27" s="8">
        <v>19</v>
      </c>
      <c r="D27" s="15" t="str">
        <f t="shared" si="0"/>
        <v xml:space="preserve">совершеннолетний </v>
      </c>
      <c r="E27" s="7" t="s">
        <v>1</v>
      </c>
      <c r="F27" s="7" t="s">
        <v>64</v>
      </c>
      <c r="G27" s="7" t="s">
        <v>5</v>
      </c>
      <c r="H27" s="7" t="s">
        <v>30</v>
      </c>
      <c r="I27" s="7" t="s">
        <v>5</v>
      </c>
      <c r="J27" s="7" t="s">
        <v>13</v>
      </c>
      <c r="K27" s="7" t="s">
        <v>5</v>
      </c>
      <c r="L27" s="7" t="s">
        <v>54</v>
      </c>
      <c r="M27" s="7" t="s">
        <v>3</v>
      </c>
      <c r="N27" s="8">
        <v>3</v>
      </c>
      <c r="O27" s="7" t="s">
        <v>6</v>
      </c>
      <c r="P27" s="7" t="s">
        <v>14</v>
      </c>
      <c r="Q27" s="7" t="s">
        <v>24</v>
      </c>
      <c r="R27" s="7" t="s">
        <v>9</v>
      </c>
      <c r="S27" s="7" t="s">
        <v>9</v>
      </c>
      <c r="T27" s="7" t="s">
        <v>9</v>
      </c>
      <c r="U27" s="7" t="s">
        <v>21</v>
      </c>
      <c r="V27" s="7"/>
      <c r="W27" s="9"/>
      <c r="X27" s="14">
        <f t="shared" si="1"/>
        <v>1</v>
      </c>
      <c r="Y27" s="14">
        <f t="shared" si="2"/>
        <v>0</v>
      </c>
    </row>
    <row r="28" spans="1:25" ht="25" customHeight="1" x14ac:dyDescent="0.2">
      <c r="A28" s="6">
        <v>43141.880532407406</v>
      </c>
      <c r="B28" s="7" t="s">
        <v>15</v>
      </c>
      <c r="C28" s="8">
        <v>19</v>
      </c>
      <c r="D28" s="15" t="str">
        <f t="shared" si="0"/>
        <v xml:space="preserve">совершеннолетний </v>
      </c>
      <c r="E28" s="7" t="s">
        <v>16</v>
      </c>
      <c r="F28" s="7" t="s">
        <v>65</v>
      </c>
      <c r="G28" s="7" t="s">
        <v>5</v>
      </c>
      <c r="H28" s="7"/>
      <c r="I28" s="7" t="s">
        <v>3</v>
      </c>
      <c r="J28" s="7" t="s">
        <v>13</v>
      </c>
      <c r="K28" s="7" t="s">
        <v>5</v>
      </c>
      <c r="L28" s="7"/>
      <c r="M28" s="7"/>
      <c r="N28" s="7"/>
      <c r="O28" s="7" t="s">
        <v>37</v>
      </c>
      <c r="P28" s="7" t="s">
        <v>14</v>
      </c>
      <c r="Q28" s="7" t="s">
        <v>8</v>
      </c>
      <c r="R28" s="7" t="s">
        <v>21</v>
      </c>
      <c r="S28" s="7" t="s">
        <v>9</v>
      </c>
      <c r="T28" s="7" t="s">
        <v>9</v>
      </c>
      <c r="U28" s="10" t="s">
        <v>10</v>
      </c>
      <c r="V28" s="7"/>
      <c r="W28" s="9"/>
      <c r="X28" s="14">
        <f t="shared" si="1"/>
        <v>0</v>
      </c>
      <c r="Y28" s="14">
        <f t="shared" si="2"/>
        <v>1</v>
      </c>
    </row>
    <row r="29" spans="1:25" ht="25" customHeight="1" x14ac:dyDescent="0.2">
      <c r="A29" s="6">
        <v>43141.880648148152</v>
      </c>
      <c r="B29" s="7" t="s">
        <v>15</v>
      </c>
      <c r="C29" s="8">
        <v>19</v>
      </c>
      <c r="D29" s="15" t="str">
        <f t="shared" si="0"/>
        <v xml:space="preserve">совершеннолетний </v>
      </c>
      <c r="E29" s="7" t="s">
        <v>11</v>
      </c>
      <c r="F29" s="7" t="s">
        <v>57</v>
      </c>
      <c r="G29" s="7" t="s">
        <v>5</v>
      </c>
      <c r="H29" s="7"/>
      <c r="I29" s="7" t="s">
        <v>3</v>
      </c>
      <c r="J29" s="7" t="s">
        <v>13</v>
      </c>
      <c r="K29" s="7" t="s">
        <v>5</v>
      </c>
      <c r="L29" s="7"/>
      <c r="M29" s="7"/>
      <c r="N29" s="7"/>
      <c r="O29" s="7" t="s">
        <v>37</v>
      </c>
      <c r="P29" s="7" t="s">
        <v>14</v>
      </c>
      <c r="Q29" s="7" t="s">
        <v>46</v>
      </c>
      <c r="R29" s="7" t="s">
        <v>9</v>
      </c>
      <c r="S29" s="7" t="s">
        <v>21</v>
      </c>
      <c r="T29" s="7" t="s">
        <v>9</v>
      </c>
      <c r="U29" s="7" t="s">
        <v>21</v>
      </c>
      <c r="V29" s="7"/>
      <c r="W29" s="9"/>
      <c r="X29" s="14">
        <f t="shared" si="1"/>
        <v>0</v>
      </c>
      <c r="Y29" s="14">
        <f t="shared" si="2"/>
        <v>1</v>
      </c>
    </row>
    <row r="30" spans="1:25" ht="25" customHeight="1" x14ac:dyDescent="0.2">
      <c r="A30" s="6">
        <v>43141.882905092592</v>
      </c>
      <c r="B30" s="7" t="s">
        <v>15</v>
      </c>
      <c r="C30" s="8">
        <v>19</v>
      </c>
      <c r="D30" s="15" t="str">
        <f t="shared" si="0"/>
        <v xml:space="preserve">совершеннолетний </v>
      </c>
      <c r="E30" s="7" t="s">
        <v>1</v>
      </c>
      <c r="F30" s="7" t="s">
        <v>31</v>
      </c>
      <c r="G30" s="7" t="s">
        <v>5</v>
      </c>
      <c r="H30" s="7"/>
      <c r="I30" s="7" t="s">
        <v>3</v>
      </c>
      <c r="J30" s="7" t="s">
        <v>4</v>
      </c>
      <c r="K30" s="7" t="s">
        <v>5</v>
      </c>
      <c r="L30" s="7" t="s">
        <v>50</v>
      </c>
      <c r="M30" s="7" t="s">
        <v>3</v>
      </c>
      <c r="N30" s="8">
        <v>4</v>
      </c>
      <c r="O30" s="7" t="s">
        <v>45</v>
      </c>
      <c r="P30" s="7" t="s">
        <v>14</v>
      </c>
      <c r="Q30" s="7" t="s">
        <v>24</v>
      </c>
      <c r="R30" s="7" t="s">
        <v>9</v>
      </c>
      <c r="S30" s="7" t="s">
        <v>9</v>
      </c>
      <c r="T30" s="7" t="s">
        <v>21</v>
      </c>
      <c r="U30" s="10" t="s">
        <v>10</v>
      </c>
      <c r="V30" s="7"/>
      <c r="W30" s="9"/>
      <c r="X30" s="14">
        <f t="shared" si="1"/>
        <v>0</v>
      </c>
      <c r="Y30" s="14">
        <f t="shared" si="2"/>
        <v>1</v>
      </c>
    </row>
    <row r="31" spans="1:25" ht="25" customHeight="1" x14ac:dyDescent="0.2">
      <c r="A31" s="6">
        <v>43141.884131944447</v>
      </c>
      <c r="B31" s="7" t="s">
        <v>15</v>
      </c>
      <c r="C31" s="8">
        <v>19</v>
      </c>
      <c r="D31" s="15" t="str">
        <f t="shared" si="0"/>
        <v xml:space="preserve">совершеннолетний </v>
      </c>
      <c r="E31" s="7" t="s">
        <v>11</v>
      </c>
      <c r="F31" s="7" t="s">
        <v>48</v>
      </c>
      <c r="G31" s="7" t="s">
        <v>5</v>
      </c>
      <c r="H31" s="7" t="s">
        <v>12</v>
      </c>
      <c r="I31" s="7" t="s">
        <v>5</v>
      </c>
      <c r="J31" s="7" t="s">
        <v>13</v>
      </c>
      <c r="K31" s="7" t="s">
        <v>5</v>
      </c>
      <c r="L31" s="7" t="s">
        <v>18</v>
      </c>
      <c r="M31" s="7" t="s">
        <v>3</v>
      </c>
      <c r="N31" s="8">
        <v>4</v>
      </c>
      <c r="O31" s="7" t="s">
        <v>63</v>
      </c>
      <c r="P31" s="7" t="s">
        <v>14</v>
      </c>
      <c r="Q31" s="7" t="s">
        <v>46</v>
      </c>
      <c r="R31" s="7" t="s">
        <v>21</v>
      </c>
      <c r="S31" s="7" t="s">
        <v>9</v>
      </c>
      <c r="T31" s="7" t="s">
        <v>9</v>
      </c>
      <c r="U31" s="10" t="s">
        <v>9</v>
      </c>
      <c r="V31" s="7"/>
      <c r="W31" s="9"/>
      <c r="X31" s="14">
        <f t="shared" si="1"/>
        <v>1</v>
      </c>
      <c r="Y31" s="14">
        <f t="shared" si="2"/>
        <v>0</v>
      </c>
    </row>
    <row r="32" spans="1:25" ht="25" customHeight="1" x14ac:dyDescent="0.2">
      <c r="A32" s="6">
        <v>43141.896770833337</v>
      </c>
      <c r="B32" s="7" t="s">
        <v>15</v>
      </c>
      <c r="C32" s="8">
        <v>19</v>
      </c>
      <c r="D32" s="15" t="str">
        <f t="shared" si="0"/>
        <v xml:space="preserve">совершеннолетний </v>
      </c>
      <c r="E32" s="7" t="s">
        <v>1</v>
      </c>
      <c r="F32" s="7" t="s">
        <v>48</v>
      </c>
      <c r="G32" s="7" t="s">
        <v>5</v>
      </c>
      <c r="H32" s="7" t="s">
        <v>66</v>
      </c>
      <c r="I32" s="7" t="s">
        <v>3</v>
      </c>
      <c r="J32" s="7" t="s">
        <v>4</v>
      </c>
      <c r="K32" s="7" t="s">
        <v>5</v>
      </c>
      <c r="L32" s="7"/>
      <c r="M32" s="7"/>
      <c r="N32" s="7"/>
      <c r="O32" s="7" t="s">
        <v>6</v>
      </c>
      <c r="P32" s="7" t="s">
        <v>14</v>
      </c>
      <c r="Q32" s="7" t="s">
        <v>24</v>
      </c>
      <c r="R32" s="7" t="s">
        <v>9</v>
      </c>
      <c r="S32" s="7" t="s">
        <v>9</v>
      </c>
      <c r="T32" s="7" t="s">
        <v>9</v>
      </c>
      <c r="U32" s="10" t="s">
        <v>10</v>
      </c>
      <c r="V32" s="7"/>
      <c r="W32" s="9"/>
      <c r="X32" s="14">
        <f t="shared" si="1"/>
        <v>0</v>
      </c>
      <c r="Y32" s="14">
        <f t="shared" si="2"/>
        <v>1</v>
      </c>
    </row>
    <row r="33" spans="1:25" ht="25" customHeight="1" x14ac:dyDescent="0.2">
      <c r="A33" s="6">
        <v>43141.898530092592</v>
      </c>
      <c r="B33" s="7" t="s">
        <v>15</v>
      </c>
      <c r="C33" s="8">
        <v>20</v>
      </c>
      <c r="D33" s="15" t="str">
        <f t="shared" si="0"/>
        <v xml:space="preserve">совершеннолетний </v>
      </c>
      <c r="E33" s="7" t="s">
        <v>1</v>
      </c>
      <c r="F33" s="7" t="s">
        <v>48</v>
      </c>
      <c r="G33" s="7" t="s">
        <v>5</v>
      </c>
      <c r="H33" s="7" t="s">
        <v>12</v>
      </c>
      <c r="I33" s="7" t="s">
        <v>3</v>
      </c>
      <c r="J33" s="7" t="s">
        <v>13</v>
      </c>
      <c r="K33" s="7" t="s">
        <v>5</v>
      </c>
      <c r="L33" s="7" t="s">
        <v>32</v>
      </c>
      <c r="M33" s="7" t="s">
        <v>3</v>
      </c>
      <c r="N33" s="8">
        <v>3</v>
      </c>
      <c r="O33" s="7" t="s">
        <v>6</v>
      </c>
      <c r="P33" s="7" t="s">
        <v>14</v>
      </c>
      <c r="Q33" s="7" t="s">
        <v>8</v>
      </c>
      <c r="R33" s="7" t="s">
        <v>9</v>
      </c>
      <c r="S33" s="7" t="s">
        <v>9</v>
      </c>
      <c r="T33" s="7" t="s">
        <v>9</v>
      </c>
      <c r="U33" s="10" t="s">
        <v>10</v>
      </c>
      <c r="V33" s="7"/>
      <c r="W33" s="9"/>
      <c r="X33" s="14">
        <f t="shared" si="1"/>
        <v>0</v>
      </c>
      <c r="Y33" s="14">
        <f t="shared" si="2"/>
        <v>1</v>
      </c>
    </row>
    <row r="34" spans="1:25" ht="25" customHeight="1" thickBot="1" x14ac:dyDescent="0.25">
      <c r="A34" s="6">
        <v>43141.859432870369</v>
      </c>
      <c r="B34" s="7" t="s">
        <v>0</v>
      </c>
      <c r="C34" s="8">
        <v>21</v>
      </c>
      <c r="D34" s="15" t="str">
        <f t="shared" si="0"/>
        <v xml:space="preserve">совершеннолетний </v>
      </c>
      <c r="E34" s="7" t="s">
        <v>11</v>
      </c>
      <c r="F34" s="7" t="s">
        <v>22</v>
      </c>
      <c r="G34" s="7" t="s">
        <v>3</v>
      </c>
      <c r="H34" s="7"/>
      <c r="I34" s="7" t="s">
        <v>3</v>
      </c>
      <c r="J34" s="7" t="s">
        <v>23</v>
      </c>
      <c r="K34" s="7" t="s">
        <v>3</v>
      </c>
      <c r="L34" s="7"/>
      <c r="M34" s="7"/>
      <c r="N34" s="7"/>
      <c r="O34" s="7" t="s">
        <v>6</v>
      </c>
      <c r="P34" s="7" t="s">
        <v>14</v>
      </c>
      <c r="Q34" s="7" t="s">
        <v>24</v>
      </c>
      <c r="R34" s="7" t="s">
        <v>9</v>
      </c>
      <c r="S34" s="7" t="s">
        <v>21</v>
      </c>
      <c r="T34" s="7" t="s">
        <v>21</v>
      </c>
      <c r="U34" s="7" t="s">
        <v>21</v>
      </c>
      <c r="V34" s="7"/>
      <c r="W34" s="9"/>
      <c r="X34" s="14">
        <f t="shared" si="1"/>
        <v>0</v>
      </c>
      <c r="Y34" s="14">
        <f t="shared" si="2"/>
        <v>1</v>
      </c>
    </row>
    <row r="35" spans="1:25" x14ac:dyDescent="0.2">
      <c r="C35" s="12">
        <f>MAX(C3,C4,C5,C6,C7,C8,C9,C10,C11,C12,C13,C14,C15,C16,C17,C18,C19,C20,C21,C22,C23,C24,C25,C26,C27,C28,C29,C30,C31,C32,C33,C34)</f>
        <v>21</v>
      </c>
      <c r="D35" s="13"/>
      <c r="N35" s="11">
        <f>AVERAGE(N4,N6,N8,N9,N12,N14,N16,N18,N19,N22,N27,N30,N31,N33)</f>
        <v>3.6428571428571428</v>
      </c>
    </row>
    <row r="36" spans="1:25" x14ac:dyDescent="0.2">
      <c r="C36" s="12">
        <f>MIN(C3,C4,C5,C6,C7,C8,C9,C10,C11,C12,C13,C14,C15,C16,C17,C18,C19,C20,C21,C22,C23,C24,C25,C26,C27,C28,C29,C30,C31,C32,C33,C34)</f>
        <v>15</v>
      </c>
      <c r="D36" s="13"/>
      <c r="N36" s="17">
        <f>SUM(N4:N34)</f>
        <v>51</v>
      </c>
    </row>
    <row r="37" spans="1:25" x14ac:dyDescent="0.2">
      <c r="A37" s="14" t="s">
        <v>5</v>
      </c>
      <c r="B37" s="14">
        <f>SUM(X3:X34)</f>
        <v>11</v>
      </c>
    </row>
    <row r="38" spans="1:25" x14ac:dyDescent="0.2">
      <c r="A38" s="14" t="s">
        <v>3</v>
      </c>
      <c r="B38" s="14">
        <f>SUM(Y3:Y34)</f>
        <v>21</v>
      </c>
    </row>
  </sheetData>
  <sortState ref="C3:C34">
    <sortCondition ref="C3"/>
  </sortState>
  <conditionalFormatting sqref="G3:G34">
    <cfRule type="containsText" dxfId="1" priority="1" operator="containsText" text="Да">
      <formula>NOT(ISERROR(SEARCH("Да",G3)))</formula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">
    <cfRule type="containsText" dxfId="0" priority="2" operator="containsText" text="Да">
      <formula>NOT(ISERROR(SEARCH("Да",G3)))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Heritage Tourism (Ответы) - Отв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Альбо</dc:creator>
  <cp:lastModifiedBy>Новикова Светлана Сергеевна</cp:lastModifiedBy>
  <cp:lastPrinted>2018-02-25T20:30:14Z</cp:lastPrinted>
  <dcterms:created xsi:type="dcterms:W3CDTF">2018-02-11T08:48:54Z</dcterms:created>
  <dcterms:modified xsi:type="dcterms:W3CDTF">2018-02-25T20:31:31Z</dcterms:modified>
</cp:coreProperties>
</file>