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showInkAnnotation="0" hidePivotFieldList="1"/>
  <mc:AlternateContent xmlns:mc="http://schemas.openxmlformats.org/markup-compatibility/2006">
    <mc:Choice Requires="x15">
      <x15ac:absPath xmlns:x15ac="http://schemas.microsoft.com/office/spreadsheetml/2010/11/ac" url="C:\Users\gustavo.telles\Desktop\Garoto de programa\ESPM\Estatistica - 2° Semestre\"/>
    </mc:Choice>
  </mc:AlternateContent>
  <xr:revisionPtr revIDLastSave="0" documentId="13_ncr:1_{105B66E3-B703-423A-8DC2-463496E93CED}" xr6:coauthVersionLast="36" xr6:coauthVersionMax="36" xr10:uidLastSave="{00000000-0000-0000-0000-000000000000}"/>
  <bookViews>
    <workbookView xWindow="0" yWindow="0" windowWidth="19200" windowHeight="6810" tabRatio="500" firstSheet="5" activeTab="7" xr2:uid="{00000000-000D-0000-FFFF-FFFF00000000}"/>
  </bookViews>
  <sheets>
    <sheet name="BASE" sheetId="2" r:id="rId1"/>
    <sheet name="Legenda" sheetId="3" r:id="rId2"/>
    <sheet name="Q41" sheetId="8" r:id="rId3"/>
    <sheet name="Histograma" sheetId="9" r:id="rId4"/>
    <sheet name="Boxplot idade (Q2)" sheetId="11" r:id="rId5"/>
    <sheet name="Boxplot peso (Q4)" sheetId="12" r:id="rId6"/>
    <sheet name="PROCV (Q33 á Q41)" sheetId="13" r:id="rId7"/>
    <sheet name="PROCV (Q3 &amp; Q4)" sheetId="14" r:id="rId8"/>
  </sheets>
  <definedNames>
    <definedName name="_xlchart.v1.0" hidden="1">'Boxplot idade (Q2)'!$A$2:$A$37</definedName>
    <definedName name="_xlchart.v1.1" hidden="1">'Boxplot peso (Q4)'!$A$1</definedName>
    <definedName name="_xlchart.v1.10" hidden="1">'PROCV (Q33 á Q41)'!$U$2:$U$37</definedName>
    <definedName name="_xlchart.v1.11" hidden="1">'PROCV (Q33 á Q41)'!$V$1</definedName>
    <definedName name="_xlchart.v1.12" hidden="1">'PROCV (Q33 á Q41)'!$V$2:$V$37</definedName>
    <definedName name="_xlchart.v1.13" hidden="1">'PROCV (Q33 á Q41)'!$W$1</definedName>
    <definedName name="_xlchart.v1.14" hidden="1">'PROCV (Q33 á Q41)'!$W$2:$W$37</definedName>
    <definedName name="_xlchart.v1.15" hidden="1">'PROCV (Q33 á Q41)'!$X$1</definedName>
    <definedName name="_xlchart.v1.16" hidden="1">'PROCV (Q33 á Q41)'!$X$2:$X$37</definedName>
    <definedName name="_xlchart.v1.17" hidden="1">'PROCV (Q33 á Q41)'!$Y$1</definedName>
    <definedName name="_xlchart.v1.18" hidden="1">'PROCV (Q33 á Q41)'!$Y$2:$Y$37</definedName>
    <definedName name="_xlchart.v1.19" hidden="1">'PROCV (Q33 á Q41)'!$Z$1</definedName>
    <definedName name="_xlchart.v1.2" hidden="1">'Boxplot peso (Q4)'!$A$2:$A$37</definedName>
    <definedName name="_xlchart.v1.20" hidden="1">'PROCV (Q33 á Q41)'!$Z$2:$Z$37</definedName>
    <definedName name="_xlchart.v1.3" hidden="1">'PROCV (Q33 á Q41)'!$R$1</definedName>
    <definedName name="_xlchart.v1.4" hidden="1">'PROCV (Q33 á Q41)'!$R$2:$R$37</definedName>
    <definedName name="_xlchart.v1.5" hidden="1">'PROCV (Q33 á Q41)'!$S$1</definedName>
    <definedName name="_xlchart.v1.6" hidden="1">'PROCV (Q33 á Q41)'!$S$2:$S$37</definedName>
    <definedName name="_xlchart.v1.7" hidden="1">'PROCV (Q33 á Q41)'!$T$1</definedName>
    <definedName name="_xlchart.v1.8" hidden="1">'PROCV (Q33 á Q41)'!$T$2:$T$37</definedName>
    <definedName name="_xlchart.v1.9" hidden="1">'PROCV (Q33 á Q41)'!$U$1</definedName>
  </definedNames>
  <calcPr calcId="191029"/>
  <pivotCaches>
    <pivotCache cacheId="0" r:id="rId9"/>
    <pivotCache cacheId="1"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I16" i="14" l="1"/>
  <c r="D3" i="14"/>
  <c r="I15" i="14" s="1"/>
  <c r="D4" i="14"/>
  <c r="D5" i="14"/>
  <c r="D6" i="14"/>
  <c r="D7" i="14"/>
  <c r="D8" i="14"/>
  <c r="D9" i="14"/>
  <c r="D10" i="14"/>
  <c r="D18" i="14"/>
  <c r="D19" i="14"/>
  <c r="D20" i="14"/>
  <c r="D21" i="14"/>
  <c r="D22" i="14"/>
  <c r="D23" i="14"/>
  <c r="D24" i="14"/>
  <c r="D25" i="14"/>
  <c r="D26" i="14"/>
  <c r="D27" i="14"/>
  <c r="D28" i="14"/>
  <c r="D29" i="14"/>
  <c r="D30" i="14"/>
  <c r="D31" i="14"/>
  <c r="D32" i="14"/>
  <c r="D33" i="14"/>
  <c r="D34" i="14"/>
  <c r="D35" i="14"/>
  <c r="D36" i="14"/>
  <c r="D37" i="14"/>
  <c r="D2" i="14"/>
  <c r="I11" i="14" s="1"/>
  <c r="C3" i="14"/>
  <c r="C4" i="14"/>
  <c r="C5" i="14"/>
  <c r="C6" i="14"/>
  <c r="C7" i="14"/>
  <c r="C8" i="14"/>
  <c r="C9" i="14"/>
  <c r="C10" i="14"/>
  <c r="C11" i="14"/>
  <c r="D11" i="14" s="1"/>
  <c r="C12" i="14"/>
  <c r="D12" i="14" s="1"/>
  <c r="C13" i="14"/>
  <c r="D13" i="14" s="1"/>
  <c r="C14" i="14"/>
  <c r="D14" i="14" s="1"/>
  <c r="C15" i="14"/>
  <c r="D15" i="14" s="1"/>
  <c r="C16" i="14"/>
  <c r="D16" i="14" s="1"/>
  <c r="C17" i="14"/>
  <c r="D17" i="14" s="1"/>
  <c r="C18" i="14"/>
  <c r="C19" i="14"/>
  <c r="C20" i="14"/>
  <c r="C21" i="14"/>
  <c r="C22" i="14"/>
  <c r="C23" i="14"/>
  <c r="C24" i="14"/>
  <c r="C25" i="14"/>
  <c r="C26" i="14"/>
  <c r="C27" i="14"/>
  <c r="C28" i="14"/>
  <c r="C29" i="14"/>
  <c r="C30" i="14"/>
  <c r="C31" i="14"/>
  <c r="C32" i="14"/>
  <c r="C33" i="14"/>
  <c r="C34" i="14"/>
  <c r="C35" i="14"/>
  <c r="C36" i="14"/>
  <c r="C37" i="14"/>
  <c r="C2" i="14"/>
  <c r="I14" i="14" l="1"/>
  <c r="I13" i="14"/>
  <c r="I12" i="14"/>
  <c r="S2" i="13"/>
  <c r="T2" i="13"/>
  <c r="U2" i="13"/>
  <c r="V2" i="13"/>
  <c r="W2" i="13"/>
  <c r="X2" i="13"/>
  <c r="Y2" i="13"/>
  <c r="Z2" i="13"/>
  <c r="S3" i="13"/>
  <c r="T3" i="13"/>
  <c r="U3" i="13"/>
  <c r="V3" i="13"/>
  <c r="W3" i="13"/>
  <c r="X3" i="13"/>
  <c r="Y3" i="13"/>
  <c r="Z3" i="13"/>
  <c r="S4" i="13"/>
  <c r="T4" i="13"/>
  <c r="U4" i="13"/>
  <c r="V4" i="13"/>
  <c r="W4" i="13"/>
  <c r="X4" i="13"/>
  <c r="Y4" i="13"/>
  <c r="Z4" i="13"/>
  <c r="S5" i="13"/>
  <c r="T5" i="13"/>
  <c r="U5" i="13"/>
  <c r="V5" i="13"/>
  <c r="W5" i="13"/>
  <c r="X5" i="13"/>
  <c r="Y5" i="13"/>
  <c r="Z5" i="13"/>
  <c r="S6" i="13"/>
  <c r="T6" i="13"/>
  <c r="U6" i="13"/>
  <c r="V6" i="13"/>
  <c r="W6" i="13"/>
  <c r="X6" i="13"/>
  <c r="Y6" i="13"/>
  <c r="Z6" i="13"/>
  <c r="S7" i="13"/>
  <c r="T7" i="13"/>
  <c r="U7" i="13"/>
  <c r="V7" i="13"/>
  <c r="W7" i="13"/>
  <c r="X7" i="13"/>
  <c r="Y7" i="13"/>
  <c r="Z7" i="13"/>
  <c r="S8" i="13"/>
  <c r="T8" i="13"/>
  <c r="U8" i="13"/>
  <c r="V8" i="13"/>
  <c r="W8" i="13"/>
  <c r="X8" i="13"/>
  <c r="Y8" i="13"/>
  <c r="Z8" i="13"/>
  <c r="S9" i="13"/>
  <c r="T9" i="13"/>
  <c r="U9" i="13"/>
  <c r="V9" i="13"/>
  <c r="W9" i="13"/>
  <c r="X9" i="13"/>
  <c r="Y9" i="13"/>
  <c r="Z9" i="13"/>
  <c r="S10" i="13"/>
  <c r="T10" i="13"/>
  <c r="U10" i="13"/>
  <c r="V10" i="13"/>
  <c r="W10" i="13"/>
  <c r="X10" i="13"/>
  <c r="Y10" i="13"/>
  <c r="Z10" i="13"/>
  <c r="S11" i="13"/>
  <c r="T11" i="13"/>
  <c r="U11" i="13"/>
  <c r="V11" i="13"/>
  <c r="W11" i="13"/>
  <c r="X11" i="13"/>
  <c r="Y11" i="13"/>
  <c r="Z11" i="13"/>
  <c r="S12" i="13"/>
  <c r="T12" i="13"/>
  <c r="U12" i="13"/>
  <c r="V12" i="13"/>
  <c r="W12" i="13"/>
  <c r="X12" i="13"/>
  <c r="Y12" i="13"/>
  <c r="Z12" i="13"/>
  <c r="S13" i="13"/>
  <c r="T13" i="13"/>
  <c r="U13" i="13"/>
  <c r="V13" i="13"/>
  <c r="W13" i="13"/>
  <c r="X13" i="13"/>
  <c r="Y13" i="13"/>
  <c r="Z13" i="13"/>
  <c r="S14" i="13"/>
  <c r="T14" i="13"/>
  <c r="U14" i="13"/>
  <c r="V14" i="13"/>
  <c r="W14" i="13"/>
  <c r="X14" i="13"/>
  <c r="Y14" i="13"/>
  <c r="Z14" i="13"/>
  <c r="S15" i="13"/>
  <c r="T15" i="13"/>
  <c r="U15" i="13"/>
  <c r="V15" i="13"/>
  <c r="W15" i="13"/>
  <c r="X15" i="13"/>
  <c r="Y15" i="13"/>
  <c r="Z15" i="13"/>
  <c r="S16" i="13"/>
  <c r="T16" i="13"/>
  <c r="U16" i="13"/>
  <c r="V16" i="13"/>
  <c r="W16" i="13"/>
  <c r="X16" i="13"/>
  <c r="Y16" i="13"/>
  <c r="Z16" i="13"/>
  <c r="S17" i="13"/>
  <c r="T17" i="13"/>
  <c r="U17" i="13"/>
  <c r="V17" i="13"/>
  <c r="W17" i="13"/>
  <c r="X17" i="13"/>
  <c r="Y17" i="13"/>
  <c r="Z17" i="13"/>
  <c r="S18" i="13"/>
  <c r="T18" i="13"/>
  <c r="U18" i="13"/>
  <c r="V18" i="13"/>
  <c r="W18" i="13"/>
  <c r="X18" i="13"/>
  <c r="Y18" i="13"/>
  <c r="Z18" i="13"/>
  <c r="S19" i="13"/>
  <c r="T19" i="13"/>
  <c r="U19" i="13"/>
  <c r="V19" i="13"/>
  <c r="W19" i="13"/>
  <c r="X19" i="13"/>
  <c r="Y19" i="13"/>
  <c r="Z19" i="13"/>
  <c r="S20" i="13"/>
  <c r="T20" i="13"/>
  <c r="U20" i="13"/>
  <c r="V20" i="13"/>
  <c r="W20" i="13"/>
  <c r="X20" i="13"/>
  <c r="Y20" i="13"/>
  <c r="Z20" i="13"/>
  <c r="S21" i="13"/>
  <c r="T21" i="13"/>
  <c r="U21" i="13"/>
  <c r="V21" i="13"/>
  <c r="W21" i="13"/>
  <c r="X21" i="13"/>
  <c r="Y21" i="13"/>
  <c r="Z21" i="13"/>
  <c r="S22" i="13"/>
  <c r="T22" i="13"/>
  <c r="U22" i="13"/>
  <c r="V22" i="13"/>
  <c r="W22" i="13"/>
  <c r="X22" i="13"/>
  <c r="Y22" i="13"/>
  <c r="Z22" i="13"/>
  <c r="S23" i="13"/>
  <c r="T23" i="13"/>
  <c r="U23" i="13"/>
  <c r="V23" i="13"/>
  <c r="W23" i="13"/>
  <c r="X23" i="13"/>
  <c r="Y23" i="13"/>
  <c r="Z23" i="13"/>
  <c r="S24" i="13"/>
  <c r="T24" i="13"/>
  <c r="U24" i="13"/>
  <c r="V24" i="13"/>
  <c r="W24" i="13"/>
  <c r="X24" i="13"/>
  <c r="Y24" i="13"/>
  <c r="Z24" i="13"/>
  <c r="S25" i="13"/>
  <c r="T25" i="13"/>
  <c r="U25" i="13"/>
  <c r="V25" i="13"/>
  <c r="W25" i="13"/>
  <c r="X25" i="13"/>
  <c r="Y25" i="13"/>
  <c r="Z25" i="13"/>
  <c r="S26" i="13"/>
  <c r="T26" i="13"/>
  <c r="U26" i="13"/>
  <c r="V26" i="13"/>
  <c r="W26" i="13"/>
  <c r="X26" i="13"/>
  <c r="Y26" i="13"/>
  <c r="Z26" i="13"/>
  <c r="S27" i="13"/>
  <c r="T27" i="13"/>
  <c r="U27" i="13"/>
  <c r="V27" i="13"/>
  <c r="W27" i="13"/>
  <c r="X27" i="13"/>
  <c r="Y27" i="13"/>
  <c r="Z27" i="13"/>
  <c r="S28" i="13"/>
  <c r="T28" i="13"/>
  <c r="U28" i="13"/>
  <c r="V28" i="13"/>
  <c r="W28" i="13"/>
  <c r="X28" i="13"/>
  <c r="Y28" i="13"/>
  <c r="Z28" i="13"/>
  <c r="S29" i="13"/>
  <c r="T29" i="13"/>
  <c r="U29" i="13"/>
  <c r="V29" i="13"/>
  <c r="W29" i="13"/>
  <c r="X29" i="13"/>
  <c r="Y29" i="13"/>
  <c r="Z29" i="13"/>
  <c r="S30" i="13"/>
  <c r="T30" i="13"/>
  <c r="U30" i="13"/>
  <c r="V30" i="13"/>
  <c r="W30" i="13"/>
  <c r="X30" i="13"/>
  <c r="Y30" i="13"/>
  <c r="Z30" i="13"/>
  <c r="S31" i="13"/>
  <c r="T31" i="13"/>
  <c r="U31" i="13"/>
  <c r="V31" i="13"/>
  <c r="W31" i="13"/>
  <c r="X31" i="13"/>
  <c r="Y31" i="13"/>
  <c r="Z31" i="13"/>
  <c r="S32" i="13"/>
  <c r="T32" i="13"/>
  <c r="U32" i="13"/>
  <c r="V32" i="13"/>
  <c r="W32" i="13"/>
  <c r="X32" i="13"/>
  <c r="Y32" i="13"/>
  <c r="Z32" i="13"/>
  <c r="S33" i="13"/>
  <c r="T33" i="13"/>
  <c r="U33" i="13"/>
  <c r="V33" i="13"/>
  <c r="W33" i="13"/>
  <c r="X33" i="13"/>
  <c r="Y33" i="13"/>
  <c r="Z33" i="13"/>
  <c r="S34" i="13"/>
  <c r="T34" i="13"/>
  <c r="U34" i="13"/>
  <c r="V34" i="13"/>
  <c r="W34" i="13"/>
  <c r="X34" i="13"/>
  <c r="Y34" i="13"/>
  <c r="Z34" i="13"/>
  <c r="S35" i="13"/>
  <c r="T35" i="13"/>
  <c r="U35" i="13"/>
  <c r="V35" i="13"/>
  <c r="W35" i="13"/>
  <c r="X35" i="13"/>
  <c r="Y35" i="13"/>
  <c r="Z35" i="13"/>
  <c r="S36" i="13"/>
  <c r="T36" i="13"/>
  <c r="U36" i="13"/>
  <c r="V36" i="13"/>
  <c r="W36" i="13"/>
  <c r="X36" i="13"/>
  <c r="Y36" i="13"/>
  <c r="Z36" i="13"/>
  <c r="S37" i="13"/>
  <c r="T37" i="13"/>
  <c r="U37" i="13"/>
  <c r="V37" i="13"/>
  <c r="W37" i="13"/>
  <c r="X37" i="13"/>
  <c r="Y37" i="13"/>
  <c r="Z37"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2" i="13"/>
  <c r="E15" i="9" l="1"/>
  <c r="E16" i="9"/>
  <c r="E17" i="9"/>
  <c r="E18" i="9"/>
  <c r="E19" i="9"/>
  <c r="E20" i="9"/>
  <c r="E21" i="9"/>
  <c r="E14" i="9"/>
  <c r="F14" i="9" s="1"/>
  <c r="F15" i="9" s="1"/>
  <c r="F16" i="9" s="1"/>
  <c r="F17" i="9" s="1"/>
  <c r="F18" i="9" s="1"/>
  <c r="F19" i="9" s="1"/>
  <c r="F20" i="9" s="1"/>
  <c r="D18" i="8" l="1"/>
  <c r="D17" i="8"/>
  <c r="D16" i="8"/>
  <c r="D15" i="8"/>
</calcChain>
</file>

<file path=xl/sharedStrings.xml><?xml version="1.0" encoding="utf-8"?>
<sst xmlns="http://schemas.openxmlformats.org/spreadsheetml/2006/main" count="1807" uniqueCount="208">
  <si>
    <t>Qual é o seu sexo?</t>
  </si>
  <si>
    <t>Qual a sua idade?</t>
  </si>
  <si>
    <t>Qual a sua altura?</t>
  </si>
  <si>
    <t>Qual é o seu peso atual?</t>
  </si>
  <si>
    <t>Você fuma?</t>
  </si>
  <si>
    <t>Durante o período normal do seu trabalho, quanto você se movimenta?</t>
  </si>
  <si>
    <t>Você pratica atividade física regularmente?</t>
  </si>
  <si>
    <t>Que tipo de atividade física você pratica regularmente?</t>
  </si>
  <si>
    <t>Quantas horas por semana você gasta fazendo atividade física?</t>
  </si>
  <si>
    <t>Qual período do dia você realiza atividade física?</t>
  </si>
  <si>
    <t>Em geral, você diria que sua saúde é:</t>
  </si>
  <si>
    <t>Comparado há um ano, como você classificaria sua saúde em geral agora?</t>
  </si>
  <si>
    <t>Quanta dor no corpo você teve durante os últimos 3 meses?</t>
  </si>
  <si>
    <t>Elenque de 1 a 6 os fatores que mais te motivam a praticar atividade física regularmente. Sendo o 1 o mais motivador e 6 o menos motivador. [Competitividade]</t>
  </si>
  <si>
    <t>Elenque de 1 a 6 os fatores que mais te motivam a praticar atividade física regularmente. Sendo o 1 o mais motivador e 6 o menos motivador. [Controle do Estresse]</t>
  </si>
  <si>
    <t>Elenque de 1 a 6 os fatores que mais te motivam a praticar atividade física regularmente. Sendo o 1 o mais motivador e 6 o menos motivador. [Estética]</t>
  </si>
  <si>
    <t>Elenque de 1 a 6 os fatores que mais te motivam a praticar atividade física regularmente. Sendo o 1 o mais motivador e 6 o menos motivador. [Prazer]</t>
  </si>
  <si>
    <t>Elenque de 1 a 6 os fatores que mais te motivam a praticar atividade física regularmente. Sendo o 1 o mais motivador e 6 o menos motivador. [Saúde]</t>
  </si>
  <si>
    <t>Elenque de 1 a 6 os fatores que mais te motivam a praticar atividade física regularmente. Sendo o 1 o mais motivador e 6 o menos motivador. [Sociabilidade]</t>
  </si>
  <si>
    <t>Os seguintes itens referem-se a atividade que você poderia fazer atualmente durante um dia comum. Devido a sua saúde você tem dificuldade [Atividades rigorosas, que exigem muito esforço, tais como correr, levantar objetos pesados ou participar em esportes árduos.]</t>
  </si>
  <si>
    <t>Os seguintes itens referem-se a atividade que você poderia fazer atualmente durante um dia comum. Devido a sua saúde você tem dificuldade [Atividades moderadas, tais como mover uma mesa, passar aspirador de pó, jogar bola ou varrer a casa.]</t>
  </si>
  <si>
    <t>Os seguintes itens referem-se a atividade que você poderia fazer atualmente durante um dia comum. Devido a sua saúde você tem dificuldade [Levantar ou carregar mantimentos.]</t>
  </si>
  <si>
    <t>Os seguintes itens referem-se a atividade que você poderia fazer atualmente durante um dia comum. Devido a sua saúde você tem dificuldade [Subir vários lances de escada.]</t>
  </si>
  <si>
    <t>Os seguintes itens referem-se a atividade que você poderia fazer atualmente durante um dia comum. Devido a sua saúde você tem dificuldade [Subir um lance de escada.]</t>
  </si>
  <si>
    <t>Os seguintes itens referem-se a atividade que você poderia fazer atualmente durante um dia comum. Devido a sua saúde você tem dificuldade [Curvar-se, ajoelhar-se ou dobrar-se.]</t>
  </si>
  <si>
    <t>Os seguintes itens referem-se a atividade que você poderia fazer atualmente durante um dia comum. Devido a sua saúde você tem dificuldade [Andar mais de um quilômetro.]</t>
  </si>
  <si>
    <t>Os seguintes itens referem-se a atividade que você poderia fazer atualmente durante um dia comum. Devido a sua saúde você tem dificuldade [Andar vários quarteirões.]</t>
  </si>
  <si>
    <t>Os seguintes itens referem-se a atividade que você poderia fazer atualmente durante um dia comum. Devido a sua saúde você tem dificuldade [Andar um quarteirão.]</t>
  </si>
  <si>
    <t>Durante os últimos 3 meses, você teve algum dos problemas com seu trabalho ou outra atividade regular diária, como consequência da sua saúde física ou algum problema emocional (como se sentir deprimido ou ansioso, por exemplo)? [Você diminuiu a quantidade de tempo que dedicava ao seu trabalho ou outras atividades?]</t>
  </si>
  <si>
    <t>Durante os últimos 3 meses, você teve algum dos problemas com seu trabalho ou outra atividade regular diária, como consequência da sua saúde física ou algum problema emocional (como se sentir deprimido ou ansioso, por exemplo)? [Realizou menos tarefas do que você gostaria?]</t>
  </si>
  <si>
    <t>Durante os últimos 3 meses, você teve algum dos problemas com seu trabalho ou outra atividade regular diária, como consequência da sua saúde física ou algum problema emocional (como se sentir deprimido ou ansioso, por exemplo)? [Teve dificuldade em fazer seu trabalho ou outras atividades (exemplo: necessitou de um esforço extra)?]</t>
  </si>
  <si>
    <t>Durante os últimos 3 meses, você teve algum dos problemas com seu trabalho ou outra atividade regular diária, como consequência da sua saúde física ou algum problema emocional (como se sentir deprimido ou ansioso, por exemplo)? [Não realizou nem fez qualquer das atividades com tanto cuidado como geralmente faz]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</si>
  <si>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cheio de vigor, de vontade, de força?]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</si>
  <si>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muito nervosa?]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</si>
  <si>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tão deprimido que nada pode animá-lo?]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</si>
  <si>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calmo ou tranquilo?]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</si>
  <si>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com muita energia?]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</si>
  <si>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desanimado ou abatido?]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</si>
  <si>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esgotado?]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</si>
  <si>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feliz?]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</si>
  <si>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cansado?]</t>
  </si>
  <si>
    <t>Você consome bebida alcoólica?</t>
  </si>
  <si>
    <t>Quão importante você considera o exercício físico para a sua qualidade de vida?</t>
  </si>
  <si>
    <t>Durante os últimos 3 meses, quanto do seu tempo a sua saúde física ou problemas emocionais interferiram com as suas atividades sociais (encontrar amigos, visitar parentes, etc)?</t>
  </si>
  <si>
    <t>Feminino</t>
  </si>
  <si>
    <t>64.5</t>
  </si>
  <si>
    <t>Não</t>
  </si>
  <si>
    <t>Uma pequena parte do tempo.</t>
  </si>
  <si>
    <t>Sim, com frequência baixa. De 1 a 2 vezes por semana.</t>
  </si>
  <si>
    <t>Caminhada, Natação</t>
  </si>
  <si>
    <t>De 1 a 3 horas por semana.</t>
  </si>
  <si>
    <t>Tarde</t>
  </si>
  <si>
    <t>Muito boa</t>
  </si>
  <si>
    <t>Quase a mesma</t>
  </si>
  <si>
    <t>Muito leve</t>
  </si>
  <si>
    <t>Sim, dificulta muito</t>
  </si>
  <si>
    <t>Sim, dificulta um pouco</t>
  </si>
  <si>
    <t>Não, não dificulta de modo algum</t>
  </si>
  <si>
    <t>Sim</t>
  </si>
  <si>
    <t>Uma pequena parte do tempo</t>
  </si>
  <si>
    <t>Alguma parte do tempo</t>
  </si>
  <si>
    <t>A maior parte do tempo</t>
  </si>
  <si>
    <t>Uma boa parte do tempo</t>
  </si>
  <si>
    <t>Sim, esporadicamente. Até 1 copo ou dose por semana.</t>
  </si>
  <si>
    <t>Muito importante.</t>
  </si>
  <si>
    <t>Sim, com frequência regular: 3 vezes por semana.</t>
  </si>
  <si>
    <t>Corrida (Cooper), Musculação</t>
  </si>
  <si>
    <t>De 3 a 5 horas por semana.</t>
  </si>
  <si>
    <t>Noite</t>
  </si>
  <si>
    <t>Muito melhor</t>
  </si>
  <si>
    <t>Nenhuma parte do tempo</t>
  </si>
  <si>
    <t>Extremamente importante.</t>
  </si>
  <si>
    <t>Masculino</t>
  </si>
  <si>
    <t>Alguma parte do tempo.</t>
  </si>
  <si>
    <t>Sim, com frequência alta. A partir de 4 vezes por semana.</t>
  </si>
  <si>
    <t>Artes Marciais, Corrida (Cooper), Natação, Surf</t>
  </si>
  <si>
    <t>Manhã, Noite</t>
  </si>
  <si>
    <t>Um pouco melhor</t>
  </si>
  <si>
    <t>Moderada</t>
  </si>
  <si>
    <t>Caminhada</t>
  </si>
  <si>
    <t>Manhã</t>
  </si>
  <si>
    <t>Ruim</t>
  </si>
  <si>
    <t>Um pouco peor</t>
  </si>
  <si>
    <t>Leve</t>
  </si>
  <si>
    <t>É importante.</t>
  </si>
  <si>
    <t>Caminhada, Yoga</t>
  </si>
  <si>
    <t>Mais do que 5 horas por semana</t>
  </si>
  <si>
    <t>Boa</t>
  </si>
  <si>
    <t>Sim, com frequência regular. De 6 a 15 copos ou doses por semana.</t>
  </si>
  <si>
    <t>Sim, esporadicamente. Até 4 cigarros por mês.</t>
  </si>
  <si>
    <t>Nenhuma parte do tempo.</t>
  </si>
  <si>
    <t>Pouco importante.</t>
  </si>
  <si>
    <t>Academia</t>
  </si>
  <si>
    <t>Boxe</t>
  </si>
  <si>
    <t>Nenhuma</t>
  </si>
  <si>
    <t>Até 1 hora por semana</t>
  </si>
  <si>
    <t>Corrida (Cooper)</t>
  </si>
  <si>
    <t>Sim, com frequência baixa. De 2 a 5 copos ou doses por semana.</t>
  </si>
  <si>
    <t>1.6</t>
  </si>
  <si>
    <t>Caminhada, Pilates</t>
  </si>
  <si>
    <t>Sim, com frequência alta. Mais do que 90 cigarros por mês.</t>
  </si>
  <si>
    <t>Ciclismo</t>
  </si>
  <si>
    <t>Grave</t>
  </si>
  <si>
    <t>Crossfit</t>
  </si>
  <si>
    <t>Excelente</t>
  </si>
  <si>
    <t>1.78</t>
  </si>
  <si>
    <t>Sim, com frequência regular. De 21 a 90 cigarros por mês.</t>
  </si>
  <si>
    <t>Muito pior</t>
  </si>
  <si>
    <t>Um pouco pior</t>
  </si>
  <si>
    <t>1.62</t>
  </si>
  <si>
    <t>Sim, com frequência alta. Mais do que 15 copos ou doses por semana.</t>
  </si>
  <si>
    <t>Academia, Musculação</t>
  </si>
  <si>
    <t>Academia, Corrida (Cooper), Musculação, Sexo</t>
  </si>
  <si>
    <t>Academia, Ciclismo, Corrida (Cooper), Musculação</t>
  </si>
  <si>
    <t>Sim, com frequência baixa. De 5 a 20 cigarros por mês.</t>
  </si>
  <si>
    <t>Academia, Caminhada, Corrida (Cooper)</t>
  </si>
  <si>
    <t>Yoga</t>
  </si>
  <si>
    <t>Academia, Corrida (Cooper), Musculação</t>
  </si>
  <si>
    <t>Todo o tempo.</t>
  </si>
  <si>
    <t>Caminhada, Dança</t>
  </si>
  <si>
    <t>1.7</t>
  </si>
  <si>
    <t>Academia, Musculação, Natação, Pilates</t>
  </si>
  <si>
    <t>Tarde, Noite</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</si>
  <si>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</si>
  <si>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</si>
  <si>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</si>
  <si>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</si>
  <si>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</si>
  <si>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</si>
  <si>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</si>
  <si>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</si>
  <si>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</si>
  <si>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</si>
  <si>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</si>
  <si>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</si>
  <si>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</si>
  <si>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</si>
  <si>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</si>
  <si>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</si>
  <si>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</si>
  <si>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</si>
  <si>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</si>
  <si>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</si>
  <si>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</si>
  <si>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</si>
  <si>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</si>
  <si>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</si>
  <si>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</si>
  <si>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</si>
  <si>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</si>
  <si>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</si>
  <si>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</si>
  <si>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</si>
  <si>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</si>
  <si>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</si>
  <si>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</si>
  <si>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</si>
  <si>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</si>
  <si>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</si>
  <si>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</si>
  <si>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</si>
  <si>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</si>
  <si>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</si>
  <si>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</si>
  <si>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</si>
  <si>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</si>
  <si>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</si>
  <si>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 xml:space="preserve"> </t>
  </si>
  <si>
    <t>Rótulos de Linha</t>
  </si>
  <si>
    <t>Total Geral</t>
  </si>
  <si>
    <t>Contagem de Q41</t>
  </si>
  <si>
    <t>Opções</t>
  </si>
  <si>
    <t>Frequência absoluta</t>
  </si>
  <si>
    <t>Frequência relativa</t>
  </si>
  <si>
    <t>Frequência acumulada</t>
  </si>
  <si>
    <t>Contagem de Q2</t>
  </si>
  <si>
    <t>18-22</t>
  </si>
  <si>
    <t>23-27</t>
  </si>
  <si>
    <t>28-32</t>
  </si>
  <si>
    <t>33-37</t>
  </si>
  <si>
    <t>38-42</t>
  </si>
  <si>
    <t>43-47</t>
  </si>
  <si>
    <t>68-72</t>
  </si>
  <si>
    <t xml:space="preserve">Faixas etárias </t>
  </si>
  <si>
    <t xml:space="preserve">Absoluta </t>
  </si>
  <si>
    <t xml:space="preserve">Relativa </t>
  </si>
  <si>
    <t>Acumulada</t>
  </si>
  <si>
    <t>Valores</t>
  </si>
  <si>
    <t>[Por quanto tempo você tem se sentido cheio de vigor, de vontade, de força?]</t>
  </si>
  <si>
    <t>[Por quanto tempo você tem se sentido uma pessoa muito nervosa?]</t>
  </si>
  <si>
    <t>[Por quanto tempo você tem se sentido tão deprimido que nada pode animá-lo?]</t>
  </si>
  <si>
    <t>[Por quanto tempo você tem se sentido calmo ou tranquilo?]</t>
  </si>
  <si>
    <t>[Por quanto tempo você tem se sentido com muita energia?]</t>
  </si>
  <si>
    <t>[Por quanto tempo você tem se sentido desanimado ou abatido?]</t>
  </si>
  <si>
    <t>[Por quanto tempo você tem se sentido esgotado?]</t>
  </si>
  <si>
    <t>[Por quanto tempo você tem se sentido uma pessoa feliz?]</t>
  </si>
  <si>
    <t>[Por quanto tempo você tem se sentido cansado?]</t>
  </si>
  <si>
    <t>IMC</t>
  </si>
  <si>
    <t>Classificação</t>
  </si>
  <si>
    <t>abaixo do peso</t>
  </si>
  <si>
    <t>peso ideal</t>
  </si>
  <si>
    <t>levemente acima</t>
  </si>
  <si>
    <t>obesidade I</t>
  </si>
  <si>
    <t>obesidade II</t>
  </si>
  <si>
    <t>obesidade III</t>
  </si>
  <si>
    <t>CLASSIFICAÇÃO</t>
  </si>
  <si>
    <t>Coluna1</t>
  </si>
  <si>
    <t>Absoluta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</si>
</sst>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3"/>
      <color theme="1"/>
      <name val="Arial"/>
    </font>
    <font>
      <b/>
      <sz val="13"/>
      <color theme="1"/>
      <name val="Arial"/>
      <family val="2"/>
    </font>
    <font>
      <sz val="13"/>
      <color theme="1"/>
      <name val="Arial"/>
      <family val="2"/>
    </font>
    <font>
      <b/>
      <sz val="12"/>
      <color theme="1"/>
      <name val="Calibri"/>
      <family val="2"/>
      <scheme val="minor"/>
    </font>
    <font>
      <sz val="12"/>
      <color theme="1"/>
      <name val="Calibri"/>
      <family val="2"/>
      <scheme val="minor"/>
    </font>
    <font>
      <sz val="11"/>
      <color rgb="FF000000"/>
      <name val="Calibri"/>
      <family val="2"/>
      <scheme val="minor"/>
    </font>
    <font>
      <b/>
      <sz val="16"/>
      <color rgb="FF000000"/>
      <name val="Arial"/>
      <family val="2"/>
    </font>
    <font>
      <sz val="16"/>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s>
  <cellStyleXfs count="2">
    <xf numFmtId="0" fontId="0" fillId="0" borderId="0"/>
    <xf numFmtId="9" fontId="5" fillId="0" borderId="0" applyFont="0" applyFill="0" applyBorder="0" applyAlignment="0" applyProtection="0"/>
  </cellStyleXfs>
  <cellXfs count="37">
    <xf numFmtId="0" fontId="0" fillId="0" borderId="0" xfId="0"/>
    <xf numFmtId="0" fontId="1" fillId="0" borderId="0" xfId="0" applyFont="1"/>
    <xf numFmtId="0" fontId="3"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9" fontId="0" fillId="0" borderId="1" xfId="0" applyNumberFormat="1" applyFont="1" applyBorder="1"/>
    <xf numFmtId="9" fontId="0" fillId="0" borderId="1" xfId="0" applyNumberFormat="1" applyBorder="1"/>
    <xf numFmtId="10" fontId="0" fillId="0" borderId="1" xfId="0" applyNumberFormat="1" applyBorder="1"/>
    <xf numFmtId="0" fontId="0" fillId="0" borderId="1" xfId="0" applyBorder="1" applyAlignment="1">
      <alignment horizontal="center" wrapText="1"/>
    </xf>
    <xf numFmtId="9" fontId="0" fillId="0" borderId="0" xfId="0" applyNumberFormat="1"/>
    <xf numFmtId="0" fontId="4" fillId="0" borderId="1" xfId="0" applyFont="1" applyBorder="1"/>
    <xf numFmtId="0" fontId="4" fillId="0" borderId="1" xfId="0" pivotButton="1" applyFont="1" applyBorder="1"/>
    <xf numFmtId="9" fontId="0" fillId="0" borderId="1" xfId="1" applyFont="1" applyBorder="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6" fillId="0" borderId="0" xfId="0" applyFont="1"/>
    <xf numFmtId="2" fontId="0" fillId="0" borderId="0" xfId="0" applyNumberFormat="1"/>
    <xf numFmtId="0" fontId="0" fillId="0" borderId="0" xfId="0" applyAlignment="1">
      <alignment horizontal="center"/>
    </xf>
    <xf numFmtId="0" fontId="0" fillId="4" borderId="0" xfId="0" applyFill="1"/>
    <xf numFmtId="0" fontId="2" fillId="0" borderId="1" xfId="0" applyFont="1" applyBorder="1"/>
    <xf numFmtId="0" fontId="1" fillId="0" borderId="1" xfId="0" applyFont="1" applyBorder="1"/>
    <xf numFmtId="2" fontId="0" fillId="0" borderId="1" xfId="0" applyNumberFormat="1" applyBorder="1"/>
    <xf numFmtId="0" fontId="7" fillId="4" borderId="5" xfId="0" applyFont="1" applyFill="1" applyBorder="1" applyAlignment="1">
      <alignment horizontal="center" wrapText="1" readingOrder="1"/>
    </xf>
    <xf numFmtId="0" fontId="7" fillId="4" borderId="6" xfId="0" applyFont="1" applyFill="1" applyBorder="1" applyAlignment="1">
      <alignment horizontal="center" wrapText="1" readingOrder="1"/>
    </xf>
    <xf numFmtId="0" fontId="7" fillId="4" borderId="7" xfId="0" applyFont="1" applyFill="1" applyBorder="1" applyAlignment="1">
      <alignment horizontal="center" vertical="center" wrapText="1" readingOrder="1"/>
    </xf>
    <xf numFmtId="0" fontId="0" fillId="4" borderId="5" xfId="0" applyFill="1" applyBorder="1"/>
    <xf numFmtId="0" fontId="8" fillId="4" borderId="4" xfId="0" applyFont="1" applyFill="1" applyBorder="1" applyAlignment="1">
      <alignment horizontal="center" wrapText="1" readingOrder="1"/>
    </xf>
    <xf numFmtId="0" fontId="8" fillId="4" borderId="2" xfId="0" applyFont="1" applyFill="1" applyBorder="1" applyAlignment="1">
      <alignment horizontal="center" wrapText="1" readingOrder="1"/>
    </xf>
    <xf numFmtId="0" fontId="8" fillId="4" borderId="3" xfId="0" applyFont="1" applyFill="1" applyBorder="1" applyAlignment="1">
      <alignment horizontal="center" wrapText="1" readingOrder="1"/>
    </xf>
    <xf numFmtId="0" fontId="8" fillId="4" borderId="8" xfId="0" applyFont="1" applyFill="1" applyBorder="1" applyAlignment="1">
      <alignment horizontal="center" wrapText="1" readingOrder="1"/>
    </xf>
    <xf numFmtId="0" fontId="8" fillId="4" borderId="9" xfId="0" applyFont="1" applyFill="1" applyBorder="1" applyAlignment="1">
      <alignment horizontal="center" wrapText="1" readingOrder="1"/>
    </xf>
    <xf numFmtId="0" fontId="8" fillId="4" borderId="10" xfId="0" applyFont="1" applyFill="1" applyBorder="1" applyAlignment="1">
      <alignment horizontal="center" wrapText="1" readingOrder="1"/>
    </xf>
  </cellXfs>
  <cellStyles count="2">
    <cellStyle name="Normal" xfId="0" builtinId="0"/>
    <cellStyle name="Porcentagem" xfId="1" builtinId="5"/>
  </cellStyles>
  <dxfs count="12">
    <dxf>
      <numFmt numFmtId="0" formatCode="General"/>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ont>
        <b val="0"/>
        <i val="0"/>
        <strike val="0"/>
        <condense val="0"/>
        <extend val="0"/>
        <outline val="0"/>
        <shadow val="0"/>
        <u val="none"/>
        <vertAlign val="baseline"/>
        <sz val="16"/>
        <color rgb="FF000000"/>
        <name val="Arial"/>
        <family val="2"/>
        <scheme val="none"/>
      </font>
      <fill>
        <patternFill patternType="solid">
          <fgColor indexed="64"/>
          <bgColor theme="4" tint="0.39997558519241921"/>
        </patternFill>
      </fill>
      <alignment horizontal="center" vertical="bottom" textRotation="0" wrapText="1" indent="0" justifyLastLine="0" shrinkToFit="0" readingOrder="1"/>
      <border diagonalUp="0" diagonalDown="0" outline="0">
        <left style="medium">
          <color rgb="FFFFFFFF"/>
        </left>
        <right/>
        <top style="medium">
          <color rgb="FFFFFFFF"/>
        </top>
        <bottom style="medium">
          <color rgb="FFFFFFFF"/>
        </bottom>
      </border>
    </dxf>
    <dxf>
      <font>
        <b val="0"/>
        <i val="0"/>
        <strike val="0"/>
        <condense val="0"/>
        <extend val="0"/>
        <outline val="0"/>
        <shadow val="0"/>
        <u val="none"/>
        <vertAlign val="baseline"/>
        <sz val="16"/>
        <color rgb="FF000000"/>
        <name val="Arial"/>
        <family val="2"/>
        <scheme val="none"/>
      </font>
      <fill>
        <patternFill patternType="solid">
          <fgColor indexed="64"/>
          <bgColor theme="4" tint="0.39997558519241921"/>
        </patternFill>
      </fill>
      <alignment horizontal="center" vertical="bottom" textRotation="0" wrapText="1"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6"/>
        <color rgb="FF000000"/>
        <name val="Arial"/>
        <family val="2"/>
        <scheme val="none"/>
      </font>
      <fill>
        <patternFill patternType="solid">
          <fgColor indexed="64"/>
          <bgColor theme="4" tint="0.39997558519241921"/>
        </patternFill>
      </fill>
      <alignment horizontal="center" vertical="bottom" textRotation="0" wrapText="1" indent="0" justifyLastLine="0" shrinkToFit="0" readingOrder="1"/>
      <border diagonalUp="0" diagonalDown="0" outline="0">
        <left/>
        <right style="medium">
          <color rgb="FFFFFFFF"/>
        </right>
        <top style="medium">
          <color rgb="FFFFFFFF"/>
        </top>
        <bottom style="medium">
          <color rgb="FFFFFFFF"/>
        </bottom>
      </border>
    </dxf>
    <dxf>
      <border outline="0">
        <top style="medium">
          <color rgb="FFFFFFFF"/>
        </top>
      </border>
    </dxf>
    <dxf>
      <border outline="0">
        <bottom style="medium">
          <color rgb="FFFFFFFF"/>
        </bottom>
      </border>
    </dxf>
    <dxf>
      <border outline="0">
        <left style="medium">
          <color rgb="FFFFFFFF"/>
        </left>
        <right style="medium">
          <color rgb="FFFFFFFF"/>
        </right>
        <top style="medium">
          <color rgb="FFFFFFFF"/>
        </top>
        <bottom style="medium">
          <color rgb="FFFFFFFF"/>
        </bottom>
      </border>
    </dxf>
    <dxf>
      <alignment horizontal="center" vertical="bottom" textRotation="0" wrapText="0" indent="0" justifyLastLine="0" shrinkToFit="0" readingOrder="0"/>
    </dxf>
    <dxf>
      <font>
        <b val="0"/>
        <i val="0"/>
        <strike val="0"/>
        <condense val="0"/>
        <extend val="0"/>
        <outline val="0"/>
        <shadow val="0"/>
        <u val="none"/>
        <vertAlign val="baseline"/>
        <sz val="13"/>
        <color theme="1"/>
        <name val="Arial"/>
        <scheme val="none"/>
      </font>
    </dxf>
    <dxf>
      <numFmt numFmtId="13" formatCode="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g"/><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[Esporte e qualidade de vida.xlsx]Q41!Tabela dinâmica2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Base:</a:t>
            </a:r>
            <a:r>
              <a:rPr lang="pt-BR" baseline="0"/>
              <a:t> 36 pessoas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'Q41'!$B$3</c:f>
              <c:strCache>
                <c:ptCount val="1"/>
                <c:pt idx="0">
                  <c:v>Total</c:v>
                </c:pt>
              </c:strCache>
            </c:strRef>
          </c:tx>
          <c:spPr>
            <a:solidFill>
              <a:schemeClr val="accent1"/>
            </a:solidFill>
            <a:ln>
              <a:noFill/>
            </a:ln>
            <a:effectLst/>
          </c:spPr>
          <c:invertIfNegative val="0"/>
          <c:cat>
            <c:strRef>
              <c:f>'Q41'!$A$4:$A$9</c:f>
              <c:strCache>
                <c:ptCount val="5"/>
                <c:pt idx="0">
                  <c:v>Nenhuma parte do tempo</c:v>
                </c:pt>
                <c:pt idx="1">
                  <c:v>Uma pequena parte do tempo</c:v>
                </c:pt>
                <c:pt idx="2">
                  <c:v>Alguma parte do tempo</c:v>
                </c:pt>
                <c:pt idx="3">
                  <c:v>Uma boa parte do tempo</c:v>
                </c:pt>
                <c:pt idx="4">
                  <c:v>A maior parte do tempo</c:v>
                </c:pt>
              </c:strCache>
            </c:strRef>
          </c:cat>
          <c:val>
            <c:numRef>
              <c:f>'Q41'!$B$4:$B$9</c:f>
              <c:numCache>
                <c:formatCode>General</c:formatCode>
                <c:ptCount val="5"/>
                <c:pt idx="0">
                  <c:v>1</c:v>
                </c:pt>
                <c:pt idx="1">
                  <c:v>10</c:v>
                </c:pt>
                <c:pt idx="2">
                  <c:v>10</c:v>
                </c:pt>
                <c:pt idx="3">
                  <c:v>11</c:v>
                </c:pt>
                <c:pt idx="4">
                  <c:v>4</c:v>
                </c:pt>
              </c:numCache>
            </c:numRef>
          </c:val>
          <c:extLst>
            <c:ext xmlns:c16="http://schemas.microsoft.com/office/drawing/2014/chart" uri="{C3380CC4-5D6E-409C-BE32-E72D297353CC}">
              <c16:uniqueId val="{00000000-CFAC-47A7-AE27-7EFEC6856142}"/>
            </c:ext>
          </c:extLst>
        </c:ser>
        <c:dLbls>
          <c:showLegendKey val="0"/>
          <c:showVal val="0"/>
          <c:showCatName val="0"/>
          <c:showSerName val="0"/>
          <c:showPercent val="0"/>
          <c:showBubbleSize val="0"/>
        </c:dLbls>
        <c:gapWidth val="219"/>
        <c:overlap val="-27"/>
        <c:axId val="428390207"/>
        <c:axId val="530607311"/>
      </c:barChart>
      <c:catAx>
        <c:axId val="4283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0607311"/>
        <c:crosses val="autoZero"/>
        <c:auto val="1"/>
        <c:lblAlgn val="ctr"/>
        <c:lblOffset val="100"/>
        <c:noMultiLvlLbl val="0"/>
      </c:catAx>
      <c:valAx>
        <c:axId val="53060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83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[Esporte e qualidade de vida.xlsx]Histograma!Tabela dinâmica2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MESMO</a:t>
            </a:r>
            <a:r>
              <a:rPr lang="en-US" baseline="0"/>
              <a:t> DO SLIDE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Histograma!$D$2</c:f>
              <c:strCache>
                <c:ptCount val="1"/>
                <c:pt idx="0">
                  <c:v>Total</c:v>
                </c:pt>
              </c:strCache>
            </c:strRef>
          </c:tx>
          <c:spPr>
            <a:solidFill>
              <a:schemeClr val="accent1"/>
            </a:solidFill>
            <a:ln>
              <a:noFill/>
            </a:ln>
            <a:effectLst/>
          </c:spPr>
          <c:invertIfNegative val="0"/>
          <c:cat>
            <c:strRef>
              <c:f>Histograma!$C$3:$C$10</c:f>
              <c:strCache>
                <c:ptCount val="7"/>
                <c:pt idx="0">
                  <c:v>18-22</c:v>
                </c:pt>
                <c:pt idx="1">
                  <c:v>23-27</c:v>
                </c:pt>
                <c:pt idx="2">
                  <c:v>28-32</c:v>
                </c:pt>
                <c:pt idx="3">
                  <c:v>33-37</c:v>
                </c:pt>
                <c:pt idx="4">
                  <c:v>38-42</c:v>
                </c:pt>
                <c:pt idx="5">
                  <c:v>43-47</c:v>
                </c:pt>
                <c:pt idx="6">
                  <c:v>68-72</c:v>
                </c:pt>
              </c:strCache>
            </c:strRef>
          </c:cat>
          <c:val>
            <c:numRef>
              <c:f>Histograma!$D$3:$D$10</c:f>
              <c:numCache>
                <c:formatCode>0%</c:formatCode>
                <c:ptCount val="7"/>
                <c:pt idx="0">
                  <c:v>5.5555555555555552E-2</c:v>
                </c:pt>
                <c:pt idx="1">
                  <c:v>0.27777777777777779</c:v>
                </c:pt>
                <c:pt idx="2">
                  <c:v>0.41666666666666669</c:v>
                </c:pt>
                <c:pt idx="3">
                  <c:v>0.16666666666666666</c:v>
                </c:pt>
                <c:pt idx="4">
                  <c:v>2.7777777777777776E-2</c:v>
                </c:pt>
                <c:pt idx="5">
                  <c:v>2.7777777777777776E-2</c:v>
                </c:pt>
                <c:pt idx="6">
                  <c:v>2.7777777777777776E-2</c:v>
                </c:pt>
              </c:numCache>
            </c:numRef>
          </c:val>
          <c:extLst>
            <c:ext xmlns:c16="http://schemas.microsoft.com/office/drawing/2014/chart" uri="{C3380CC4-5D6E-409C-BE32-E72D297353CC}">
              <c16:uniqueId val="{00000000-194C-4FD3-864A-A022EE04B1F2}"/>
            </c:ext>
          </c:extLst>
        </c:ser>
        <c:dLbls>
          <c:showLegendKey val="0"/>
          <c:showVal val="0"/>
          <c:showCatName val="0"/>
          <c:showSerName val="0"/>
          <c:showPercent val="0"/>
          <c:showBubbleSize val="0"/>
        </c:dLbls>
        <c:gapWidth val="219"/>
        <c:overlap val="-27"/>
        <c:axId val="585723360"/>
        <c:axId val="587008032"/>
      </c:barChart>
      <c:catAx>
        <c:axId val="5857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7008032"/>
        <c:crosses val="autoZero"/>
        <c:auto val="1"/>
        <c:lblAlgn val="ctr"/>
        <c:lblOffset val="100"/>
        <c:noMultiLvlLbl val="0"/>
      </c:catAx>
      <c:valAx>
        <c:axId val="587008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57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'PROCV (Q3 &amp; Q4)'!$I$10</c:f>
              <c:strCache>
                <c:ptCount val="1"/>
                <c:pt idx="0">
                  <c:v>Absoluta</c:v>
                </c:pt>
              </c:strCache>
            </c:strRef>
          </c:tx>
          <c:spPr>
            <a:solidFill>
              <a:schemeClr val="accent1"/>
            </a:solidFill>
            <a:ln>
              <a:noFill/>
            </a:ln>
            <a:effectLst/>
          </c:spPr>
          <c:invertIfNegative val="0"/>
          <c:cat>
            <c:strRef>
              <c:f>'PROCV (Q3 &amp; Q4)'!$H$11:$H$16</c:f>
              <c:strCache>
                <c:ptCount val="6"/>
                <c:pt idx="0">
                  <c:v>abaixo do peso</c:v>
                </c:pt>
                <c:pt idx="1">
                  <c:v>peso ideal</c:v>
                </c:pt>
                <c:pt idx="2">
                  <c:v>levemente acima</c:v>
                </c:pt>
                <c:pt idx="3">
                  <c:v>obesidade I</c:v>
                </c:pt>
                <c:pt idx="4">
                  <c:v>obesidade II</c:v>
                </c:pt>
                <c:pt idx="5">
                  <c:v>obesidade III</c:v>
                </c:pt>
              </c:strCache>
            </c:strRef>
          </c:cat>
          <c:val>
            <c:numRef>
              <c:f>'PROCV (Q3 &amp; Q4)'!$I$11:$I$16</c:f>
              <c:numCache>
                <c:formatCode>General</c:formatCode>
                <c:ptCount val="6"/>
                <c:pt idx="0">
                  <c:v>0</c:v>
                </c:pt>
                <c:pt idx="1">
                  <c:v>18</c:v>
                </c:pt>
                <c:pt idx="2">
                  <c:v>14</c:v>
                </c:pt>
                <c:pt idx="3">
                  <c:v>2</c:v>
                </c:pt>
                <c:pt idx="4">
                  <c:v>2</c:v>
                </c:pt>
                <c:pt idx="5">
                  <c:v>0</c:v>
                </c:pt>
              </c:numCache>
            </c:numRef>
          </c:val>
          <c:extLst>
            <c:ext xmlns:c16="http://schemas.microsoft.com/office/drawing/2014/chart" uri="{C3380CC4-5D6E-409C-BE32-E72D297353CC}">
              <c16:uniqueId val="{00000000-060C-4FB2-91A6-89C7A3348FF1}"/>
            </c:ext>
          </c:extLst>
        </c:ser>
        <c:dLbls>
          <c:showLegendKey val="0"/>
          <c:showVal val="0"/>
          <c:showCatName val="0"/>
          <c:showSerName val="0"/>
          <c:showPercent val="0"/>
          <c:showBubbleSize val="0"/>
        </c:dLbls>
        <c:gapWidth val="219"/>
        <c:overlap val="-27"/>
        <c:axId val="1990011967"/>
        <c:axId val="1985862655"/>
      </c:barChart>
      <c:catAx>
        <c:axId val="199001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85862655"/>
        <c:crosses val="autoZero"/>
        <c:auto val="1"/>
        <c:lblAlgn val="ctr"/>
        <c:lblOffset val="100"/>
        <c:noMultiLvlLbl val="0"/>
      </c:catAx>
      <c:valAx>
        <c:axId val="198586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9001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37000"/>
      </a:blip>
      <a:srcRect/>
      <a:stretch>
        <a:fillRect/>
      </a:stretch>
    </a:blip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Boxplot</a:t>
            </a:r>
            <a:endParaRPr lang="pt-BR"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B956A200-F181-436F-B004-474884C368E9}">
          <cx:dataLabels pos="r">
            <cx:visibility seriesName="0" categoryName="0" value="1"/>
            <cx:separator>, </cx:separator>
          </cx:dataLabels>
          <cx:dataId val="0"/>
          <cx:layoutPr>
            <cx:visibility meanLine="0" meanMarker="0" nonoutliers="0" outliers="1"/>
            <cx:statistics quartileMethod="exclusive"/>
          </cx:layoutPr>
        </cx:series>
      </cx:plotAreaRegion>
      <cx:axis id="0">
        <cx:catScaling gapWidth="1"/>
        <cx:title/>
        <cx:tickLabels/>
      </cx:axis>
      <cx:axis id="1">
        <cx:valScaling/>
        <cx:title>
          <cx:tx>
            <cx:rich>
              <a:bodyPr spcFirstLastPara="1" vertOverflow="ellipsis" horzOverflow="overflow" wrap="square" lIns="0" tIns="0" rIns="0" bIns="0" anchor="ctr" anchorCtr="1"/>
              <a:lstStyle/>
              <a:p>
                <a:pPr rtl="0"/>
                <a:r>
                  <a:rPr lang="pt-BR" sz="800" b="0" i="0" baseline="0">
                    <a:effectLst/>
                  </a:rPr>
                  <a:t>Idades (em anos completos) </a:t>
                </a:r>
                <a:endParaRPr lang="pt-BR" sz="100">
                  <a:effectLst/>
                </a:endParaRPr>
              </a:p>
            </cx:rich>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Bloxplot do peso</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Bloxplot do peso</a:t>
          </a:r>
        </a:p>
      </cx:txPr>
    </cx:title>
    <cx:plotArea>
      <cx:plotAreaRegion>
        <cx:series layoutId="boxWhisker" uniqueId="{12985BAD-380B-44D3-8C27-C4E46C5E53A6}">
          <cx:tx>
            <cx:txData>
              <cx:f>_xlchart.v1.1</cx:f>
              <cx:v>Q4</cx:v>
            </cx:txData>
          </cx:tx>
          <cx:dataLabels pos="r">
            <cx:visibility seriesName="0" categoryName="0" value="1"/>
          </cx:dataLabels>
          <cx:dataId val="0"/>
          <cx:layoutPr>
            <cx:visibility meanLine="0" meanMarker="0" nonoutliers="0" outliers="1"/>
            <cx:statistics quartileMethod="exclusive"/>
          </cx:layoutPr>
        </cx:series>
      </cx:plotAreaRegion>
      <cx:axis id="0" hidden="1">
        <cx:catScaling gapWidth="1"/>
        <cx:tickLabels/>
      </cx:axis>
      <cx:axis id="1">
        <cx:valScaling max="130" min="40"/>
        <cx:title>
          <cx:tx>
            <cx:txData>
              <cx:v>Peso (em quilogramas)</cx:v>
            </cx:txData>
          </cx:tx>
          <cx:txPr>
            <a:bodyPr spcFirstLastPara="1" vertOverflow="ellipsis" horzOverflow="overflow" wrap="square" lIns="0" tIns="0" rIns="0" bIns="0" anchor="ctr" anchorCtr="1"/>
            <a:lstStyle/>
            <a:p>
              <a:pPr algn="ctr" rtl="0">
                <a:defRPr/>
              </a:pPr>
              <a:r>
                <a:rPr lang="pt-BR" sz="900" b="0" i="0" u="none" strike="noStrike" baseline="0">
                  <a:solidFill>
                    <a:sysClr val="windowText" lastClr="000000">
                      <a:lumMod val="65000"/>
                      <a:lumOff val="35000"/>
                    </a:sysClr>
                  </a:solidFill>
                  <a:latin typeface="Calibri" panose="020F0502020204030204"/>
                </a:rPr>
                <a:t>Peso (em quilogramas)</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data id="2">
      <cx:numDim type="val">
        <cx:f>_xlchart.v1.8</cx:f>
      </cx:numDim>
    </cx:data>
    <cx:data id="3">
      <cx:numDim type="val">
        <cx:f>_xlchart.v1.10</cx:f>
      </cx:numDim>
    </cx:data>
    <cx:data id="4">
      <cx:numDim type="val">
        <cx:f>_xlchart.v1.12</cx:f>
      </cx:numDim>
    </cx:data>
    <cx:data id="5">
      <cx:numDim type="val">
        <cx:f>_xlchart.v1.14</cx:f>
      </cx:numDim>
    </cx:data>
    <cx:data id="6">
      <cx:numDim type="val">
        <cx:f>_xlchart.v1.16</cx:f>
      </cx:numDim>
    </cx:data>
    <cx:data id="7">
      <cx:numDim type="val">
        <cx:f>_xlchart.v1.18</cx:f>
      </cx:numDim>
    </cx:data>
    <cx:data id="8">
      <cx:numDim type="val">
        <cx:f>_xlchart.v1.20</cx:f>
      </cx:numDim>
    </cx:data>
  </cx:chartData>
  <cx:chart>
    <cx:title pos="t" align="ctr" overlay="0"/>
    <cx:plotArea>
      <cx:plotAreaRegion>
        <cx:series layoutId="boxWhisker" uniqueId="{0FE347DD-1C70-4218-ABCC-AD73FE4EB281}">
          <cx:tx>
            <cx:txData>
              <cx:f>_xlchart.v1.3</cx:f>
              <cx:v>Q33</cx:v>
            </cx:txData>
          </cx:tx>
          <cx:dataId val="0"/>
          <cx:layoutPr>
            <cx:visibility meanLine="0" meanMarker="1" nonoutliers="0" outliers="1"/>
            <cx:statistics quartileMethod="exclusive"/>
          </cx:layoutPr>
        </cx:series>
        <cx:series layoutId="boxWhisker" uniqueId="{879A21B3-A6B2-4766-A92A-0F4E3FDA9ACB}">
          <cx:tx>
            <cx:txData>
              <cx:f>_xlchart.v1.5</cx:f>
              <cx:v>Q34</cx:v>
            </cx:txData>
          </cx:tx>
          <cx:dataId val="1"/>
          <cx:layoutPr>
            <cx:visibility meanLine="0" meanMarker="1" nonoutliers="0" outliers="1"/>
            <cx:statistics quartileMethod="exclusive"/>
          </cx:layoutPr>
        </cx:series>
        <cx:series layoutId="boxWhisker" uniqueId="{8E4A965F-8DE9-40C2-B154-670CF71C7A30}">
          <cx:tx>
            <cx:txData>
              <cx:f>_xlchart.v1.7</cx:f>
              <cx:v>Q35</cx:v>
            </cx:txData>
          </cx:tx>
          <cx:dataId val="2"/>
          <cx:layoutPr>
            <cx:visibility meanLine="0" meanMarker="1" nonoutliers="0" outliers="1"/>
            <cx:statistics quartileMethod="exclusive"/>
          </cx:layoutPr>
        </cx:series>
        <cx:series layoutId="boxWhisker" uniqueId="{0D55492E-5D48-4789-9CC3-7B1AE390DCAB}">
          <cx:tx>
            <cx:txData>
              <cx:f>_xlchart.v1.9</cx:f>
              <cx:v>Q36</cx:v>
            </cx:txData>
          </cx:tx>
          <cx:dataId val="3"/>
          <cx:layoutPr>
            <cx:visibility meanLine="0" meanMarker="1" nonoutliers="0" outliers="1"/>
            <cx:statistics quartileMethod="exclusive"/>
          </cx:layoutPr>
        </cx:series>
        <cx:series layoutId="boxWhisker" uniqueId="{4B303E7D-55A8-4FC8-8DF4-55984D0C0C04}">
          <cx:tx>
            <cx:txData>
              <cx:f>_xlchart.v1.11</cx:f>
              <cx:v>Q37</cx:v>
            </cx:txData>
          </cx:tx>
          <cx:dataId val="4"/>
          <cx:layoutPr>
            <cx:visibility meanLine="0" meanMarker="1" nonoutliers="0" outliers="1"/>
            <cx:statistics quartileMethod="exclusive"/>
          </cx:layoutPr>
        </cx:series>
        <cx:series layoutId="boxWhisker" uniqueId="{C443D8CA-5FDF-47CD-82EE-D74BFDD41941}">
          <cx:tx>
            <cx:txData>
              <cx:f>_xlchart.v1.13</cx:f>
              <cx:v>Q38</cx:v>
            </cx:txData>
          </cx:tx>
          <cx:dataId val="5"/>
          <cx:layoutPr>
            <cx:visibility meanLine="0" meanMarker="1" nonoutliers="0" outliers="1"/>
            <cx:statistics quartileMethod="exclusive"/>
          </cx:layoutPr>
        </cx:series>
        <cx:series layoutId="boxWhisker" uniqueId="{F472E18B-4D14-4F70-AB1C-D422C6FB381D}">
          <cx:tx>
            <cx:txData>
              <cx:f>_xlchart.v1.15</cx:f>
              <cx:v>Q39</cx:v>
            </cx:txData>
          </cx:tx>
          <cx:dataId val="6"/>
          <cx:layoutPr>
            <cx:visibility meanLine="0" meanMarker="1" nonoutliers="0" outliers="1"/>
            <cx:statistics quartileMethod="exclusive"/>
          </cx:layoutPr>
        </cx:series>
        <cx:series layoutId="boxWhisker" uniqueId="{88BD00BF-1844-4FC6-B12E-ED6187B77CE2}">
          <cx:tx>
            <cx:txData>
              <cx:f>_xlchart.v1.17</cx:f>
              <cx:v>Q40</cx:v>
            </cx:txData>
          </cx:tx>
          <cx:dataId val="7"/>
          <cx:layoutPr>
            <cx:visibility meanLine="0" meanMarker="1" nonoutliers="0" outliers="1"/>
            <cx:statistics quartileMethod="exclusive"/>
          </cx:layoutPr>
        </cx:series>
        <cx:series layoutId="boxWhisker" uniqueId="{023BA4F3-2FBA-42E1-A4AC-135E457BA125}">
          <cx:tx>
            <cx:txData>
              <cx:f>_xlchart.v1.19</cx:f>
              <cx:v>Q41</cx:v>
            </cx:txData>
          </cx:tx>
          <cx:dataId val="8"/>
          <cx:layoutPr>
            <cx:visibility meanLine="0" meanMarker="1" nonoutliers="0" outliers="1"/>
            <cx:statistics quartileMethod="exclusive"/>
          </cx:layoutPr>
        </cx:series>
      </cx:plotAreaRegion>
      <cx:axis id="0" hidden="1">
        <cx:catScaling gapWidth="1"/>
        <cx:tickLabels/>
      </cx:axis>
      <cx:axis id="1">
        <cx:valScaling max="5" min="1"/>
        <cx:title>
          <cx:tx>
            <cx:txData>
              <cx:v>Escala Likert</cx:v>
            </cx:txData>
          </cx:tx>
          <cx:txPr>
            <a:bodyPr spcFirstLastPara="1" vertOverflow="ellipsis" horzOverflow="overflow" wrap="square" lIns="0" tIns="0" rIns="0" bIns="0" anchor="ctr" anchorCtr="1"/>
            <a:lstStyle/>
            <a:p>
              <a:pPr algn="ctr" rtl="0">
                <a:defRPr/>
              </a:pPr>
              <a:r>
                <a:rPr lang="pt-BR" sz="900" b="0" i="0" u="none" strike="noStrike" baseline="0">
                  <a:solidFill>
                    <a:sysClr val="windowText" lastClr="000000">
                      <a:lumMod val="65000"/>
                      <a:lumOff val="35000"/>
                    </a:sysClr>
                  </a:solidFill>
                  <a:latin typeface="Calibri" panose="020F0502020204030204"/>
                </a:rPr>
                <a:t>Escala Likert</a:t>
              </a:r>
            </a:p>
          </cx:txPr>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241300</xdr:colOff>
      <xdr:row>1</xdr:row>
      <xdr:rowOff>44450</xdr:rowOff>
    </xdr:from>
    <xdr:to>
      <xdr:col>11</xdr:col>
      <xdr:colOff>190500</xdr:colOff>
      <xdr:row>14</xdr:row>
      <xdr:rowOff>31750</xdr:rowOff>
    </xdr:to>
    <xdr:graphicFrame macro="">
      <xdr:nvGraphicFramePr>
        <xdr:cNvPr id="2" name="Gráfico 1">
          <a:extLst>
            <a:ext uri="{FF2B5EF4-FFF2-40B4-BE49-F238E27FC236}">
              <a16:creationId xmlns:a16="http://schemas.microsoft.com/office/drawing/2014/main" id="{C3C048DA-759E-4C51-B437-2BB336B95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16</xdr:row>
      <xdr:rowOff>0</xdr:rowOff>
    </xdr:from>
    <xdr:to>
      <xdr:col>9</xdr:col>
      <xdr:colOff>368300</xdr:colOff>
      <xdr:row>20</xdr:row>
      <xdr:rowOff>184150</xdr:rowOff>
    </xdr:to>
    <xdr:sp macro="" textlink="">
      <xdr:nvSpPr>
        <xdr:cNvPr id="3" name="CaixaDeTexto 2">
          <a:extLst>
            <a:ext uri="{FF2B5EF4-FFF2-40B4-BE49-F238E27FC236}">
              <a16:creationId xmlns:a16="http://schemas.microsoft.com/office/drawing/2014/main" id="{77C8D2EA-7530-4A09-B1B1-E90C2AAC6ABB}"/>
            </a:ext>
          </a:extLst>
        </xdr:cNvPr>
        <xdr:cNvSpPr txBox="1"/>
      </xdr:nvSpPr>
      <xdr:spPr>
        <a:xfrm>
          <a:off x="6064250" y="3346450"/>
          <a:ext cx="23495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QUESTÃO 11: Qualitativa</a:t>
          </a:r>
          <a:r>
            <a:rPr lang="pt-BR" sz="1100" baseline="0"/>
            <a:t> ordinal</a:t>
          </a:r>
        </a:p>
        <a:p>
          <a:r>
            <a:rPr lang="pt-BR" sz="1100" baseline="0"/>
            <a:t>QUESTÃO 12: Qualitativa ordinal</a:t>
          </a:r>
        </a:p>
        <a:p>
          <a:r>
            <a:rPr lang="pt-BR" sz="1100" baseline="0"/>
            <a:t>QUESTÃO 13: Qualitativa ordinal</a:t>
          </a:r>
        </a:p>
        <a:p>
          <a:r>
            <a:rPr lang="pt-BR" sz="1100" baseline="0"/>
            <a:t>QUESTÃO 28: Qualitativa ordinal</a:t>
          </a:r>
        </a:p>
        <a:p>
          <a:r>
            <a:rPr lang="pt-BR" sz="1100" baseline="0"/>
            <a:t>QUESTÃO 41: Qualitativa ordinal</a:t>
          </a:r>
        </a:p>
        <a:p>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647700</xdr:colOff>
      <xdr:row>1</xdr:row>
      <xdr:rowOff>50800</xdr:rowOff>
    </xdr:from>
    <xdr:to>
      <xdr:col>9</xdr:col>
      <xdr:colOff>228600</xdr:colOff>
      <xdr:row>9</xdr:row>
      <xdr:rowOff>44450</xdr:rowOff>
    </xdr:to>
    <xdr:sp macro="" textlink="">
      <xdr:nvSpPr>
        <xdr:cNvPr id="2" name="CaixaDeTexto 1">
          <a:extLst>
            <a:ext uri="{FF2B5EF4-FFF2-40B4-BE49-F238E27FC236}">
              <a16:creationId xmlns:a16="http://schemas.microsoft.com/office/drawing/2014/main" id="{0054E11B-AF5F-4697-9861-998F3A1675CA}"/>
            </a:ext>
          </a:extLst>
        </xdr:cNvPr>
        <xdr:cNvSpPr txBox="1"/>
      </xdr:nvSpPr>
      <xdr:spPr>
        <a:xfrm>
          <a:off x="4337050" y="260350"/>
          <a:ext cx="2882900" cy="167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A variável idade está categorizada</a:t>
          </a:r>
          <a:r>
            <a:rPr lang="pt-BR" sz="1200" baseline="0"/>
            <a:t>. As frequências relativa e acumulada podem ser calculadas da mesma maneira que fizemos nas aulas anteriores.</a:t>
          </a:r>
          <a:endParaRPr lang="pt-BR" sz="1200"/>
        </a:p>
      </xdr:txBody>
    </xdr:sp>
    <xdr:clientData/>
  </xdr:twoCellAnchor>
  <xdr:twoCellAnchor>
    <xdr:from>
      <xdr:col>6</xdr:col>
      <xdr:colOff>82550</xdr:colOff>
      <xdr:row>9</xdr:row>
      <xdr:rowOff>177800</xdr:rowOff>
    </xdr:from>
    <xdr:to>
      <xdr:col>13</xdr:col>
      <xdr:colOff>31750</xdr:colOff>
      <xdr:row>22</xdr:row>
      <xdr:rowOff>196850</xdr:rowOff>
    </xdr:to>
    <xdr:graphicFrame macro="">
      <xdr:nvGraphicFramePr>
        <xdr:cNvPr id="4" name="Gráfico 3">
          <a:extLst>
            <a:ext uri="{FF2B5EF4-FFF2-40B4-BE49-F238E27FC236}">
              <a16:creationId xmlns:a16="http://schemas.microsoft.com/office/drawing/2014/main" id="{F9735977-2B0A-4BAA-B977-FA484EBC9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1</xdr:row>
      <xdr:rowOff>76200</xdr:rowOff>
    </xdr:from>
    <xdr:to>
      <xdr:col>14</xdr:col>
      <xdr:colOff>12700</xdr:colOff>
      <xdr:row>8</xdr:row>
      <xdr:rowOff>107950</xdr:rowOff>
    </xdr:to>
    <xdr:sp macro="" textlink="">
      <xdr:nvSpPr>
        <xdr:cNvPr id="5" name="CaixaDeTexto 4">
          <a:extLst>
            <a:ext uri="{FF2B5EF4-FFF2-40B4-BE49-F238E27FC236}">
              <a16:creationId xmlns:a16="http://schemas.microsoft.com/office/drawing/2014/main" id="{B26E65C0-2445-458C-A28F-62415850E791}"/>
            </a:ext>
          </a:extLst>
        </xdr:cNvPr>
        <xdr:cNvSpPr txBox="1"/>
      </xdr:nvSpPr>
      <xdr:spPr>
        <a:xfrm>
          <a:off x="7683500" y="285750"/>
          <a:ext cx="27559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Assimetria</a:t>
          </a:r>
          <a:r>
            <a:rPr lang="pt-BR" sz="1100" baseline="0"/>
            <a:t> á direita: existem alguns respondentes com idade superior ao padrão de idade de amostra.</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615950</xdr:colOff>
      <xdr:row>25</xdr:row>
      <xdr:rowOff>6350</xdr:rowOff>
    </xdr:from>
    <xdr:to>
      <xdr:col>8</xdr:col>
      <xdr:colOff>565150</xdr:colOff>
      <xdr:row>38</xdr:row>
      <xdr:rowOff>38100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AF6696D4-66A2-4997-A66E-F1C476D746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76350" y="52451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9</xdr:col>
      <xdr:colOff>516467</xdr:colOff>
      <xdr:row>21</xdr:row>
      <xdr:rowOff>190497</xdr:rowOff>
    </xdr:from>
    <xdr:to>
      <xdr:col>15</xdr:col>
      <xdr:colOff>169333</xdr:colOff>
      <xdr:row>48</xdr:row>
      <xdr:rowOff>76199</xdr:rowOff>
    </xdr:to>
    <xdr:sp macro="" textlink="">
      <xdr:nvSpPr>
        <xdr:cNvPr id="4" name="CaixaDeTexto 3">
          <a:extLst>
            <a:ext uri="{FF2B5EF4-FFF2-40B4-BE49-F238E27FC236}">
              <a16:creationId xmlns:a16="http://schemas.microsoft.com/office/drawing/2014/main" id="{DBA54EC5-2893-4470-895E-8D9E932881D1}"/>
            </a:ext>
          </a:extLst>
        </xdr:cNvPr>
        <xdr:cNvSpPr txBox="1"/>
      </xdr:nvSpPr>
      <xdr:spPr>
        <a:xfrm>
          <a:off x="6460067" y="4635497"/>
          <a:ext cx="3615266" cy="5414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Medidas de posição:</a:t>
          </a:r>
        </a:p>
        <a:p>
          <a:endParaRPr lang="pt-BR" sz="1100"/>
        </a:p>
        <a:p>
          <a:r>
            <a:rPr lang="pt-BR" sz="1100" b="1"/>
            <a:t>Máximo:</a:t>
          </a:r>
          <a:r>
            <a:rPr lang="pt-BR" sz="1100" baseline="0"/>
            <a:t> a maior idade (69 anos).</a:t>
          </a:r>
        </a:p>
        <a:p>
          <a:endParaRPr lang="pt-BR" sz="1100" baseline="0"/>
        </a:p>
        <a:p>
          <a:r>
            <a:rPr lang="pt-BR" sz="1100" b="1" baseline="0"/>
            <a:t>4º quartil (Q4)</a:t>
          </a:r>
          <a:r>
            <a:rPr lang="pt-BR" sz="1100" baseline="0"/>
            <a:t> - 100%</a:t>
          </a:r>
        </a:p>
        <a:p>
          <a:endParaRPr lang="pt-BR" sz="1100" baseline="0"/>
        </a:p>
        <a:p>
          <a:r>
            <a:rPr lang="pt-BR" sz="1100" b="1" baseline="0"/>
            <a:t>3º quartil (Q3) </a:t>
          </a:r>
          <a:r>
            <a:rPr lang="pt-BR" sz="1100" baseline="0"/>
            <a:t>- indica o limite superior de idade dos 75% dos mais jovens.</a:t>
          </a:r>
        </a:p>
        <a:p>
          <a:endParaRPr lang="pt-BR" sz="1100" baseline="0"/>
        </a:p>
        <a:p>
          <a:r>
            <a:rPr lang="pt-BR" sz="1100" b="1" baseline="0"/>
            <a:t>2º quartil (Mediana)</a:t>
          </a:r>
          <a:r>
            <a:rPr lang="pt-BR" sz="1100" baseline="0"/>
            <a:t> - divide as observações em duas partes iguais: indica o limite superior de idade dos 50% mais novos.</a:t>
          </a:r>
        </a:p>
        <a:p>
          <a:endParaRPr lang="pt-BR" sz="1100" baseline="0"/>
        </a:p>
        <a:p>
          <a:r>
            <a:rPr lang="pt-BR" sz="1100" b="1" baseline="0"/>
            <a:t>1º quartil (Q1) </a:t>
          </a:r>
          <a:r>
            <a:rPr lang="pt-BR" sz="1100" baseline="0"/>
            <a:t>- Indica o limite superior de idade dos 25% mais jovens nesta amostra (26 anos).</a:t>
          </a:r>
        </a:p>
        <a:p>
          <a:endParaRPr lang="pt-BR" sz="1100" baseline="0"/>
        </a:p>
        <a:p>
          <a:r>
            <a:rPr lang="pt-BR" sz="1100" b="1" baseline="0"/>
            <a:t>Mínimo:</a:t>
          </a:r>
          <a:r>
            <a:rPr lang="pt-BR" sz="1100" baseline="0"/>
            <a:t> a menor idade (18 anos).</a:t>
          </a:r>
        </a:p>
        <a:p>
          <a:endParaRPr lang="pt-BR" sz="1100" baseline="0"/>
        </a:p>
        <a:p>
          <a:r>
            <a:rPr lang="pt-BR" sz="1100" baseline="0"/>
            <a:t>Como calcular os limites?</a:t>
          </a:r>
        </a:p>
        <a:p>
          <a:r>
            <a:rPr lang="pt-BR" sz="1100" baseline="0"/>
            <a:t>Limite superior = Q3 = 1,5*(Q3-Q1)</a:t>
          </a:r>
        </a:p>
        <a:p>
          <a:r>
            <a:rPr lang="pt-BR" sz="1100" baseline="0"/>
            <a:t>Ls = 32,75 + 1,5*(32,75 - 26) = 42,88 anos </a:t>
          </a:r>
        </a:p>
        <a:p>
          <a:endParaRPr lang="pt-BR" sz="1100" baseline="0"/>
        </a:p>
        <a:p>
          <a:r>
            <a:rPr lang="pt-BR" sz="1100" baseline="0"/>
            <a:t>Limite inferior = Q1 - 1,5*(Q3 - Q1)</a:t>
          </a:r>
        </a:p>
        <a:p>
          <a:r>
            <a:rPr lang="pt-BR" sz="1100" baseline="0"/>
            <a:t>Li = 26 - 1,5*(32,75 - 26) = 15,,88 anos</a:t>
          </a:r>
        </a:p>
        <a:p>
          <a:endParaRPr lang="pt-BR" sz="1100" baseline="0"/>
        </a:p>
        <a:p>
          <a:r>
            <a:rPr lang="pt-BR" sz="1100" b="1" baseline="0"/>
            <a:t>Conclusão</a:t>
          </a:r>
          <a:r>
            <a:rPr lang="pt-BR" sz="1100" baseline="0"/>
            <a:t>: os respondentes com 43 e 69 anos são chamados de outliers porque suas idades estão além do limite superior.</a:t>
          </a:r>
        </a:p>
        <a:p>
          <a:endParaRPr lang="pt-BR" sz="1100" baseline="0"/>
        </a:p>
        <a:p>
          <a:r>
            <a:rPr lang="pt-BR" sz="1100" b="1" baseline="0"/>
            <a:t>Importante:</a:t>
          </a:r>
          <a:r>
            <a:rPr lang="pt-BR" sz="1100" baseline="0"/>
            <a:t> as antenas (whiskers) param sempre no último valor antes dos limites.</a:t>
          </a: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647700</xdr:colOff>
      <xdr:row>0</xdr:row>
      <xdr:rowOff>184150</xdr:rowOff>
    </xdr:from>
    <xdr:to>
      <xdr:col>8</xdr:col>
      <xdr:colOff>596900</xdr:colOff>
      <xdr:row>13</xdr:row>
      <xdr:rowOff>203200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BB4718DE-9AC0-4D18-BF7F-DFC07A75D5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08100" y="18415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9</xdr:col>
      <xdr:colOff>336550</xdr:colOff>
      <xdr:row>1</xdr:row>
      <xdr:rowOff>127000</xdr:rowOff>
    </xdr:from>
    <xdr:to>
      <xdr:col>12</xdr:col>
      <xdr:colOff>412750</xdr:colOff>
      <xdr:row>22</xdr:row>
      <xdr:rowOff>127000</xdr:rowOff>
    </xdr:to>
    <xdr:sp macro="" textlink="">
      <xdr:nvSpPr>
        <xdr:cNvPr id="3" name="CaixaDeTexto 2">
          <a:extLst>
            <a:ext uri="{FF2B5EF4-FFF2-40B4-BE49-F238E27FC236}">
              <a16:creationId xmlns:a16="http://schemas.microsoft.com/office/drawing/2014/main" id="{F602C687-BE1C-4813-A60C-B19C1FED64F5}"/>
            </a:ext>
          </a:extLst>
        </xdr:cNvPr>
        <xdr:cNvSpPr txBox="1"/>
      </xdr:nvSpPr>
      <xdr:spPr>
        <a:xfrm>
          <a:off x="6280150" y="336550"/>
          <a:ext cx="2057400" cy="440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Medidas de posição</a:t>
          </a:r>
        </a:p>
        <a:p>
          <a:r>
            <a:rPr lang="pt-BR" sz="1200"/>
            <a:t>Máximo</a:t>
          </a:r>
          <a:r>
            <a:rPr lang="pt-BR" sz="1200" baseline="0"/>
            <a:t> = 124 kg</a:t>
          </a:r>
        </a:p>
        <a:p>
          <a:r>
            <a:rPr lang="pt-BR" sz="1200" baseline="0"/>
            <a:t>Q3 = 85 kg </a:t>
          </a:r>
        </a:p>
        <a:p>
          <a:r>
            <a:rPr lang="pt-BR" sz="1200" baseline="0"/>
            <a:t>Mediana= 68,5 kg </a:t>
          </a:r>
        </a:p>
        <a:p>
          <a:r>
            <a:rPr lang="pt-BR" sz="1200" baseline="0"/>
            <a:t>Q1 = 60,25 kg</a:t>
          </a:r>
        </a:p>
        <a:p>
          <a:r>
            <a:rPr lang="pt-BR" sz="1200" baseline="0"/>
            <a:t>Mínimo = 48 kg</a:t>
          </a:r>
        </a:p>
        <a:p>
          <a:endParaRPr lang="pt-BR" sz="1200" baseline="0"/>
        </a:p>
        <a:p>
          <a:r>
            <a:rPr lang="pt-BR" sz="1200" baseline="0"/>
            <a:t>LS= 85 + 1,5*(85 - 60,25) = 122,13 kg </a:t>
          </a:r>
        </a:p>
        <a:p>
          <a:endParaRPr lang="pt-BR" sz="1200" baseline="0"/>
        </a:p>
        <a:p>
          <a:r>
            <a:rPr lang="pt-BR" sz="1200" baseline="0"/>
            <a:t>Foi identificado um outliers (pessoa com 124 kg) e o valor 106 kg é a última observação antes do LS.</a:t>
          </a:r>
        </a:p>
        <a:p>
          <a:r>
            <a:rPr lang="pt-BR" sz="1200" baseline="0"/>
            <a:t>LI = 60,25 - 1,5*(85 - 60,25) </a:t>
          </a:r>
        </a:p>
        <a:p>
          <a:r>
            <a:rPr lang="pt-BR" sz="1200" baseline="0"/>
            <a:t>= 23,13 kg</a:t>
          </a:r>
        </a:p>
        <a:p>
          <a:r>
            <a:rPr lang="pt-BR" sz="1200" baseline="0"/>
            <a:t>Por isso, não existem observações identificadas como outliers, já que ninguém tem peso inferior a 23,13 kg.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12700</xdr:colOff>
      <xdr:row>7</xdr:row>
      <xdr:rowOff>50800</xdr:rowOff>
    </xdr:from>
    <xdr:to>
      <xdr:col>13</xdr:col>
      <xdr:colOff>495300</xdr:colOff>
      <xdr:row>13</xdr:row>
      <xdr:rowOff>184150</xdr:rowOff>
    </xdr:to>
    <xdr:sp macro="" textlink="">
      <xdr:nvSpPr>
        <xdr:cNvPr id="2" name="CaixaDeTexto 1">
          <a:extLst>
            <a:ext uri="{FF2B5EF4-FFF2-40B4-BE49-F238E27FC236}">
              <a16:creationId xmlns:a16="http://schemas.microsoft.com/office/drawing/2014/main" id="{812311AC-6EAB-431E-9D64-119913B2D063}"/>
            </a:ext>
          </a:extLst>
        </xdr:cNvPr>
        <xdr:cNvSpPr txBox="1"/>
      </xdr:nvSpPr>
      <xdr:spPr>
        <a:xfrm>
          <a:off x="7937500" y="1517650"/>
          <a:ext cx="276225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A</a:t>
          </a:r>
          <a:r>
            <a:rPr lang="pt-BR" sz="1200" baseline="0"/>
            <a:t> função que busca um valor e retorna outro valor desejado é a</a:t>
          </a:r>
        </a:p>
        <a:p>
          <a:r>
            <a:rPr lang="pt-BR" sz="1200" baseline="0"/>
            <a:t>PROVC(valor procurado;</a:t>
          </a:r>
        </a:p>
        <a:p>
          <a:r>
            <a:rPr lang="pt-BR" sz="1200" baseline="0"/>
            <a:t>              Tabela de referências;</a:t>
          </a:r>
        </a:p>
        <a:p>
          <a:r>
            <a:rPr lang="pt-BR" sz="1200" baseline="0"/>
            <a:t>              Número da coluna retorno;</a:t>
          </a:r>
        </a:p>
        <a:p>
          <a:r>
            <a:rPr lang="pt-BR" sz="1200" baseline="0"/>
            <a:t>              Buscar em um intervalo? V ou F)</a:t>
          </a:r>
          <a:endParaRPr lang="pt-BR" sz="1200"/>
        </a:p>
      </xdr:txBody>
    </xdr:sp>
    <xdr:clientData/>
  </xdr:twoCellAnchor>
  <xdr:twoCellAnchor>
    <xdr:from>
      <xdr:col>11</xdr:col>
      <xdr:colOff>463550</xdr:colOff>
      <xdr:row>14</xdr:row>
      <xdr:rowOff>31750</xdr:rowOff>
    </xdr:from>
    <xdr:to>
      <xdr:col>16</xdr:col>
      <xdr:colOff>95250</xdr:colOff>
      <xdr:row>27</xdr:row>
      <xdr:rowOff>50800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B66372B0-0E5C-4799-BE67-70344D05A8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27950" y="296545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9</xdr:col>
      <xdr:colOff>571500</xdr:colOff>
      <xdr:row>39</xdr:row>
      <xdr:rowOff>50800</xdr:rowOff>
    </xdr:from>
    <xdr:to>
      <xdr:col>13</xdr:col>
      <xdr:colOff>6350</xdr:colOff>
      <xdr:row>42</xdr:row>
      <xdr:rowOff>177800</xdr:rowOff>
    </xdr:to>
    <xdr:sp macro="" textlink="">
      <xdr:nvSpPr>
        <xdr:cNvPr id="4" name="CaixaDeTexto 3">
          <a:extLst>
            <a:ext uri="{FF2B5EF4-FFF2-40B4-BE49-F238E27FC236}">
              <a16:creationId xmlns:a16="http://schemas.microsoft.com/office/drawing/2014/main" id="{9307C756-5C5F-4702-9BF1-57CEC5668F97}"/>
            </a:ext>
          </a:extLst>
        </xdr:cNvPr>
        <xdr:cNvSpPr txBox="1"/>
      </xdr:nvSpPr>
      <xdr:spPr>
        <a:xfrm>
          <a:off x="6515100" y="8197850"/>
          <a:ext cx="3695700" cy="75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No</a:t>
          </a:r>
          <a:r>
            <a:rPr lang="pt-BR" sz="1200" baseline="0"/>
            <a:t> geral, o srespondentes discordam que são nervosos ou deprimidos. Por outro lado, sentem-se felizes.</a:t>
          </a:r>
          <a:endParaRPr lang="pt-BR" sz="12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641350</xdr:colOff>
      <xdr:row>0</xdr:row>
      <xdr:rowOff>44450</xdr:rowOff>
    </xdr:from>
    <xdr:to>
      <xdr:col>9</xdr:col>
      <xdr:colOff>302235</xdr:colOff>
      <xdr:row>7</xdr:row>
      <xdr:rowOff>206602</xdr:rowOff>
    </xdr:to>
    <xdr:pic>
      <xdr:nvPicPr>
        <xdr:cNvPr id="2" name="Imagem 1">
          <a:extLst>
            <a:ext uri="{FF2B5EF4-FFF2-40B4-BE49-F238E27FC236}">
              <a16:creationId xmlns:a16="http://schemas.microsoft.com/office/drawing/2014/main" id="{C5348A62-D8E7-4944-BBA9-4B32B47CDA02}"/>
            </a:ext>
          </a:extLst>
        </xdr:cNvPr>
        <xdr:cNvPicPr>
          <a:picLocks noChangeAspect="1"/>
        </xdr:cNvPicPr>
      </xdr:nvPicPr>
      <xdr:blipFill>
        <a:blip xmlns:r="http://schemas.openxmlformats.org/officeDocument/2006/relationships" r:embed="rId1"/>
        <a:stretch>
          <a:fillRect/>
        </a:stretch>
      </xdr:blipFill>
      <xdr:spPr>
        <a:xfrm>
          <a:off x="3759200" y="44450"/>
          <a:ext cx="4372585" cy="1629002"/>
        </a:xfrm>
        <a:prstGeom prst="rect">
          <a:avLst/>
        </a:prstGeom>
      </xdr:spPr>
    </xdr:pic>
    <xdr:clientData/>
  </xdr:twoCellAnchor>
  <xdr:twoCellAnchor>
    <xdr:from>
      <xdr:col>5</xdr:col>
      <xdr:colOff>12700</xdr:colOff>
      <xdr:row>16</xdr:row>
      <xdr:rowOff>203200</xdr:rowOff>
    </xdr:from>
    <xdr:to>
      <xdr:col>9</xdr:col>
      <xdr:colOff>533400</xdr:colOff>
      <xdr:row>30</xdr:row>
      <xdr:rowOff>12700</xdr:rowOff>
    </xdr:to>
    <xdr:graphicFrame macro="">
      <xdr:nvGraphicFramePr>
        <xdr:cNvPr id="5" name="Gráfico 4">
          <a:extLst>
            <a:ext uri="{FF2B5EF4-FFF2-40B4-BE49-F238E27FC236}">
              <a16:creationId xmlns:a16="http://schemas.microsoft.com/office/drawing/2014/main" id="{5DF75BC3-774E-48AB-B38E-3EF368889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TAVO DUTRA TELLES" refreshedDate="45526.466068634261" createdVersion="6" refreshedVersion="6" minRefreshableVersion="3" recordCount="37" xr:uid="{7D079334-8417-4820-8D32-4FC5DEA84B41}">
  <cacheSource type="worksheet">
    <worksheetSource ref="A1:AR1048576" sheet="BASE"/>
  </cacheSource>
  <cacheFields count="44">
    <cacheField name="Q1" numFmtId="0">
      <sharedItems containsBlank="1"/>
    </cacheField>
    <cacheField name="Q2" numFmtId="0">
      <sharedItems containsString="0" containsBlank="1" containsNumber="1" containsInteger="1" minValue="18" maxValue="69"/>
    </cacheField>
    <cacheField name="Q3" numFmtId="0">
      <sharedItems containsBlank="1" containsMixedTypes="1" containsNumber="1" containsInteger="1" minValue="153" maxValue="197"/>
    </cacheField>
    <cacheField name="Q4" numFmtId="0">
      <sharedItems containsBlank="1" containsMixedTypes="1" containsNumber="1" containsInteger="1" minValue="48" maxValue="124"/>
    </cacheField>
    <cacheField name="Q5" numFmtId="0">
      <sharedItems containsBlank="1"/>
    </cacheField>
    <cacheField name="Q6" numFmtId="0">
      <sharedItems containsBlank="1"/>
    </cacheField>
    <cacheField name="Q7" numFmtId="0">
      <sharedItems containsBlank="1"/>
    </cacheField>
    <cacheField name="Q8" numFmtId="0">
      <sharedItems containsBlank="1"/>
    </cacheField>
    <cacheField name="Q9" numFmtId="0">
      <sharedItems containsBlank="1"/>
    </cacheField>
    <cacheField name="Q10" numFmtId="0">
      <sharedItems containsBlank="1"/>
    </cacheField>
    <cacheField name="Q11" numFmtId="0">
      <sharedItems containsBlank="1"/>
    </cacheField>
    <cacheField name="Q12" numFmtId="0">
      <sharedItems containsBlank="1"/>
    </cacheField>
    <cacheField name="Q13" numFmtId="0">
      <sharedItems containsBlank="1"/>
    </cacheField>
    <cacheField name="Q14" numFmtId="0">
      <sharedItems containsString="0" containsBlank="1" containsNumber="1" containsInteger="1" minValue="1" maxValue="6"/>
    </cacheField>
    <cacheField name="Q15" numFmtId="0">
      <sharedItems containsString="0" containsBlank="1" containsNumber="1" containsInteger="1" minValue="1" maxValue="6"/>
    </cacheField>
    <cacheField name="Q16" numFmtId="0">
      <sharedItems containsString="0" containsBlank="1" containsNumber="1" containsInteger="1" minValue="1" maxValue="6"/>
    </cacheField>
    <cacheField name="Q17" numFmtId="0">
      <sharedItems containsString="0" containsBlank="1" containsNumber="1" containsInteger="1" minValue="1" maxValue="6"/>
    </cacheField>
    <cacheField name="Q18" numFmtId="0">
      <sharedItems containsString="0" containsBlank="1" containsNumber="1" containsInteger="1" minValue="1" maxValue="6"/>
    </cacheField>
    <cacheField name="Q19" numFmtId="0">
      <sharedItems containsString="0" containsBlank="1" containsNumber="1" containsInteger="1" minValue="1" maxValue="6"/>
    </cacheField>
    <cacheField name="Q20" numFmtId="0">
      <sharedItems containsBlank="1"/>
    </cacheField>
    <cacheField name="Q21" numFmtId="0">
      <sharedItems containsBlank="1"/>
    </cacheField>
    <cacheField name="Q22" numFmtId="0">
      <sharedItems containsBlank="1"/>
    </cacheField>
    <cacheField name="Q23" numFmtId="0">
      <sharedItems containsBlank="1"/>
    </cacheField>
    <cacheField name="Q24" numFmtId="0">
      <sharedItems containsBlank="1"/>
    </cacheField>
    <cacheField name="Q25" numFmtId="0">
      <sharedItems containsBlank="1"/>
    </cacheField>
    <cacheField name="Q26" numFmtId="0">
      <sharedItems containsBlank="1"/>
    </cacheField>
    <cacheField name="Q27" numFmtId="0">
      <sharedItems containsBlank="1"/>
    </cacheField>
    <cacheField name="Q28" numFmtId="0">
      <sharedItems containsBlank="1"/>
    </cacheField>
    <cacheField name="Q29" numFmtId="0">
      <sharedItems containsBlank="1"/>
    </cacheField>
    <cacheField name="Q30" numFmtId="0">
      <sharedItems containsBlank="1"/>
    </cacheField>
    <cacheField name="Q31" numFmtId="0">
      <sharedItems containsBlank="1"/>
    </cacheField>
    <cacheField name="Q32" numFmtId="0">
      <sharedItems containsBlank="1"/>
    </cacheField>
    <cacheField name="Q33" numFmtId="0">
      <sharedItems containsBlank="1"/>
    </cacheField>
    <cacheField name="Q34" numFmtId="0">
      <sharedItems containsBlank="1"/>
    </cacheField>
    <cacheField name="Q35" numFmtId="0">
      <sharedItems containsBlank="1"/>
    </cacheField>
    <cacheField name="Q36" numFmtId="0">
      <sharedItems containsBlank="1"/>
    </cacheField>
    <cacheField name="Q37" numFmtId="0">
      <sharedItems containsBlank="1"/>
    </cacheField>
    <cacheField name="Q38" numFmtId="0">
      <sharedItems containsBlank="1"/>
    </cacheField>
    <cacheField name="Q39" numFmtId="0">
      <sharedItems containsBlank="1"/>
    </cacheField>
    <cacheField name="Q40" numFmtId="0">
      <sharedItems containsBlank="1"/>
    </cacheField>
    <cacheField name="Q41" numFmtId="0">
      <sharedItems containsBlank="1" count="6">
        <s v="Uma boa parte do tempo"/>
        <s v="Alguma parte do tempo"/>
        <s v="Uma pequena parte do tempo"/>
        <s v="A maior parte do tempo"/>
        <s v="Nenhuma parte do tempo"/>
        <m/>
      </sharedItems>
    </cacheField>
    <cacheField name="Q42" numFmtId="0">
      <sharedItems containsBlank="1"/>
    </cacheField>
    <cacheField name="Q43" numFmtId="0">
      <sharedItems containsBlank="1"/>
    </cacheField>
    <cacheField name="Q44"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TAVO DUTRA TELLES" refreshedDate="45527.488974305554" createdVersion="6" refreshedVersion="6" minRefreshableVersion="3" recordCount="36" xr:uid="{88613949-DF7E-4CB4-AC02-859506551B12}">
  <cacheSource type="worksheet">
    <worksheetSource ref="A1:A37" sheet="Histograma"/>
  </cacheSource>
  <cacheFields count="1">
    <cacheField name="Q2" numFmtId="0">
      <sharedItems containsSemiMixedTypes="0" containsString="0" containsNumber="1" containsInteger="1" minValue="18" maxValue="69" count="18">
        <n v="31"/>
        <n v="33"/>
        <n v="28"/>
        <n v="35"/>
        <n v="69"/>
        <n v="29"/>
        <n v="26"/>
        <n v="25"/>
        <n v="18"/>
        <n v="24"/>
        <n v="43"/>
        <n v="27"/>
        <n v="32"/>
        <n v="38"/>
        <n v="30"/>
        <n v="23"/>
        <n v="19"/>
        <n v="37"/>
      </sharedItems>
      <fieldGroup base="0">
        <rangePr startNum="18" endNum="69" groupInterval="5"/>
        <groupItems count="13">
          <s v="&lt;18"/>
          <s v="18-22"/>
          <s v="23-27"/>
          <s v="28-32"/>
          <s v="33-37"/>
          <s v="38-42"/>
          <s v="43-47"/>
          <s v="48-52"/>
          <s v="53-57"/>
          <s v="58-62"/>
          <s v="63-67"/>
          <s v="68-72"/>
          <s v="&gt;7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Feminino"/>
    <n v="31"/>
    <n v="170"/>
    <s v="64.5"/>
    <s v="Não"/>
    <s v="Uma pequena parte do tempo."/>
    <s v="Sim, com frequência baixa. De 1 a 2 vezes por semana."/>
    <s v="Caminhada, Natação"/>
    <s v="De 1 a 3 horas por semana."/>
    <s v="Tarde"/>
    <s v="Muito boa"/>
    <s v="Quase a mesma"/>
    <s v="Muito leve"/>
    <n v="6"/>
    <n v="5"/>
    <n v="2"/>
    <n v="1"/>
    <n v="3"/>
    <n v="4"/>
    <s v="Sim, dificulta muito"/>
    <s v="Sim, dificulta um pouco"/>
    <s v="Sim, dificulta um pouco"/>
    <s v="Sim, dificulta um pouco"/>
    <s v="Não, não dificulta de modo algum"/>
    <s v="Sim, dificulta muito"/>
    <s v="Não, não dificulta de modo algum"/>
    <s v="Não, não dificulta de modo algum"/>
    <s v="Não, não dificulta de modo algum"/>
    <s v="Não"/>
    <s v="Sim"/>
    <s v="Sim"/>
    <s v="Não"/>
    <s v="Uma pequena parte do tempo"/>
    <s v="Alguma parte do tempo"/>
    <s v="Uma pequena parte do tempo"/>
    <s v="Alguma parte do tempo"/>
    <s v="Uma pequena parte do tempo"/>
    <s v="A maior parte do tempo"/>
    <s v="Uma pequena parte do tempo"/>
    <s v="A maior parte do tempo"/>
    <x v="0"/>
    <s v="Sim, esporadicamente. Até 1 copo ou dose por semana."/>
    <s v="Muito importante."/>
    <s v="Uma pequena parte do tempo"/>
  </r>
  <r>
    <s v="Feminino"/>
    <n v="33"/>
    <n v="169"/>
    <n v="61"/>
    <s v="Não"/>
    <s v="Uma pequena parte do tempo."/>
    <s v="Sim, com frequência regular: 3 vezes por semana."/>
    <s v="Corrida (Cooper), Musculação"/>
    <s v="De 3 a 5 horas por semana."/>
    <s v="Noite"/>
    <s v="Muito boa"/>
    <s v="Muito melhor"/>
    <s v="Muito leve"/>
    <m/>
    <n v="3"/>
    <n v="1"/>
    <m/>
    <n v="2"/>
    <n v="4"/>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boa parte do tempo"/>
    <s v="Uma pequena parte do tempo"/>
    <s v="Nenhuma parte do tempo"/>
    <s v="Alguma parte do tempo"/>
    <s v="Alguma parte do tempo"/>
    <s v="Uma pequena parte do tempo"/>
    <s v="Uma pequena parte do tempo"/>
    <s v="Uma boa parte do tempo"/>
    <x v="1"/>
    <s v="Sim, esporadicamente. Até 1 copo ou dose por semana."/>
    <s v="Extremamente importante."/>
    <s v="Nenhuma parte do tempo"/>
  </r>
  <r>
    <s v="Masculino"/>
    <n v="28"/>
    <n v="184"/>
    <n v="85"/>
    <s v="Não"/>
    <s v="Alguma parte do tempo."/>
    <s v="Sim, com frequência alta. A partir de 4 vezes por semana."/>
    <s v="Artes Marciais, Corrida (Cooper), Natação, Surf"/>
    <s v="De 1 a 3 horas por semana."/>
    <s v="Manhã, Noite"/>
    <s v="Muito boa"/>
    <s v="Um pouco melhor"/>
    <s v="Moderada"/>
    <n v="4"/>
    <n v="3"/>
    <n v="6"/>
    <n v="2"/>
    <n v="1"/>
    <n v="5"/>
    <s v="Não, não dificulta de modo algum"/>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Sim"/>
    <s v="Sim"/>
    <s v="Não"/>
    <s v="Uma boa parte do tempo"/>
    <s v="Alguma parte do tempo"/>
    <s v="Nenhuma parte do tempo"/>
    <s v="Uma boa parte do tempo"/>
    <s v="Uma boa parte do tempo"/>
    <s v="Alguma parte do tempo"/>
    <s v="Alguma parte do tempo"/>
    <s v="Uma boa parte do tempo"/>
    <x v="1"/>
    <s v="Sim, esporadicamente. Até 1 copo ou dose por semana."/>
    <s v="Extremamente importante."/>
    <s v="Nenhuma parte do tempo"/>
  </r>
  <r>
    <s v="Feminino"/>
    <n v="35"/>
    <n v="168"/>
    <n v="56"/>
    <s v="Não"/>
    <s v="A maior parte do tempo"/>
    <s v="Sim, com frequência baixa. De 1 a 2 vezes por semana."/>
    <s v="Caminhada"/>
    <s v="De 1 a 3 horas por semana."/>
    <s v="Manhã"/>
    <s v="Ruim"/>
    <s v="Um pouco peor"/>
    <s v="Leve"/>
    <n v="5"/>
    <n v="2"/>
    <n v="1"/>
    <n v="4"/>
    <n v="3"/>
    <n v="6"/>
    <s v="Sim, dificulta um pouco"/>
    <s v="Não, não dificulta de modo algum"/>
    <s v="Não, não dificulta de modo algum"/>
    <s v="Não, não dificulta de modo algum"/>
    <s v="Não, não dificulta de modo algum"/>
    <s v="Não, não dificulta de modo algum"/>
    <s v="Não, não dificulta de modo algum"/>
    <s v="Sim, dificulta um pouco"/>
    <s v="Sim, dificulta um pouco"/>
    <s v="Não"/>
    <s v="Sim"/>
    <s v="Sim"/>
    <s v="Não"/>
    <s v="Alguma parte do tempo"/>
    <s v="Alguma parte do tempo"/>
    <s v="Alguma parte do tempo"/>
    <s v="Uma pequena parte do tempo"/>
    <s v="Uma pequena parte do tempo"/>
    <s v="Uma boa parte do tempo"/>
    <s v="Uma boa parte do tempo"/>
    <s v="Alguma parte do tempo"/>
    <x v="0"/>
    <s v="Sim, esporadicamente. Até 1 copo ou dose por semana."/>
    <s v="É importante."/>
    <s v="Alguma parte do tempo"/>
  </r>
  <r>
    <s v="Feminino"/>
    <n v="69"/>
    <n v="168"/>
    <n v="60"/>
    <s v="Não"/>
    <s v="Uma pequena parte do tempo."/>
    <s v="Sim, com frequência alta. A partir de 4 vezes por semana."/>
    <s v="Caminhada, Yoga"/>
    <s v="Mais do que 5 horas por semana"/>
    <s v="Tarde"/>
    <s v="Boa"/>
    <s v="Muito melhor"/>
    <s v="Muito leve"/>
    <n v="6"/>
    <n v="5"/>
    <n v="2"/>
    <n v="1"/>
    <n v="3"/>
    <n v="4"/>
    <s v="Sim, dificulta muito"/>
    <s v="Sim, dificulta um pouco"/>
    <s v="Sim, dificulta um pouco"/>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Alguma parte do tempo"/>
    <s v="Alguma parte do tempo"/>
    <s v="Uma boa parte do tempo"/>
    <s v="Uma boa parte do tempo"/>
    <s v="Uma pequena parte do tempo"/>
    <s v="Uma pequena parte do tempo"/>
    <s v="A maior parte do tempo"/>
    <x v="2"/>
    <s v="Sim, com frequência regular. De 6 a 15 copos ou doses por semana."/>
    <s v="Muito importante."/>
    <s v="Nenhuma parte do tempo"/>
  </r>
  <r>
    <s v="Feminino"/>
    <n v="29"/>
    <n v="167"/>
    <n v="62"/>
    <s v="Sim, esporadicamente. Até 4 cigarros por mês."/>
    <s v="Nenhuma parte do tempo."/>
    <s v="Não"/>
    <m/>
    <m/>
    <m/>
    <s v="Boa"/>
    <s v="Quase a mesma"/>
    <s v="Muito leve"/>
    <m/>
    <m/>
    <m/>
    <m/>
    <m/>
    <m/>
    <s v="Sim, dificulta muito"/>
    <s v="Sim, dificulta um pouco"/>
    <s v="Não, não dificulta de modo algum"/>
    <s v="Sim, dificulta um pouco"/>
    <s v="Sim, dificulta um pouco"/>
    <s v="Não, não dificulta de modo algum"/>
    <s v="Sim, dificulta um pouco"/>
    <s v="Sim, dificulta um pouco"/>
    <s v="Não, não dificulta de modo algum"/>
    <s v="Não"/>
    <s v="Sim"/>
    <s v="Não"/>
    <s v="Sim"/>
    <s v="Alguma parte do tempo"/>
    <s v="Uma boa parte do tempo"/>
    <s v="Uma pequena parte do tempo"/>
    <s v="Uma pequena parte do tempo"/>
    <s v="Alguma parte do tempo"/>
    <s v="Alguma parte do tempo"/>
    <s v="Uma boa parte do tempo"/>
    <s v="Alguma parte do tempo"/>
    <x v="1"/>
    <s v="Sim, esporadicamente. Até 1 copo ou dose por semana."/>
    <s v="Pouco importante."/>
    <s v="Uma pequena parte do tempo"/>
  </r>
  <r>
    <s v="Feminino"/>
    <n v="26"/>
    <n v="165"/>
    <n v="52"/>
    <s v="Não"/>
    <s v="Uma pequena parte do tempo."/>
    <s v="Sim, com frequência baixa. De 1 a 2 vezes por semana."/>
    <s v="Academia"/>
    <s v="De 1 a 3 horas por semana."/>
    <s v="Manhã"/>
    <s v="Boa"/>
    <s v="Um pouco melhor"/>
    <s v="Leve"/>
    <n v="6"/>
    <n v="4"/>
    <n v="3"/>
    <n v="2"/>
    <n v="1"/>
    <n v="5"/>
    <s v="Sim, dificulta um pouco"/>
    <s v="Sim, dificulta um pouco"/>
    <s v="Sim, dificulta um pouco"/>
    <s v="Sim, dificulta um pouco"/>
    <s v="Sim, dificulta um pouco"/>
    <s v="Sim, dificulta um pouco"/>
    <s v="Sim, dificulta um pouco"/>
    <s v="Sim, dificulta um pouco"/>
    <s v="Sim, dificulta um pouco"/>
    <s v="Não"/>
    <s v="Não"/>
    <s v="Sim"/>
    <s v="Sim"/>
    <s v="Alguma parte do tempo"/>
    <s v="Uma pequena parte do tempo"/>
    <s v="Nenhuma parte do tempo"/>
    <s v="Alguma parte do tempo"/>
    <s v="Alguma parte do tempo"/>
    <s v="Alguma parte do tempo"/>
    <s v="Uma pequena parte do tempo"/>
    <s v="Alguma parte do tempo"/>
    <x v="2"/>
    <s v="Sim, esporadicamente. Até 1 copo ou dose por semana."/>
    <m/>
    <s v="Alguma parte do tempo"/>
  </r>
  <r>
    <s v="Feminino"/>
    <n v="31"/>
    <n v="173"/>
    <n v="75"/>
    <s v="Não"/>
    <s v="Nenhuma parte do tempo."/>
    <s v="Sim, com frequência baixa. De 1 a 2 vezes por semana."/>
    <s v="Boxe"/>
    <s v="De 1 a 3 horas por semana."/>
    <s v="Noite"/>
    <s v="Muito boa"/>
    <s v="Quase a mesma"/>
    <s v="Nenhuma"/>
    <m/>
    <n v="6"/>
    <n v="3"/>
    <n v="5"/>
    <n v="2"/>
    <n v="1"/>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Sim"/>
    <s v="Sim"/>
    <s v="Uma pequena parte do tempo"/>
    <s v="Alguma parte do tempo"/>
    <s v="Alguma parte do tempo"/>
    <s v="Uma boa parte do tempo"/>
    <s v="Nenhuma parte do tempo"/>
    <s v="Uma pequena parte do tempo"/>
    <s v="Uma boa parte do tempo"/>
    <s v="A maior parte do tempo"/>
    <x v="0"/>
    <s v="Sim, esporadicamente. Até 1 copo ou dose por semana."/>
    <s v="Extremamente importante."/>
    <s v="Nenhuma parte do tempo"/>
  </r>
  <r>
    <s v="Masculino"/>
    <n v="25"/>
    <n v="183"/>
    <n v="106"/>
    <s v="Não"/>
    <s v="Uma pequena parte do tempo."/>
    <s v="Sim, com frequência alta. A partir de 4 vezes por semana."/>
    <s v="Academia"/>
    <s v="Até 1 hora por semana"/>
    <s v="Manhã"/>
    <s v="Boa"/>
    <s v="Um pouco melhor"/>
    <s v="Moderada"/>
    <n v="1"/>
    <n v="3"/>
    <n v="4"/>
    <n v="5"/>
    <n v="6"/>
    <n v="2"/>
    <s v="Não, não dificulta de modo algum"/>
    <s v="Sim, dificulta um pouco"/>
    <s v="Sim, dificulta muito"/>
    <s v="Sim, dificulta um pouco"/>
    <s v="Sim, dificulta um pouco"/>
    <s v="Sim, dificulta um pouco"/>
    <s v="Sim, dificulta um pouco"/>
    <s v="Sim, dificulta um pouco"/>
    <s v="Não, não dificulta de modo algum"/>
    <s v="Não"/>
    <s v="Não"/>
    <s v="Não"/>
    <s v="Sim"/>
    <s v="Uma pequena parte do tempo"/>
    <s v="Alguma parte do tempo"/>
    <s v="Uma pequena parte do tempo"/>
    <s v="Uma pequena parte do tempo"/>
    <s v="Uma pequena parte do tempo"/>
    <s v="Alguma parte do tempo"/>
    <s v="Uma boa parte do tempo"/>
    <s v="Alguma parte do tempo"/>
    <x v="3"/>
    <s v="Sim, esporadicamente. Até 1 copo ou dose por semana."/>
    <s v="Muito importante."/>
    <s v="Uma pequena parte do tempo"/>
  </r>
  <r>
    <s v="Feminino"/>
    <n v="26"/>
    <n v="164"/>
    <n v="60"/>
    <s v="Não"/>
    <s v="Alguma parte do tempo."/>
    <s v="Sim, com frequência baixa. De 1 a 2 vezes por semana."/>
    <s v="Academia"/>
    <s v="De 1 a 3 horas por semana."/>
    <s v="Manhã, Noite"/>
    <s v="Muito boa"/>
    <m/>
    <s v="Leve"/>
    <n v="6"/>
    <n v="4"/>
    <n v="1"/>
    <n v="3"/>
    <n v="2"/>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Uma pequena parte do tempo"/>
    <s v="Nenhuma parte do tempo"/>
    <s v="Uma boa parte do tempo"/>
    <s v="Uma boa parte do tempo"/>
    <s v="Nenhuma parte do tempo"/>
    <s v="Uma pequena parte do tempo"/>
    <s v="A maior parte do tempo"/>
    <x v="2"/>
    <s v="Sim, esporadicamente. Até 1 copo ou dose por semana."/>
    <s v="É importante."/>
    <s v="Nenhuma parte do tempo"/>
  </r>
  <r>
    <s v="Masculino"/>
    <n v="33"/>
    <n v="177"/>
    <n v="80"/>
    <s v="Não"/>
    <s v="Uma pequena parte do tempo."/>
    <s v="Sim, com frequência baixa. De 1 a 2 vezes por semana."/>
    <s v="Corrida (Cooper)"/>
    <s v="Até 1 hora por semana"/>
    <s v="Noite"/>
    <s v="Boa"/>
    <s v="Quase a mesma"/>
    <s v="Leve"/>
    <n v="4"/>
    <n v="3"/>
    <n v="6"/>
    <n v="1"/>
    <n v="2"/>
    <n v="5"/>
    <s v="Sim, dificulta um pouco"/>
    <s v="Sim, dificulta um pouco"/>
    <s v="Sim, dificulta um pouco"/>
    <s v="Sim, dificulta um pouco"/>
    <s v="Sim, dificulta um pouco"/>
    <s v="Sim, dificulta um pouco"/>
    <s v="Sim, dificulta um pouco"/>
    <s v="Sim, dificulta um pouco"/>
    <s v="Sim, dificulta um pouco"/>
    <s v="Sim"/>
    <s v="Não"/>
    <s v="Sim"/>
    <s v="Não"/>
    <s v="Uma boa parte do tempo"/>
    <s v="Uma boa parte do tempo"/>
    <s v="Uma boa parte do tempo"/>
    <s v="Uma boa parte do tempo"/>
    <s v="Uma boa parte do tempo"/>
    <s v="Uma boa parte do tempo"/>
    <s v="Uma boa parte do tempo"/>
    <s v="Uma boa parte do tempo"/>
    <x v="0"/>
    <s v="Sim, com frequência baixa. De 2 a 5 copos ou doses por semana."/>
    <s v="Muito importante."/>
    <s v="Alguma parte do tempo"/>
  </r>
  <r>
    <s v="Feminino"/>
    <n v="18"/>
    <n v="160"/>
    <n v="68"/>
    <s v="Não"/>
    <s v="Alguma parte do tempo."/>
    <s v="Sim, com frequência regular: 3 vezes por semana."/>
    <s v="Caminhada"/>
    <s v="De 3 a 5 horas por semana."/>
    <s v="Noite"/>
    <s v="Boa"/>
    <s v="Quase a mesma"/>
    <s v="Moderada"/>
    <n v="6"/>
    <n v="5"/>
    <n v="1"/>
    <n v="3"/>
    <n v="2"/>
    <n v="4"/>
    <s v="Sim, dificulta um pouco"/>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Sim"/>
    <s v="Não"/>
    <s v="Não"/>
    <s v="Alguma parte do tempo"/>
    <s v="Alguma parte do tempo"/>
    <s v="Nenhuma parte do tempo"/>
    <s v="Alguma parte do tempo"/>
    <s v="Uma pequena parte do tempo"/>
    <s v="Uma pequena parte do tempo"/>
    <s v="Nenhuma parte do tempo"/>
    <s v="Uma boa parte do tempo"/>
    <x v="2"/>
    <s v="Não"/>
    <s v="É importante."/>
    <s v="Uma pequena parte do tempo"/>
  </r>
  <r>
    <s v="Feminino"/>
    <n v="31"/>
    <s v="1.6"/>
    <n v="48"/>
    <s v="Não"/>
    <s v="A maior parte do tempo"/>
    <s v="Sim, com frequência baixa. De 1 a 2 vezes por semana."/>
    <s v="Caminhada, Pilates"/>
    <s v="De 1 a 3 horas por semana."/>
    <s v="Manhã"/>
    <s v="Muito boa"/>
    <s v="Quase a mesma"/>
    <s v="Leve"/>
    <n v="6"/>
    <n v="5"/>
    <n v="2"/>
    <n v="3"/>
    <n v="1"/>
    <n v="4"/>
    <s v="Sim, dificulta um pouco"/>
    <s v="Não, não dificulta de modo algum"/>
    <s v="Sim, dificulta um pouco"/>
    <s v="Sim, dificulta um pouco"/>
    <s v="Não, não dificulta de modo algum"/>
    <s v="Não, não dificulta de modo algum"/>
    <s v="Não, não dificulta de modo algum"/>
    <s v="Não, não dificulta de modo algum"/>
    <s v="Não, não dificulta de modo algum"/>
    <s v="Não"/>
    <s v="Sim"/>
    <s v="Não"/>
    <s v="Não"/>
    <s v="Alguma parte do tempo"/>
    <s v="Uma pequena parte do tempo"/>
    <s v="Uma pequena parte do tempo"/>
    <s v="Alguma parte do tempo"/>
    <s v="Alguma parte do tempo"/>
    <s v="Uma pequena parte do tempo"/>
    <s v="Nenhuma parte do tempo"/>
    <s v="Alguma parte do tempo"/>
    <x v="1"/>
    <s v="Sim, esporadicamente. Até 1 copo ou dose por semana."/>
    <s v="Muito importante."/>
    <s v="Uma pequena parte do tempo"/>
  </r>
  <r>
    <s v="Feminino"/>
    <n v="26"/>
    <n v="170"/>
    <n v="62"/>
    <s v="Sim, com frequência alta. Mais do que 90 cigarros por mês."/>
    <s v="A maior parte do tempo"/>
    <s v="Sim, com frequência alta. A partir de 4 vezes por semana."/>
    <s v="Ciclismo"/>
    <s v="De 3 a 5 horas por semana."/>
    <s v="Manhã, Noite"/>
    <s v="Boa"/>
    <s v="Quase a mesma"/>
    <s v="Grave"/>
    <n v="2"/>
    <n v="6"/>
    <n v="4"/>
    <n v="1"/>
    <n v="3"/>
    <n v="5"/>
    <s v="Sim, dificulta um pouco"/>
    <s v="Não, não dificulta de modo algum"/>
    <s v="Não, não dificulta de modo algum"/>
    <s v="Sim, dificulta um pouco"/>
    <s v="Não, não dificulta de modo algum"/>
    <s v="Não, não dificulta de modo algum"/>
    <s v="Não, não dificulta de modo algum"/>
    <s v="Não, não dificulta de modo algum"/>
    <s v="Não, não dificulta de modo algum"/>
    <s v="Não"/>
    <s v="Sim"/>
    <s v="Não"/>
    <s v="Não"/>
    <s v="Uma pequena parte do tempo"/>
    <s v="Uma pequena parte do tempo"/>
    <s v="Uma pequena parte do tempo"/>
    <s v="Uma pequena parte do tempo"/>
    <s v="Uma pequena parte do tempo"/>
    <s v="Uma pequena parte do tempo"/>
    <s v="Alguma parte do tempo"/>
    <s v="Alguma parte do tempo"/>
    <x v="0"/>
    <s v="Sim, com frequência regular. De 6 a 15 copos ou doses por semana."/>
    <s v="É importante."/>
    <s v="Uma pequena parte do tempo"/>
  </r>
  <r>
    <s v="Masculino"/>
    <n v="26"/>
    <n v="182"/>
    <n v="88"/>
    <s v="Não"/>
    <s v="Alguma parte do tempo."/>
    <s v="Sim, com frequência alta. A partir de 4 vezes por semana."/>
    <s v="Crossfit"/>
    <s v="Mais do que 5 horas por semana"/>
    <s v="Manhã"/>
    <s v="Excelente"/>
    <s v="Um pouco melhor"/>
    <s v="Leve"/>
    <n v="3"/>
    <n v="4"/>
    <n v="5"/>
    <n v="2"/>
    <n v="6"/>
    <n v="1"/>
    <s v="Não, não dificulta de modo algum"/>
    <s v="Não, não dificulta de modo algum"/>
    <s v="Não, não dificulta de modo algum"/>
    <s v="Não, não dificulta de modo algum"/>
    <s v="Não, não dificulta de modo algum"/>
    <s v="Não, não dificulta de modo algum"/>
    <s v="Sim, dificulta um pouco"/>
    <s v="Não, não dificulta de modo algum"/>
    <s v="Não, não dificulta de modo algum"/>
    <s v="Não"/>
    <s v="Sim"/>
    <s v="Não"/>
    <s v="Não"/>
    <s v="Uma boa parte do tempo"/>
    <s v="Uma pequena parte do tempo"/>
    <s v="Nenhuma parte do tempo"/>
    <s v="Alguma parte do tempo"/>
    <s v="Uma boa parte do tempo"/>
    <s v="Uma pequena parte do tempo"/>
    <s v="Alguma parte do tempo"/>
    <s v="Uma boa parte do tempo"/>
    <x v="1"/>
    <s v="Sim, com frequência baixa. De 2 a 5 copos ou doses por semana."/>
    <s v="Extremamente importante."/>
    <s v="Nenhuma parte do tempo"/>
  </r>
  <r>
    <s v="Feminino"/>
    <n v="24"/>
    <s v="1.78"/>
    <n v="124"/>
    <s v="Sim, com frequência regular. De 21 a 90 cigarros por mês."/>
    <s v="Alguma parte do tempo."/>
    <s v="Não"/>
    <m/>
    <s v="Até 1 hora por semana"/>
    <s v="Manhã"/>
    <s v="Ruim"/>
    <s v="Muito pior"/>
    <s v="Nenhuma"/>
    <n v="1"/>
    <n v="2"/>
    <n v="3"/>
    <n v="4"/>
    <n v="5"/>
    <n v="6"/>
    <s v="Sim, dificulta muito"/>
    <s v="Sim, dificulta muito"/>
    <s v="Sim, dificulta um pouco"/>
    <s v="Sim, dificulta um pouco"/>
    <s v="Sim, dificulta um pouco"/>
    <s v="Sim, dificulta um pouco"/>
    <s v="Sim, dificulta um pouco"/>
    <s v="Sim, dificulta muito"/>
    <s v="Sim, dificulta muito"/>
    <s v="Sim"/>
    <s v="Sim"/>
    <s v="Sim"/>
    <s v="Não"/>
    <s v="Uma boa parte do tempo"/>
    <s v="A maior parte do tempo"/>
    <s v="Alguma parte do tempo"/>
    <s v="Uma boa parte do tempo"/>
    <s v="A maior parte do tempo"/>
    <s v="Uma boa parte do tempo"/>
    <s v="A maior parte do tempo"/>
    <s v="A maior parte do tempo"/>
    <x v="3"/>
    <s v="Sim, esporadicamente. Até 1 copo ou dose por semana."/>
    <s v="Muito importante."/>
    <s v="Uma pequena parte do tempo"/>
  </r>
  <r>
    <s v="Masculino"/>
    <n v="31"/>
    <n v="170"/>
    <n v="75"/>
    <s v="Não"/>
    <s v="Alguma parte do tempo."/>
    <s v="Sim, com frequência regular: 3 vezes por semana."/>
    <s v="Academia"/>
    <s v="De 3 a 5 horas por semana."/>
    <s v="Manhã"/>
    <s v="Boa"/>
    <s v="Um pouco pior"/>
    <s v="Nenhuma"/>
    <n v="5"/>
    <n v="2"/>
    <n v="3"/>
    <n v="4"/>
    <n v="1"/>
    <n v="6"/>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pequena parte do tempo"/>
    <s v="Uma boa parte do tempo"/>
    <s v="Uma pequena parte do tempo"/>
    <s v="Nenhuma parte do tempo"/>
    <s v="Uma pequena parte do tempo"/>
    <s v="Uma boa parte do tempo"/>
    <s v="Alguma parte do tempo"/>
    <s v="Alguma parte do tempo"/>
    <x v="0"/>
    <s v="Sim, esporadicamente. Até 1 copo ou dose por semana."/>
    <s v="Extremamente importante."/>
    <s v="Uma pequena parte do tempo"/>
  </r>
  <r>
    <s v="Feminino"/>
    <n v="43"/>
    <s v="1.62"/>
    <n v="56"/>
    <s v="Não"/>
    <s v="Uma pequena parte do tempo."/>
    <s v="Sim, com frequência regular: 3 vezes por semana."/>
    <s v="Academia"/>
    <s v="De 1 a 3 horas por semana."/>
    <s v="Manhã"/>
    <s v="Muito boa"/>
    <s v="Quase a mesma"/>
    <s v="Nenhuma"/>
    <n v="6"/>
    <n v="1"/>
    <n v="3"/>
    <n v="4"/>
    <n v="2"/>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Uma pequena parte do tempo"/>
    <s v="Nenhuma parte do tempo"/>
    <s v="Uma boa parte do tempo"/>
    <s v="Uma boa parte do tempo"/>
    <s v="Alguma parte do tempo"/>
    <s v="Uma pequena parte do tempo"/>
    <s v="Uma boa parte do tempo"/>
    <x v="2"/>
    <s v="Sim, esporadicamente. Até 1 copo ou dose por semana."/>
    <s v="Muito importante."/>
    <s v="Nenhuma parte do tempo"/>
  </r>
  <r>
    <s v="Masculino"/>
    <n v="26"/>
    <n v="185"/>
    <n v="81"/>
    <s v="Não"/>
    <s v="Uma pequena parte do tempo."/>
    <s v="Sim, com frequência baixa. De 1 a 2 vezes por semana."/>
    <s v="Academia"/>
    <s v="De 1 a 3 horas por semana."/>
    <s v="Noite"/>
    <s v="Boa"/>
    <s v="Um pouco pior"/>
    <s v="Moderada"/>
    <n v="6"/>
    <n v="4"/>
    <n v="3"/>
    <n v="2"/>
    <n v="1"/>
    <n v="5"/>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pequena parte do tempo"/>
    <s v="Alguma parte do tempo"/>
    <s v="Nenhuma parte do tempo"/>
    <s v="Alguma parte do tempo"/>
    <s v="Uma pequena parte do tempo"/>
    <s v="Nenhuma parte do tempo"/>
    <s v="Alguma parte do tempo"/>
    <s v="Alguma parte do tempo"/>
    <x v="1"/>
    <s v="Sim, com frequência alta. Mais do que 15 copos ou doses por semana."/>
    <s v="Extremamente importante."/>
    <s v="Uma pequena parte do tempo"/>
  </r>
  <r>
    <s v="Masculino"/>
    <n v="29"/>
    <n v="178"/>
    <n v="88"/>
    <s v="Não"/>
    <s v="Nenhuma parte do tempo."/>
    <s v="Sim, com frequência baixa. De 1 a 2 vezes por semana."/>
    <s v="Caminhada"/>
    <s v="De 1 a 3 horas por semana."/>
    <s v="Noite"/>
    <s v="Boa"/>
    <s v="Um pouco pior"/>
    <s v="Moderada"/>
    <n v="5"/>
    <n v="3"/>
    <n v="2"/>
    <n v="4"/>
    <n v="1"/>
    <n v="6"/>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Sim"/>
    <s v="Sim"/>
    <s v="Não"/>
    <s v="Não"/>
    <s v="Uma pequena parte do tempo"/>
    <s v="Alguma parte do tempo"/>
    <s v="Uma pequena parte do tempo"/>
    <s v="Alguma parte do tempo"/>
    <s v="Uma pequena parte do tempo"/>
    <s v="Uma boa parte do tempo"/>
    <s v="Alguma parte do tempo"/>
    <s v="Uma boa parte do tempo"/>
    <x v="1"/>
    <s v="Sim, esporadicamente. Até 1 copo ou dose por semana."/>
    <s v="É importante."/>
    <s v="Uma pequena parte do tempo"/>
  </r>
  <r>
    <s v="Feminino"/>
    <n v="27"/>
    <s v="1.62"/>
    <n v="55"/>
    <s v="Não"/>
    <s v="Nenhuma parte do tempo."/>
    <s v="Sim, com frequência baixa. De 1 a 2 vezes por semana."/>
    <s v="Academia, Musculação"/>
    <s v="De 1 a 3 horas por semana."/>
    <s v="Manhã"/>
    <s v="Muito boa"/>
    <s v="Um pouco melhor"/>
    <s v="Muito leve"/>
    <n v="6"/>
    <n v="2"/>
    <n v="3"/>
    <n v="4"/>
    <n v="1"/>
    <n v="5"/>
    <s v="Sim, dificulta um pouco"/>
    <s v="Não, não dificulta de modo algum"/>
    <s v="Não, não dificulta de modo algum"/>
    <s v="Sim, dificulta um pouco"/>
    <s v="Não, não dificulta de modo algum"/>
    <s v="Não, não dificulta de modo algum"/>
    <s v="Não, não dificulta de modo algum"/>
    <s v="Sim, dificulta um pouco"/>
    <s v="Não, não dificulta de modo algum"/>
    <s v="Não"/>
    <s v="Não"/>
    <s v="Não"/>
    <s v="Não"/>
    <s v="Uma pequena parte do tempo"/>
    <s v="Alguma parte do tempo"/>
    <s v="Nenhuma parte do tempo"/>
    <s v="Alguma parte do tempo"/>
    <s v="Uma pequena parte do tempo"/>
    <s v="Uma pequena parte do tempo"/>
    <s v="Nenhuma parte do tempo"/>
    <s v="Alguma parte do tempo"/>
    <x v="2"/>
    <s v="Sim, com frequência baixa. De 2 a 5 copos ou doses por semana."/>
    <s v="Muito importante."/>
    <s v="Nenhuma parte do tempo"/>
  </r>
  <r>
    <s v="Feminino"/>
    <n v="31"/>
    <n v="164"/>
    <n v="58"/>
    <s v="Não"/>
    <s v="Alguma parte do tempo."/>
    <s v="Sim, com frequência baixa. De 1 a 2 vezes por semana."/>
    <s v="Caminhada, Pilates"/>
    <s v="De 1 a 3 horas por semana."/>
    <s v="Noite"/>
    <s v="Excelente"/>
    <s v="Um pouco melhor"/>
    <s v="Leve"/>
    <n v="5"/>
    <n v="1"/>
    <n v="2"/>
    <n v="4"/>
    <n v="3"/>
    <n v="6"/>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Sim"/>
    <s v="Não"/>
    <s v="Alguma parte do tempo"/>
    <s v="Uma pequena parte do tempo"/>
    <s v="Nenhuma parte do tempo"/>
    <s v="Uma boa parte do tempo"/>
    <s v="Alguma parte do tempo"/>
    <s v="Uma pequena parte do tempo"/>
    <s v="Uma pequena parte do tempo"/>
    <s v="Uma boa parte do tempo"/>
    <x v="0"/>
    <s v="Sim, esporadicamente. Até 1 copo ou dose por semana."/>
    <s v="Muito importante."/>
    <s v="Nenhuma parte do tempo"/>
  </r>
  <r>
    <s v="Masculino"/>
    <n v="29"/>
    <n v="165"/>
    <n v="65"/>
    <s v="Não"/>
    <s v="Uma pequena parte do tempo."/>
    <s v="Sim, com frequência alta. A partir de 4 vezes por semana."/>
    <s v="Academia, Corrida (Cooper), Musculação, Sexo"/>
    <s v="Mais do que 5 horas por semana"/>
    <s v="Noite"/>
    <s v="Muito boa"/>
    <s v="Um pouco pior"/>
    <s v="Moderada"/>
    <n v="5"/>
    <n v="3"/>
    <n v="2"/>
    <n v="4"/>
    <n v="1"/>
    <n v="6"/>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Alguma parte do tempo"/>
    <s v="Uma boa parte do tempo"/>
    <s v="Alguma parte do tempo"/>
    <s v="Alguma parte do tempo"/>
    <s v="Uma boa parte do tempo"/>
    <s v="Alguma parte do tempo"/>
    <s v="Uma boa parte do tempo"/>
    <s v="Alguma parte do tempo"/>
    <x v="0"/>
    <s v="Sim, com frequência regular. De 6 a 15 copos ou doses por semana."/>
    <s v="Extremamente importante."/>
    <s v="Uma pequena parte do tempo"/>
  </r>
  <r>
    <s v="Masculino"/>
    <n v="35"/>
    <n v="197"/>
    <n v="100"/>
    <s v="Não"/>
    <s v="Nenhuma parte do tempo."/>
    <s v="Sim, com frequência alta. A partir de 4 vezes por semana."/>
    <s v="Academia, Ciclismo, Corrida (Cooper), Musculação"/>
    <s v="Mais do que 5 horas por semana"/>
    <s v="Manhã, Noite"/>
    <s v="Muito boa"/>
    <s v="Muito melhor"/>
    <s v="Muito leve"/>
    <n v="1"/>
    <n v="4"/>
    <n v="3"/>
    <n v="6"/>
    <n v="5"/>
    <n v="2"/>
    <s v="Sim, dificulta um pouco"/>
    <s v="Não, não dificulta de modo algum"/>
    <s v="Não, não dificulta de modo algum"/>
    <s v="Não, não dificulta de modo algum"/>
    <s v="Não, não dificulta de modo algum"/>
    <s v="Sim, dificulta um pouco"/>
    <s v="Não, não dificulta de modo algum"/>
    <s v="Sim, dificulta um pouco"/>
    <s v="Não, não dificulta de modo algum"/>
    <s v="Sim"/>
    <s v="Sim"/>
    <s v="Sim"/>
    <s v="Sim"/>
    <s v="Uma boa parte do tempo"/>
    <s v="Uma pequena parte do tempo"/>
    <s v="Alguma parte do tempo"/>
    <s v="Alguma parte do tempo"/>
    <s v="Alguma parte do tempo"/>
    <s v="Uma pequena parte do tempo"/>
    <s v="Alguma parte do tempo"/>
    <s v="Uma pequena parte do tempo"/>
    <x v="1"/>
    <s v="Sim, com frequência regular. De 6 a 15 copos ou doses por semana."/>
    <s v="Extremamente importante."/>
    <s v="Uma pequena parte do tempo"/>
  </r>
  <r>
    <s v="Masculino"/>
    <n v="32"/>
    <n v="175"/>
    <n v="82"/>
    <s v="Sim, com frequência baixa. De 5 a 20 cigarros por mês."/>
    <s v="Alguma parte do tempo."/>
    <s v="Sim, com frequência baixa. De 1 a 2 vezes por semana."/>
    <s v="Academia, Caminhada, Corrida (Cooper)"/>
    <s v="Até 1 hora por semana"/>
    <s v="Noite"/>
    <s v="Ruim"/>
    <s v="Um pouco melhor"/>
    <s v="Moderada"/>
    <n v="6"/>
    <n v="2"/>
    <n v="3"/>
    <n v="5"/>
    <n v="1"/>
    <n v="4"/>
    <s v="Sim, dificulta um pouco"/>
    <s v="Não, não dificulta de modo algum"/>
    <s v="Sim, dificulta um pouco"/>
    <s v="Sim, dificulta um pouco"/>
    <s v="Não, não dificulta de modo algum"/>
    <s v="Sim, dificulta muito"/>
    <s v="Sim, dificulta um pouco"/>
    <s v="Sim, dificulta um pouco"/>
    <s v="Não, não dificulta de modo algum"/>
    <s v="Sim"/>
    <s v="Sim"/>
    <s v="Não"/>
    <s v="Sim"/>
    <s v="Uma pequena parte do tempo"/>
    <s v="Alguma parte do tempo"/>
    <s v="Uma pequena parte do tempo"/>
    <s v="Uma pequena parte do tempo"/>
    <s v="Uma pequena parte do tempo"/>
    <s v="Uma boa parte do tempo"/>
    <s v="Uma boa parte do tempo"/>
    <s v="Alguma parte do tempo"/>
    <x v="0"/>
    <s v="Sim, com frequência baixa. De 2 a 5 copos ou doses por semana."/>
    <s v="É importante."/>
    <s v="Alguma parte do tempo"/>
  </r>
  <r>
    <s v="Feminino"/>
    <n v="38"/>
    <n v="153"/>
    <n v="65"/>
    <s v="Não"/>
    <s v="Alguma parte do tempo."/>
    <s v="Sim, com frequência baixa. De 1 a 2 vezes por semana."/>
    <s v="Yoga"/>
    <s v="Até 1 hora por semana"/>
    <s v="Manhã"/>
    <s v="Boa"/>
    <s v="Quase a mesma"/>
    <s v="Moderada"/>
    <n v="6"/>
    <n v="4"/>
    <n v="5"/>
    <n v="1"/>
    <n v="2"/>
    <n v="3"/>
    <s v="Sim, dificulta um pouco"/>
    <s v="Sim, dificulta um pouco"/>
    <s v="Não, não dificulta de modo algum"/>
    <s v="Não, não dificulta de modo algum"/>
    <s v="Não, não dificulta de modo algum"/>
    <s v="Sim, dificulta um pouco"/>
    <s v="Não, não dificulta de modo algum"/>
    <s v="Não, não dificulta de modo algum"/>
    <s v="Não, não dificulta de modo algum"/>
    <s v="Não"/>
    <s v="Não"/>
    <s v="Não"/>
    <s v="Não"/>
    <s v="Uma boa parte do tempo"/>
    <s v="Uma pequena parte do tempo"/>
    <s v="Nenhuma parte do tempo"/>
    <s v="Uma boa parte do tempo"/>
    <s v="Uma boa parte do tempo"/>
    <s v="Nenhuma parte do tempo"/>
    <s v="Uma pequena parte do tempo"/>
    <s v="Alguma parte do tempo"/>
    <x v="2"/>
    <s v="Sim, com frequência baixa. De 2 a 5 copos ou doses por semana."/>
    <s v="Pouco importante."/>
    <s v="Nenhuma parte do tempo"/>
  </r>
  <r>
    <s v="Masculino"/>
    <n v="29"/>
    <n v="178"/>
    <n v="83"/>
    <s v="Sim, esporadicamente. Até 4 cigarros por mês."/>
    <s v="Uma pequena parte do tempo."/>
    <s v="Sim, com frequência regular: 3 vezes por semana."/>
    <s v="Academia, Corrida (Cooper), Musculação"/>
    <s v="De 1 a 3 horas por semana."/>
    <s v="Noite"/>
    <s v="Boa"/>
    <s v="Quase a mesma"/>
    <s v="Leve"/>
    <n v="3"/>
    <n v="2"/>
    <n v="1"/>
    <n v="4"/>
    <n v="5"/>
    <n v="6"/>
    <s v="Não, não dificulta de modo algum"/>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Não"/>
    <s v="Sim"/>
    <s v="Não"/>
    <s v="Uma boa parte do tempo"/>
    <s v="Uma boa parte do tempo"/>
    <s v="Uma pequena parte do tempo"/>
    <s v="Alguma parte do tempo"/>
    <s v="Alguma parte do tempo"/>
    <s v="Uma pequena parte do tempo"/>
    <s v="Alguma parte do tempo"/>
    <s v="Uma boa parte do tempo"/>
    <x v="2"/>
    <s v="Sim, com frequência regular. De 6 a 15 copos ou doses por semana."/>
    <s v="É importante."/>
    <s v="Nenhuma parte do tempo"/>
  </r>
  <r>
    <s v="Masculino"/>
    <n v="30"/>
    <n v="183"/>
    <n v="88"/>
    <s v="Não"/>
    <s v="A maior parte do tempo"/>
    <s v="Sim, com frequência baixa. De 1 a 2 vezes por semana."/>
    <s v="Corrida (Cooper)"/>
    <s v="Até 1 hora por semana"/>
    <s v="Manhã"/>
    <s v="Boa"/>
    <s v="Quase a mesma"/>
    <s v="Leve"/>
    <n v="1"/>
    <n v="3"/>
    <n v="4"/>
    <n v="2"/>
    <n v="6"/>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pequena parte do tempo"/>
    <s v="Uma boa parte do tempo"/>
    <s v="Alguma parte do tempo"/>
    <s v="Uma pequena parte do tempo"/>
    <s v="Uma pequena parte do tempo"/>
    <s v="Uma boa parte do tempo"/>
    <s v="Uma boa parte do tempo"/>
    <s v="Alguma parte do tempo"/>
    <x v="3"/>
    <s v="Sim, com frequência baixa. De 2 a 5 copos ou doses por semana."/>
    <s v="Muito importante."/>
    <s v="Nenhuma parte do tempo"/>
  </r>
  <r>
    <s v="Feminino"/>
    <n v="23"/>
    <n v="153"/>
    <n v="62"/>
    <s v="Não"/>
    <s v="Todo o tempo."/>
    <s v="Não"/>
    <m/>
    <m/>
    <m/>
    <s v="Boa"/>
    <s v="Muito melhor"/>
    <s v="Moderada"/>
    <n v="1"/>
    <n v="2"/>
    <n v="3"/>
    <n v="4"/>
    <n v="5"/>
    <n v="6"/>
    <s v="Sim, dificulta um pouco"/>
    <s v="Sim, dificulta um pouco"/>
    <s v="Sim, dificulta um pouco"/>
    <s v="Sim, dificulta um pouco"/>
    <s v="Sim, dificulta um pouco"/>
    <s v="Não, não dificulta de modo algum"/>
    <s v="Sim, dificulta um pouco"/>
    <s v="Sim, dificulta um pouco"/>
    <s v="Sim, dificulta um pouco"/>
    <s v="Não"/>
    <s v="Não"/>
    <s v="Não"/>
    <s v="Não"/>
    <s v="Uma pequena parte do tempo"/>
    <s v="A maior parte do tempo"/>
    <s v="Alguma parte do tempo"/>
    <s v="Uma pequena parte do tempo"/>
    <s v="Alguma parte do tempo"/>
    <s v="Alguma parte do tempo"/>
    <s v="Uma pequena parte do tempo"/>
    <s v="A maior parte do tempo"/>
    <x v="0"/>
    <s v="Não"/>
    <s v="Extremamente importante."/>
    <s v="Uma pequena parte do tempo"/>
  </r>
  <r>
    <s v="Masculino"/>
    <n v="33"/>
    <n v="176"/>
    <n v="85"/>
    <s v="Não"/>
    <s v="Nenhuma parte do tempo."/>
    <s v="Sim, com frequência baixa. De 1 a 2 vezes por semana."/>
    <s v="Ciclismo"/>
    <s v="De 1 a 3 horas por semana."/>
    <m/>
    <s v="Muito boa"/>
    <s v="Quase a mesma"/>
    <s v="Leve"/>
    <n v="1"/>
    <n v="6"/>
    <n v="2"/>
    <n v="5"/>
    <n v="4"/>
    <n v="3"/>
    <s v="Sim, dificulta muito"/>
    <s v="Não, não dificulta de modo algum"/>
    <s v="Não, não dificulta de modo algum"/>
    <s v="Sim, dificulta muito"/>
    <s v="Sim, dificulta um pouco"/>
    <s v="Não, não dificulta de modo algum"/>
    <s v="Não, não dificulta de modo algum"/>
    <s v="Não, não dificulta de modo algum"/>
    <s v="Não, não dificulta de modo algum"/>
    <s v="Não"/>
    <s v="Não"/>
    <s v="Não"/>
    <s v="Não"/>
    <s v="Alguma parte do tempo"/>
    <s v="Uma pequena parte do tempo"/>
    <s v="Alguma parte do tempo"/>
    <s v="Alguma parte do tempo"/>
    <s v="Uma pequena parte do tempo"/>
    <s v="Alguma parte do tempo"/>
    <s v="Alguma parte do tempo"/>
    <s v="Alguma parte do tempo"/>
    <x v="0"/>
    <s v="Sim, com frequência regular. De 6 a 15 copos ou doses por semana."/>
    <s v="É importante."/>
    <s v="Uma pequena parte do tempo"/>
  </r>
  <r>
    <s v="Feminino"/>
    <n v="19"/>
    <n v="161"/>
    <n v="60"/>
    <s v="Não"/>
    <s v="A maior parte do tempo"/>
    <s v="Sim, com frequência baixa. De 1 a 2 vezes por semana."/>
    <s v="Caminhada, Dança"/>
    <s v="De 1 a 3 horas por semana."/>
    <s v="Noite"/>
    <s v="Muito boa"/>
    <s v="Um pouco melhor"/>
    <s v="Muito leve"/>
    <n v="1"/>
    <n v="2"/>
    <n v="3"/>
    <n v="4"/>
    <n v="5"/>
    <n v="6"/>
    <s v="Não, não dificulta de modo algum"/>
    <s v="Não, não dificulta de modo algum"/>
    <s v="Não, não dificulta de modo algum"/>
    <s v="Não, não dificulta de modo algum"/>
    <s v="Não, não dificulta de modo algum"/>
    <s v="Não, não dificulta de modo algum"/>
    <s v="Sim, dificulta um pouco"/>
    <s v="Não, não dificulta de modo algum"/>
    <s v="Não, não dificulta de modo algum"/>
    <s v="Não"/>
    <s v="Sim"/>
    <s v="Não"/>
    <s v="Não"/>
    <s v="Uma boa parte do tempo"/>
    <s v="Uma pequena parte do tempo"/>
    <s v="Uma pequena parte do tempo"/>
    <s v="Uma boa parte do tempo"/>
    <s v="Uma boa parte do tempo"/>
    <s v="Uma pequena parte do tempo"/>
    <s v="Uma pequena parte do tempo"/>
    <s v="Uma boa parte do tempo"/>
    <x v="2"/>
    <s v="Não"/>
    <s v="Muito importante."/>
    <s v="Uma pequena parte do tempo"/>
  </r>
  <r>
    <s v="Masculino"/>
    <n v="27"/>
    <s v="1.7"/>
    <n v="104"/>
    <s v="Não"/>
    <s v="Todo o tempo."/>
    <s v="Não"/>
    <m/>
    <m/>
    <m/>
    <s v="Boa"/>
    <s v="Um pouco melhor"/>
    <s v="Muito leve"/>
    <m/>
    <m/>
    <m/>
    <m/>
    <m/>
    <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Alguma parte do tempo"/>
    <s v="Alguma parte do tempo"/>
    <s v="Alguma parte do tempo"/>
    <s v="Uma boa parte do tempo"/>
    <s v="Alguma parte do tempo"/>
    <s v="Alguma parte do tempo"/>
    <s v="Uma boa parte do tempo"/>
    <x v="1"/>
    <s v="Sim, com frequência baixa. De 2 a 5 copos ou doses por semana."/>
    <s v="É importante."/>
    <s v="Nenhuma parte do tempo"/>
  </r>
  <r>
    <s v="Masculino"/>
    <n v="28"/>
    <n v="170"/>
    <n v="72"/>
    <s v="Sim, esporadicamente. Até 4 cigarros por mês."/>
    <s v="A maior parte do tempo"/>
    <s v="Sim, com frequência baixa. De 1 a 2 vezes por semana."/>
    <s v="Caminhada"/>
    <s v="De 1 a 3 horas por semana."/>
    <s v="Noite"/>
    <s v="Muito boa"/>
    <s v="Quase a mesma"/>
    <s v="Leve"/>
    <n v="1"/>
    <n v="6"/>
    <n v="3"/>
    <n v="5"/>
    <n v="4"/>
    <n v="2"/>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Uma pequena parte do tempo"/>
    <s v="Nenhuma parte do tempo"/>
    <s v="Uma boa parte do tempo"/>
    <s v="A maior parte do tempo"/>
    <s v="Nenhuma parte do tempo"/>
    <s v="Alguma parte do tempo"/>
    <s v="Uma boa parte do tempo"/>
    <x v="1"/>
    <s v="Sim, com frequência regular. De 6 a 15 copos ou doses por semana."/>
    <s v="Extremamente importante."/>
    <s v="Nenhuma parte do tempo"/>
  </r>
  <r>
    <s v="Masculino"/>
    <n v="37"/>
    <n v="164"/>
    <n v="94"/>
    <s v="Não"/>
    <s v="Alguma parte do tempo."/>
    <s v="Sim, com frequência baixa. De 1 a 2 vezes por semana."/>
    <s v="Academia"/>
    <s v="Até 1 hora por semana"/>
    <s v="Tarde"/>
    <s v="Muito boa"/>
    <s v="Quase a mesma"/>
    <s v="Leve"/>
    <n v="6"/>
    <n v="3"/>
    <n v="4"/>
    <n v="5"/>
    <n v="1"/>
    <n v="2"/>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Nenhuma parte do tempo"/>
    <s v="Nenhuma parte do tempo"/>
    <s v="Uma boa parte do tempo"/>
    <s v="Uma boa parte do tempo"/>
    <s v="Nenhuma parte do tempo"/>
    <s v="Nenhuma parte do tempo"/>
    <s v="A maior parte do tempo"/>
    <x v="4"/>
    <s v="Não"/>
    <s v="Extremamente importante."/>
    <s v="Nenhuma parte do tempo"/>
  </r>
  <r>
    <s v="Feminino"/>
    <n v="28"/>
    <n v="173"/>
    <n v="69"/>
    <s v="Não"/>
    <s v="Alguma parte do tempo."/>
    <s v="Não"/>
    <m/>
    <m/>
    <m/>
    <s v="Boa"/>
    <s v="Quase a mesma"/>
    <s v="Muito leve"/>
    <m/>
    <m/>
    <m/>
    <m/>
    <m/>
    <m/>
    <s v="Sim, dificulta muito"/>
    <s v="Sim, dificulta um pouco"/>
    <s v="Não, não dificulta de modo algum"/>
    <s v="Sim, dificulta um pouco"/>
    <s v="Não, não dificulta de modo algum"/>
    <s v="Não, não dificulta de modo algum"/>
    <s v="Sim, dificulta um pouco"/>
    <s v="Sim, dificulta um pouco"/>
    <s v="Não, não dificulta de modo algum"/>
    <s v="Não"/>
    <s v="Sim"/>
    <s v="Sim"/>
    <s v="Sim"/>
    <s v="Uma pequena parte do tempo"/>
    <s v="Alguma parte do tempo"/>
    <s v="Nenhuma parte do tempo"/>
    <s v="Uma pequena parte do tempo"/>
    <s v="Uma pequena parte do tempo"/>
    <s v="Uma boa parte do tempo"/>
    <s v="A maior parte do tempo"/>
    <s v="Uma pequena parte do tempo"/>
    <x v="3"/>
    <s v="Sim, com frequência regular. De 6 a 15 copos ou doses por semana."/>
    <s v="É importante."/>
    <s v="Nenhuma parte do tempo"/>
  </r>
  <r>
    <s v="Feminino"/>
    <n v="31"/>
    <n v="170"/>
    <n v="64"/>
    <s v="Não"/>
    <s v="Uma pequena parte do tempo."/>
    <s v="Sim, com frequência baixa. De 1 a 2 vezes por semana."/>
    <s v="Academia, Musculação, Natação, Pilates"/>
    <s v="De 1 a 3 horas por semana."/>
    <s v="Tarde, Noite"/>
    <s v="Muito boa"/>
    <s v="Um pouco pior"/>
    <s v="Muito leve"/>
    <n v="6"/>
    <n v="4"/>
    <n v="1"/>
    <n v="2"/>
    <n v="3"/>
    <n v="5"/>
    <s v="Sim, dificulta um pouco"/>
    <s v="Não, não dificulta de modo algum"/>
    <s v="Não, não dificulta de modo algum"/>
    <s v="Sim, dificulta um pouco"/>
    <s v="Não, não dificulta de modo algum"/>
    <s v="Sim, dificulta muito"/>
    <s v="Não, não dificulta de modo algum"/>
    <s v="Não, não dificulta de modo algum"/>
    <s v="Não, não dificulta de modo algum"/>
    <s v="Não"/>
    <s v="Não"/>
    <s v="Não"/>
    <s v="Não"/>
    <s v="Alguma parte do tempo"/>
    <s v="Uma pequena parte do tempo"/>
    <s v="Nenhuma parte do tempo"/>
    <s v="Alguma parte do tempo"/>
    <s v="Alguma parte do tempo"/>
    <s v="Uma pequena parte do tempo"/>
    <s v="Nenhuma parte do tempo"/>
    <s v="Uma boa parte do tempo"/>
    <x v="2"/>
    <s v="Sim, com frequência baixa. De 2 a 5 copos ou doses por semana."/>
    <s v="Muito importante."/>
    <s v="Nenhuma parte do tempo"/>
  </r>
  <r>
    <m/>
    <m/>
    <m/>
    <m/>
    <m/>
    <m/>
    <m/>
    <m/>
    <m/>
    <m/>
    <m/>
    <m/>
    <m/>
    <m/>
    <m/>
    <m/>
    <m/>
    <m/>
    <m/>
    <m/>
    <m/>
    <m/>
    <m/>
    <m/>
    <m/>
    <m/>
    <m/>
    <m/>
    <m/>
    <m/>
    <m/>
    <m/>
    <m/>
    <m/>
    <m/>
    <m/>
    <m/>
    <m/>
    <m/>
    <m/>
    <x v="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r>
  <r>
    <x v="1"/>
  </r>
  <r>
    <x v="2"/>
  </r>
  <r>
    <x v="3"/>
  </r>
  <r>
    <x v="4"/>
  </r>
  <r>
    <x v="5"/>
  </r>
  <r>
    <x v="6"/>
  </r>
  <r>
    <x v="0"/>
  </r>
  <r>
    <x v="7"/>
  </r>
  <r>
    <x v="6"/>
  </r>
  <r>
    <x v="1"/>
  </r>
  <r>
    <x v="8"/>
  </r>
  <r>
    <x v="0"/>
  </r>
  <r>
    <x v="6"/>
  </r>
  <r>
    <x v="6"/>
  </r>
  <r>
    <x v="9"/>
  </r>
  <r>
    <x v="0"/>
  </r>
  <r>
    <x v="10"/>
  </r>
  <r>
    <x v="6"/>
  </r>
  <r>
    <x v="5"/>
  </r>
  <r>
    <x v="11"/>
  </r>
  <r>
    <x v="0"/>
  </r>
  <r>
    <x v="5"/>
  </r>
  <r>
    <x v="3"/>
  </r>
  <r>
    <x v="12"/>
  </r>
  <r>
    <x v="13"/>
  </r>
  <r>
    <x v="5"/>
  </r>
  <r>
    <x v="14"/>
  </r>
  <r>
    <x v="15"/>
  </r>
  <r>
    <x v="1"/>
  </r>
  <r>
    <x v="16"/>
  </r>
  <r>
    <x v="11"/>
  </r>
  <r>
    <x v="2"/>
  </r>
  <r>
    <x v="17"/>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06F2A-9F6E-4D53-BC93-62D68D638B82}"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9" firstHeaderRow="1" firstDataRow="1" firstDataCol="1"/>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4"/>
        <item x="2"/>
        <item x="1"/>
        <item x="0"/>
        <item x="3"/>
        <item h="1" x="5"/>
        <item t="default"/>
      </items>
    </pivotField>
    <pivotField showAll="0"/>
    <pivotField showAll="0"/>
    <pivotField showAll="0"/>
  </pivotFields>
  <rowFields count="1">
    <field x="40"/>
  </rowFields>
  <rowItems count="6">
    <i>
      <x/>
    </i>
    <i>
      <x v="1"/>
    </i>
    <i>
      <x v="2"/>
    </i>
    <i>
      <x v="3"/>
    </i>
    <i>
      <x v="4"/>
    </i>
    <i t="grand">
      <x/>
    </i>
  </rowItems>
  <colItems count="1">
    <i/>
  </colItems>
  <dataFields count="1">
    <dataField name="Contagem de Q41" fld="4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E7D483-2393-4AE1-B32C-4F75DBA0F083}" name="Tabela dinâ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C2:D10" firstHeaderRow="1" firstDataRow="1" firstDataCol="1"/>
  <pivotFields count="1">
    <pivotField axis="axisRow" dataField="1" showAll="0">
      <items count="14">
        <item x="0"/>
        <item x="1"/>
        <item x="2"/>
        <item x="3"/>
        <item x="4"/>
        <item x="5"/>
        <item x="6"/>
        <item x="7"/>
        <item x="8"/>
        <item x="9"/>
        <item x="10"/>
        <item x="11"/>
        <item x="12"/>
        <item t="default"/>
      </items>
    </pivotField>
  </pivotFields>
  <rowFields count="1">
    <field x="0"/>
  </rowFields>
  <rowItems count="8">
    <i>
      <x v="1"/>
    </i>
    <i>
      <x v="2"/>
    </i>
    <i>
      <x v="3"/>
    </i>
    <i>
      <x v="4"/>
    </i>
    <i>
      <x v="5"/>
    </i>
    <i>
      <x v="6"/>
    </i>
    <i>
      <x v="11"/>
    </i>
    <i t="grand">
      <x/>
    </i>
  </rowItems>
  <colItems count="1">
    <i/>
  </colItems>
  <dataFields count="1">
    <dataField name="Contagem de Q2" fld="0" subtotal="count" showDataAs="percentOfTotal" baseField="0" baseItem="0" numFmtId="9"/>
  </dataFields>
  <formats count="1">
    <format dxfId="11">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0093C8-E9BF-4D52-A2AC-14B78CD06953}" name="Tabela1" displayName="Tabela1" ref="M1:N6" totalsRowShown="0">
  <autoFilter ref="M1:N6" xr:uid="{AA8AF560-690C-4C28-A548-12C19597B8FC}"/>
  <tableColumns count="2">
    <tableColumn id="1" xr3:uid="{F8740DBF-2634-4401-82E8-A975F513BE6A}" name="Q41" dataDxfId="10"/>
    <tableColumn id="2" xr3:uid="{B5A617BA-23CC-4AB6-A852-1417EC96DBDF}" name="Valores" dataDxfId="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3C91FE-3D10-488F-A90A-26645F44BC03}" name="Tabela2" displayName="Tabela2" ref="F10:I16" totalsRowShown="0" headerRowDxfId="2" dataDxfId="1" headerRowBorderDxfId="7" tableBorderDxfId="8" totalsRowBorderDxfId="6">
  <autoFilter ref="F10:I16" xr:uid="{4485A31D-FA84-42D5-8A1E-4CAD0600ACF0}"/>
  <tableColumns count="4">
    <tableColumn id="1" xr3:uid="{A8436AF4-00BD-465B-B00D-CF3A1F7975BF}" name="IMC" dataDxfId="5"/>
    <tableColumn id="2" xr3:uid="{849B982A-5230-43F9-8E96-5CAB1ACCFF4A}" name="Coluna1" dataDxfId="4"/>
    <tableColumn id="3" xr3:uid="{CA8C30A6-4AA9-4594-BFB9-F51D9DA31FC6}" name="Classificação" dataDxfId="3"/>
    <tableColumn id="4" xr3:uid="{67FBCEE0-C1D2-4036-82EF-02D23365D9C9}" name="Absoluta" dataDxfId="0">
      <calculatedColumnFormula>COUNTIF(D:D,Tabela2[[#This Row],[Classificação]])</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7"/>
  <sheetViews>
    <sheetView zoomScale="85" zoomScaleNormal="85" workbookViewId="0">
      <selection activeCell="D1" activeCellId="1" sqref="C1:C1048576 D1:D1048576"/>
    </sheetView>
  </sheetViews>
  <sheetFormatPr defaultColWidth="11" defaultRowHeight="15.5" x14ac:dyDescent="0.35"/>
  <sheetData>
    <row r="1" spans="1:44" ht="16.5" x14ac:dyDescent="0.35">
      <c r="A1" s="3" t="s">
        <v>123</v>
      </c>
      <c r="B1" s="3" t="s">
        <v>124</v>
      </c>
      <c r="C1" s="3" t="s">
        <v>125</v>
      </c>
      <c r="D1" s="3" t="s">
        <v>126</v>
      </c>
      <c r="E1" s="3" t="s">
        <v>127</v>
      </c>
      <c r="F1" s="3" t="s">
        <v>128</v>
      </c>
      <c r="G1" s="3" t="s">
        <v>129</v>
      </c>
      <c r="H1" s="3" t="s">
        <v>130</v>
      </c>
      <c r="I1" s="3" t="s">
        <v>131</v>
      </c>
      <c r="J1" s="3" t="s">
        <v>132</v>
      </c>
      <c r="K1" s="3" t="s">
        <v>133</v>
      </c>
      <c r="L1" s="3" t="s">
        <v>134</v>
      </c>
      <c r="M1" s="3" t="s">
        <v>135</v>
      </c>
      <c r="N1" s="3" t="s">
        <v>136</v>
      </c>
      <c r="O1" s="3" t="s">
        <v>137</v>
      </c>
      <c r="P1" s="3" t="s">
        <v>138</v>
      </c>
      <c r="Q1" s="3" t="s">
        <v>139</v>
      </c>
      <c r="R1" s="3" t="s">
        <v>140</v>
      </c>
      <c r="S1" s="3" t="s">
        <v>141</v>
      </c>
      <c r="T1" s="3" t="s">
        <v>142</v>
      </c>
      <c r="U1" s="3" t="s">
        <v>143</v>
      </c>
      <c r="V1" s="3" t="s">
        <v>144</v>
      </c>
      <c r="W1" s="3" t="s">
        <v>145</v>
      </c>
      <c r="X1" s="3" t="s">
        <v>146</v>
      </c>
      <c r="Y1" s="3" t="s">
        <v>147</v>
      </c>
      <c r="Z1" s="3" t="s">
        <v>148</v>
      </c>
      <c r="AA1" s="3" t="s">
        <v>149</v>
      </c>
      <c r="AB1" s="3" t="s">
        <v>150</v>
      </c>
      <c r="AC1" s="3" t="s">
        <v>151</v>
      </c>
      <c r="AD1" s="3" t="s">
        <v>152</v>
      </c>
      <c r="AE1" s="3" t="s">
        <v>153</v>
      </c>
      <c r="AF1" s="3" t="s">
        <v>154</v>
      </c>
      <c r="AG1" s="3" t="s">
        <v>155</v>
      </c>
      <c r="AH1" s="3" t="s">
        <v>156</v>
      </c>
      <c r="AI1" s="3" t="s">
        <v>157</v>
      </c>
      <c r="AJ1" s="3" t="s">
        <v>158</v>
      </c>
      <c r="AK1" s="3" t="s">
        <v>159</v>
      </c>
      <c r="AL1" s="3" t="s">
        <v>160</v>
      </c>
      <c r="AM1" s="3" t="s">
        <v>161</v>
      </c>
      <c r="AN1" s="3" t="s">
        <v>162</v>
      </c>
      <c r="AO1" s="3" t="s">
        <v>163</v>
      </c>
      <c r="AP1" s="3" t="s">
        <v>164</v>
      </c>
      <c r="AQ1" s="3" t="s">
        <v>165</v>
      </c>
      <c r="AR1" s="3" t="s">
        <v>166</v>
      </c>
    </row>
    <row r="2" spans="1:44" ht="16.5" x14ac:dyDescent="0.35">
      <c r="A2" s="1" t="s">
        <v>44</v>
      </c>
      <c r="B2" s="1">
        <v>31</v>
      </c>
      <c r="C2" s="1">
        <v>170</v>
      </c>
      <c r="D2" s="1" t="s">
        <v>45</v>
      </c>
      <c r="E2" s="1" t="s">
        <v>46</v>
      </c>
      <c r="F2" s="1" t="s">
        <v>47</v>
      </c>
      <c r="G2" s="1" t="s">
        <v>48</v>
      </c>
      <c r="H2" s="1" t="s">
        <v>49</v>
      </c>
      <c r="I2" s="1" t="s">
        <v>50</v>
      </c>
      <c r="J2" s="1" t="s">
        <v>51</v>
      </c>
      <c r="K2" s="1" t="s">
        <v>52</v>
      </c>
      <c r="L2" s="1" t="s">
        <v>53</v>
      </c>
      <c r="M2" s="1" t="s">
        <v>54</v>
      </c>
      <c r="N2" s="1">
        <v>6</v>
      </c>
      <c r="O2" s="1">
        <v>5</v>
      </c>
      <c r="P2" s="1">
        <v>2</v>
      </c>
      <c r="Q2" s="1">
        <v>1</v>
      </c>
      <c r="R2" s="1">
        <v>3</v>
      </c>
      <c r="S2" s="1">
        <v>4</v>
      </c>
      <c r="T2" s="1" t="s">
        <v>55</v>
      </c>
      <c r="U2" s="1" t="s">
        <v>56</v>
      </c>
      <c r="V2" s="1" t="s">
        <v>56</v>
      </c>
      <c r="W2" s="1" t="s">
        <v>56</v>
      </c>
      <c r="X2" s="1" t="s">
        <v>57</v>
      </c>
      <c r="Y2" s="1" t="s">
        <v>55</v>
      </c>
      <c r="Z2" s="1" t="s">
        <v>57</v>
      </c>
      <c r="AA2" s="1" t="s">
        <v>57</v>
      </c>
      <c r="AB2" s="1" t="s">
        <v>57</v>
      </c>
      <c r="AC2" s="1" t="s">
        <v>46</v>
      </c>
      <c r="AD2" s="1" t="s">
        <v>58</v>
      </c>
      <c r="AE2" s="1" t="s">
        <v>58</v>
      </c>
      <c r="AF2" s="1" t="s">
        <v>46</v>
      </c>
      <c r="AG2" s="1" t="s">
        <v>59</v>
      </c>
      <c r="AH2" s="1" t="s">
        <v>60</v>
      </c>
      <c r="AI2" s="1" t="s">
        <v>59</v>
      </c>
      <c r="AJ2" s="1" t="s">
        <v>60</v>
      </c>
      <c r="AK2" s="1" t="s">
        <v>59</v>
      </c>
      <c r="AL2" s="1" t="s">
        <v>61</v>
      </c>
      <c r="AM2" s="1" t="s">
        <v>59</v>
      </c>
      <c r="AN2" s="1" t="s">
        <v>61</v>
      </c>
      <c r="AO2" s="1" t="s">
        <v>62</v>
      </c>
      <c r="AP2" s="1" t="s">
        <v>63</v>
      </c>
      <c r="AQ2" s="1" t="s">
        <v>64</v>
      </c>
      <c r="AR2" s="1" t="s">
        <v>59</v>
      </c>
    </row>
    <row r="3" spans="1:44" ht="16.5" x14ac:dyDescent="0.35">
      <c r="A3" s="1" t="s">
        <v>44</v>
      </c>
      <c r="B3" s="1">
        <v>33</v>
      </c>
      <c r="C3" s="1">
        <v>169</v>
      </c>
      <c r="D3" s="1">
        <v>61</v>
      </c>
      <c r="E3" s="1" t="s">
        <v>46</v>
      </c>
      <c r="F3" s="1" t="s">
        <v>47</v>
      </c>
      <c r="G3" s="1" t="s">
        <v>65</v>
      </c>
      <c r="H3" s="1" t="s">
        <v>66</v>
      </c>
      <c r="I3" s="1" t="s">
        <v>67</v>
      </c>
      <c r="J3" s="1" t="s">
        <v>68</v>
      </c>
      <c r="K3" s="1" t="s">
        <v>52</v>
      </c>
      <c r="L3" s="1" t="s">
        <v>69</v>
      </c>
      <c r="M3" s="1" t="s">
        <v>54</v>
      </c>
      <c r="N3" s="1"/>
      <c r="O3" s="1">
        <v>3</v>
      </c>
      <c r="P3" s="1">
        <v>1</v>
      </c>
      <c r="Q3" s="1"/>
      <c r="R3" s="1">
        <v>2</v>
      </c>
      <c r="S3" s="1">
        <v>4</v>
      </c>
      <c r="T3" s="1" t="s">
        <v>57</v>
      </c>
      <c r="U3" s="1" t="s">
        <v>57</v>
      </c>
      <c r="V3" s="1" t="s">
        <v>57</v>
      </c>
      <c r="W3" s="1" t="s">
        <v>57</v>
      </c>
      <c r="X3" s="1" t="s">
        <v>57</v>
      </c>
      <c r="Y3" s="1" t="s">
        <v>57</v>
      </c>
      <c r="Z3" s="1" t="s">
        <v>57</v>
      </c>
      <c r="AA3" s="1" t="s">
        <v>57</v>
      </c>
      <c r="AB3" s="1" t="s">
        <v>57</v>
      </c>
      <c r="AC3" s="1" t="s">
        <v>46</v>
      </c>
      <c r="AD3" s="1" t="s">
        <v>46</v>
      </c>
      <c r="AE3" s="1" t="s">
        <v>46</v>
      </c>
      <c r="AF3" s="1" t="s">
        <v>46</v>
      </c>
      <c r="AG3" s="1" t="s">
        <v>62</v>
      </c>
      <c r="AH3" s="1" t="s">
        <v>59</v>
      </c>
      <c r="AI3" s="1" t="s">
        <v>70</v>
      </c>
      <c r="AJ3" s="1" t="s">
        <v>60</v>
      </c>
      <c r="AK3" s="1" t="s">
        <v>60</v>
      </c>
      <c r="AL3" s="1" t="s">
        <v>59</v>
      </c>
      <c r="AM3" s="1" t="s">
        <v>59</v>
      </c>
      <c r="AN3" s="1" t="s">
        <v>62</v>
      </c>
      <c r="AO3" s="1" t="s">
        <v>60</v>
      </c>
      <c r="AP3" s="1" t="s">
        <v>63</v>
      </c>
      <c r="AQ3" s="1" t="s">
        <v>71</v>
      </c>
      <c r="AR3" s="1" t="s">
        <v>70</v>
      </c>
    </row>
    <row r="4" spans="1:44" ht="16.5" x14ac:dyDescent="0.35">
      <c r="A4" s="1" t="s">
        <v>72</v>
      </c>
      <c r="B4" s="1">
        <v>28</v>
      </c>
      <c r="C4" s="1">
        <v>184</v>
      </c>
      <c r="D4" s="1">
        <v>85</v>
      </c>
      <c r="E4" s="1" t="s">
        <v>46</v>
      </c>
      <c r="F4" s="1" t="s">
        <v>73</v>
      </c>
      <c r="G4" s="1" t="s">
        <v>74</v>
      </c>
      <c r="H4" s="1" t="s">
        <v>75</v>
      </c>
      <c r="I4" s="1" t="s">
        <v>50</v>
      </c>
      <c r="J4" s="1" t="s">
        <v>76</v>
      </c>
      <c r="K4" s="1" t="s">
        <v>52</v>
      </c>
      <c r="L4" s="1" t="s">
        <v>77</v>
      </c>
      <c r="M4" s="1" t="s">
        <v>78</v>
      </c>
      <c r="N4" s="1">
        <v>4</v>
      </c>
      <c r="O4" s="1">
        <v>3</v>
      </c>
      <c r="P4" s="1">
        <v>6</v>
      </c>
      <c r="Q4" s="1">
        <v>2</v>
      </c>
      <c r="R4" s="1">
        <v>1</v>
      </c>
      <c r="S4" s="1">
        <v>5</v>
      </c>
      <c r="T4" s="1" t="s">
        <v>57</v>
      </c>
      <c r="U4" s="1" t="s">
        <v>57</v>
      </c>
      <c r="V4" s="1" t="s">
        <v>57</v>
      </c>
      <c r="W4" s="1" t="s">
        <v>56</v>
      </c>
      <c r="X4" s="1" t="s">
        <v>57</v>
      </c>
      <c r="Y4" s="1" t="s">
        <v>56</v>
      </c>
      <c r="Z4" s="1" t="s">
        <v>57</v>
      </c>
      <c r="AA4" s="1" t="s">
        <v>57</v>
      </c>
      <c r="AB4" s="1" t="s">
        <v>57</v>
      </c>
      <c r="AC4" s="1" t="s">
        <v>46</v>
      </c>
      <c r="AD4" s="1" t="s">
        <v>58</v>
      </c>
      <c r="AE4" s="1" t="s">
        <v>58</v>
      </c>
      <c r="AF4" s="1" t="s">
        <v>46</v>
      </c>
      <c r="AG4" s="1" t="s">
        <v>62</v>
      </c>
      <c r="AH4" s="1" t="s">
        <v>60</v>
      </c>
      <c r="AI4" s="1" t="s">
        <v>70</v>
      </c>
      <c r="AJ4" s="1" t="s">
        <v>62</v>
      </c>
      <c r="AK4" s="1" t="s">
        <v>62</v>
      </c>
      <c r="AL4" s="1" t="s">
        <v>60</v>
      </c>
      <c r="AM4" s="1" t="s">
        <v>60</v>
      </c>
      <c r="AN4" s="1" t="s">
        <v>62</v>
      </c>
      <c r="AO4" s="1" t="s">
        <v>60</v>
      </c>
      <c r="AP4" s="1" t="s">
        <v>63</v>
      </c>
      <c r="AQ4" s="1" t="s">
        <v>71</v>
      </c>
      <c r="AR4" s="1" t="s">
        <v>70</v>
      </c>
    </row>
    <row r="5" spans="1:44" ht="16.5" x14ac:dyDescent="0.35">
      <c r="A5" s="1" t="s">
        <v>44</v>
      </c>
      <c r="B5" s="1">
        <v>35</v>
      </c>
      <c r="C5" s="1">
        <v>168</v>
      </c>
      <c r="D5" s="1">
        <v>56</v>
      </c>
      <c r="E5" s="1" t="s">
        <v>46</v>
      </c>
      <c r="F5" s="1" t="s">
        <v>61</v>
      </c>
      <c r="G5" s="1" t="s">
        <v>48</v>
      </c>
      <c r="H5" s="1" t="s">
        <v>79</v>
      </c>
      <c r="I5" s="1" t="s">
        <v>50</v>
      </c>
      <c r="J5" s="1" t="s">
        <v>80</v>
      </c>
      <c r="K5" s="1" t="s">
        <v>81</v>
      </c>
      <c r="L5" s="1" t="s">
        <v>82</v>
      </c>
      <c r="M5" s="1" t="s">
        <v>83</v>
      </c>
      <c r="N5" s="1">
        <v>5</v>
      </c>
      <c r="O5" s="1">
        <v>2</v>
      </c>
      <c r="P5" s="1">
        <v>1</v>
      </c>
      <c r="Q5" s="1">
        <v>4</v>
      </c>
      <c r="R5" s="1">
        <v>3</v>
      </c>
      <c r="S5" s="1">
        <v>6</v>
      </c>
      <c r="T5" s="1" t="s">
        <v>56</v>
      </c>
      <c r="U5" s="1" t="s">
        <v>57</v>
      </c>
      <c r="V5" s="1" t="s">
        <v>57</v>
      </c>
      <c r="W5" s="1" t="s">
        <v>57</v>
      </c>
      <c r="X5" s="1" t="s">
        <v>57</v>
      </c>
      <c r="Y5" s="1" t="s">
        <v>57</v>
      </c>
      <c r="Z5" s="1" t="s">
        <v>57</v>
      </c>
      <c r="AA5" s="1" t="s">
        <v>56</v>
      </c>
      <c r="AB5" s="1" t="s">
        <v>56</v>
      </c>
      <c r="AC5" s="1" t="s">
        <v>46</v>
      </c>
      <c r="AD5" s="1" t="s">
        <v>58</v>
      </c>
      <c r="AE5" s="1" t="s">
        <v>58</v>
      </c>
      <c r="AF5" s="1" t="s">
        <v>46</v>
      </c>
      <c r="AG5" s="1" t="s">
        <v>60</v>
      </c>
      <c r="AH5" s="1" t="s">
        <v>60</v>
      </c>
      <c r="AI5" s="1" t="s">
        <v>60</v>
      </c>
      <c r="AJ5" s="1" t="s">
        <v>59</v>
      </c>
      <c r="AK5" s="1" t="s">
        <v>59</v>
      </c>
      <c r="AL5" s="1" t="s">
        <v>62</v>
      </c>
      <c r="AM5" s="1" t="s">
        <v>62</v>
      </c>
      <c r="AN5" s="1" t="s">
        <v>60</v>
      </c>
      <c r="AO5" s="1" t="s">
        <v>62</v>
      </c>
      <c r="AP5" s="1" t="s">
        <v>63</v>
      </c>
      <c r="AQ5" s="1" t="s">
        <v>84</v>
      </c>
      <c r="AR5" s="1" t="s">
        <v>60</v>
      </c>
    </row>
    <row r="6" spans="1:44" ht="16.5" x14ac:dyDescent="0.35">
      <c r="A6" s="1" t="s">
        <v>44</v>
      </c>
      <c r="B6" s="1">
        <v>69</v>
      </c>
      <c r="C6" s="1">
        <v>168</v>
      </c>
      <c r="D6" s="1">
        <v>60</v>
      </c>
      <c r="E6" s="1" t="s">
        <v>46</v>
      </c>
      <c r="F6" s="1" t="s">
        <v>47</v>
      </c>
      <c r="G6" s="1" t="s">
        <v>74</v>
      </c>
      <c r="H6" s="1" t="s">
        <v>85</v>
      </c>
      <c r="I6" s="1" t="s">
        <v>86</v>
      </c>
      <c r="J6" s="1" t="s">
        <v>51</v>
      </c>
      <c r="K6" s="1" t="s">
        <v>87</v>
      </c>
      <c r="L6" s="1" t="s">
        <v>69</v>
      </c>
      <c r="M6" s="1" t="s">
        <v>54</v>
      </c>
      <c r="N6" s="1">
        <v>6</v>
      </c>
      <c r="O6" s="1">
        <v>5</v>
      </c>
      <c r="P6" s="1">
        <v>2</v>
      </c>
      <c r="Q6" s="1">
        <v>1</v>
      </c>
      <c r="R6" s="1">
        <v>3</v>
      </c>
      <c r="S6" s="1">
        <v>4</v>
      </c>
      <c r="T6" s="1" t="s">
        <v>55</v>
      </c>
      <c r="U6" s="1" t="s">
        <v>56</v>
      </c>
      <c r="V6" s="1" t="s">
        <v>56</v>
      </c>
      <c r="W6" s="1" t="s">
        <v>57</v>
      </c>
      <c r="X6" s="1" t="s">
        <v>57</v>
      </c>
      <c r="Y6" s="1" t="s">
        <v>57</v>
      </c>
      <c r="Z6" s="1" t="s">
        <v>57</v>
      </c>
      <c r="AA6" s="1" t="s">
        <v>57</v>
      </c>
      <c r="AB6" s="1" t="s">
        <v>57</v>
      </c>
      <c r="AC6" s="1" t="s">
        <v>46</v>
      </c>
      <c r="AD6" s="1" t="s">
        <v>58</v>
      </c>
      <c r="AE6" s="1" t="s">
        <v>46</v>
      </c>
      <c r="AF6" s="1" t="s">
        <v>46</v>
      </c>
      <c r="AG6" s="1" t="s">
        <v>62</v>
      </c>
      <c r="AH6" s="1" t="s">
        <v>60</v>
      </c>
      <c r="AI6" s="1" t="s">
        <v>60</v>
      </c>
      <c r="AJ6" s="1" t="s">
        <v>62</v>
      </c>
      <c r="AK6" s="1" t="s">
        <v>62</v>
      </c>
      <c r="AL6" s="1" t="s">
        <v>59</v>
      </c>
      <c r="AM6" s="1" t="s">
        <v>59</v>
      </c>
      <c r="AN6" s="1" t="s">
        <v>61</v>
      </c>
      <c r="AO6" s="1" t="s">
        <v>59</v>
      </c>
      <c r="AP6" s="1" t="s">
        <v>88</v>
      </c>
      <c r="AQ6" s="1" t="s">
        <v>64</v>
      </c>
      <c r="AR6" s="1" t="s">
        <v>70</v>
      </c>
    </row>
    <row r="7" spans="1:44" ht="16.5" x14ac:dyDescent="0.35">
      <c r="A7" s="1" t="s">
        <v>44</v>
      </c>
      <c r="B7" s="1">
        <v>29</v>
      </c>
      <c r="C7" s="1">
        <v>167</v>
      </c>
      <c r="D7" s="1">
        <v>62</v>
      </c>
      <c r="E7" s="1" t="s">
        <v>89</v>
      </c>
      <c r="F7" s="1" t="s">
        <v>90</v>
      </c>
      <c r="G7" s="1" t="s">
        <v>46</v>
      </c>
      <c r="H7" s="1"/>
      <c r="I7" s="1"/>
      <c r="J7" s="1"/>
      <c r="K7" s="1" t="s">
        <v>87</v>
      </c>
      <c r="L7" s="1" t="s">
        <v>53</v>
      </c>
      <c r="M7" s="1" t="s">
        <v>54</v>
      </c>
      <c r="N7" s="1"/>
      <c r="O7" s="1"/>
      <c r="P7" s="1"/>
      <c r="Q7" s="1"/>
      <c r="R7" s="1"/>
      <c r="S7" s="1"/>
      <c r="T7" s="1" t="s">
        <v>55</v>
      </c>
      <c r="U7" s="1" t="s">
        <v>56</v>
      </c>
      <c r="V7" s="1" t="s">
        <v>57</v>
      </c>
      <c r="W7" s="1" t="s">
        <v>56</v>
      </c>
      <c r="X7" s="1" t="s">
        <v>56</v>
      </c>
      <c r="Y7" s="1" t="s">
        <v>57</v>
      </c>
      <c r="Z7" s="1" t="s">
        <v>56</v>
      </c>
      <c r="AA7" s="1" t="s">
        <v>56</v>
      </c>
      <c r="AB7" s="1" t="s">
        <v>57</v>
      </c>
      <c r="AC7" s="1" t="s">
        <v>46</v>
      </c>
      <c r="AD7" s="1" t="s">
        <v>58</v>
      </c>
      <c r="AE7" s="1" t="s">
        <v>46</v>
      </c>
      <c r="AF7" s="1" t="s">
        <v>58</v>
      </c>
      <c r="AG7" s="1" t="s">
        <v>60</v>
      </c>
      <c r="AH7" s="1" t="s">
        <v>62</v>
      </c>
      <c r="AI7" s="1" t="s">
        <v>59</v>
      </c>
      <c r="AJ7" s="1" t="s">
        <v>59</v>
      </c>
      <c r="AK7" s="1" t="s">
        <v>60</v>
      </c>
      <c r="AL7" s="1" t="s">
        <v>60</v>
      </c>
      <c r="AM7" s="1" t="s">
        <v>62</v>
      </c>
      <c r="AN7" s="1" t="s">
        <v>60</v>
      </c>
      <c r="AO7" s="1" t="s">
        <v>60</v>
      </c>
      <c r="AP7" s="1" t="s">
        <v>63</v>
      </c>
      <c r="AQ7" s="1" t="s">
        <v>91</v>
      </c>
      <c r="AR7" s="1" t="s">
        <v>59</v>
      </c>
    </row>
    <row r="8" spans="1:44" ht="16.5" x14ac:dyDescent="0.35">
      <c r="A8" s="1" t="s">
        <v>44</v>
      </c>
      <c r="B8" s="1">
        <v>26</v>
      </c>
      <c r="C8" s="1">
        <v>165</v>
      </c>
      <c r="D8" s="1">
        <v>52</v>
      </c>
      <c r="E8" s="1" t="s">
        <v>46</v>
      </c>
      <c r="F8" s="1" t="s">
        <v>47</v>
      </c>
      <c r="G8" s="1" t="s">
        <v>48</v>
      </c>
      <c r="H8" s="1" t="s">
        <v>92</v>
      </c>
      <c r="I8" s="1" t="s">
        <v>50</v>
      </c>
      <c r="J8" s="1" t="s">
        <v>80</v>
      </c>
      <c r="K8" s="1" t="s">
        <v>87</v>
      </c>
      <c r="L8" s="1" t="s">
        <v>77</v>
      </c>
      <c r="M8" s="1" t="s">
        <v>83</v>
      </c>
      <c r="N8" s="1">
        <v>6</v>
      </c>
      <c r="O8" s="1">
        <v>4</v>
      </c>
      <c r="P8" s="1">
        <v>3</v>
      </c>
      <c r="Q8" s="1">
        <v>2</v>
      </c>
      <c r="R8" s="1">
        <v>1</v>
      </c>
      <c r="S8" s="1">
        <v>5</v>
      </c>
      <c r="T8" s="1" t="s">
        <v>56</v>
      </c>
      <c r="U8" s="1" t="s">
        <v>56</v>
      </c>
      <c r="V8" s="1" t="s">
        <v>56</v>
      </c>
      <c r="W8" s="1" t="s">
        <v>56</v>
      </c>
      <c r="X8" s="1" t="s">
        <v>56</v>
      </c>
      <c r="Y8" s="1" t="s">
        <v>56</v>
      </c>
      <c r="Z8" s="1" t="s">
        <v>56</v>
      </c>
      <c r="AA8" s="1" t="s">
        <v>56</v>
      </c>
      <c r="AB8" s="1" t="s">
        <v>56</v>
      </c>
      <c r="AC8" s="1" t="s">
        <v>46</v>
      </c>
      <c r="AD8" s="1" t="s">
        <v>46</v>
      </c>
      <c r="AE8" s="1" t="s">
        <v>58</v>
      </c>
      <c r="AF8" s="1" t="s">
        <v>58</v>
      </c>
      <c r="AG8" s="1" t="s">
        <v>60</v>
      </c>
      <c r="AH8" s="1" t="s">
        <v>59</v>
      </c>
      <c r="AI8" s="1" t="s">
        <v>70</v>
      </c>
      <c r="AJ8" s="1" t="s">
        <v>60</v>
      </c>
      <c r="AK8" s="1" t="s">
        <v>60</v>
      </c>
      <c r="AL8" s="1" t="s">
        <v>60</v>
      </c>
      <c r="AM8" s="1" t="s">
        <v>59</v>
      </c>
      <c r="AN8" s="1" t="s">
        <v>60</v>
      </c>
      <c r="AO8" s="1" t="s">
        <v>59</v>
      </c>
      <c r="AP8" s="1" t="s">
        <v>63</v>
      </c>
      <c r="AQ8" s="1"/>
      <c r="AR8" s="1" t="s">
        <v>60</v>
      </c>
    </row>
    <row r="9" spans="1:44" ht="16.5" x14ac:dyDescent="0.35">
      <c r="A9" s="1" t="s">
        <v>44</v>
      </c>
      <c r="B9" s="1">
        <v>31</v>
      </c>
      <c r="C9" s="1">
        <v>173</v>
      </c>
      <c r="D9" s="1">
        <v>75</v>
      </c>
      <c r="E9" s="1" t="s">
        <v>46</v>
      </c>
      <c r="F9" s="1" t="s">
        <v>90</v>
      </c>
      <c r="G9" s="1" t="s">
        <v>48</v>
      </c>
      <c r="H9" s="1" t="s">
        <v>93</v>
      </c>
      <c r="I9" s="1" t="s">
        <v>50</v>
      </c>
      <c r="J9" s="1" t="s">
        <v>68</v>
      </c>
      <c r="K9" s="1" t="s">
        <v>52</v>
      </c>
      <c r="L9" s="1" t="s">
        <v>53</v>
      </c>
      <c r="M9" s="1" t="s">
        <v>94</v>
      </c>
      <c r="N9" s="1"/>
      <c r="O9" s="1">
        <v>6</v>
      </c>
      <c r="P9" s="1">
        <v>3</v>
      </c>
      <c r="Q9" s="1">
        <v>5</v>
      </c>
      <c r="R9" s="1">
        <v>2</v>
      </c>
      <c r="S9" s="1">
        <v>1</v>
      </c>
      <c r="T9" s="1" t="s">
        <v>56</v>
      </c>
      <c r="U9" s="1" t="s">
        <v>57</v>
      </c>
      <c r="V9" s="1" t="s">
        <v>57</v>
      </c>
      <c r="W9" s="1" t="s">
        <v>57</v>
      </c>
      <c r="X9" s="1" t="s">
        <v>57</v>
      </c>
      <c r="Y9" s="1" t="s">
        <v>57</v>
      </c>
      <c r="Z9" s="1" t="s">
        <v>57</v>
      </c>
      <c r="AA9" s="1" t="s">
        <v>57</v>
      </c>
      <c r="AB9" s="1" t="s">
        <v>57</v>
      </c>
      <c r="AC9" s="1" t="s">
        <v>46</v>
      </c>
      <c r="AD9" s="1" t="s">
        <v>58</v>
      </c>
      <c r="AE9" s="1" t="s">
        <v>58</v>
      </c>
      <c r="AF9" s="1" t="s">
        <v>58</v>
      </c>
      <c r="AG9" s="1" t="s">
        <v>59</v>
      </c>
      <c r="AH9" s="1" t="s">
        <v>60</v>
      </c>
      <c r="AI9" s="1" t="s">
        <v>60</v>
      </c>
      <c r="AJ9" s="1" t="s">
        <v>62</v>
      </c>
      <c r="AK9" s="1" t="s">
        <v>70</v>
      </c>
      <c r="AL9" s="1" t="s">
        <v>59</v>
      </c>
      <c r="AM9" s="1" t="s">
        <v>62</v>
      </c>
      <c r="AN9" s="1" t="s">
        <v>61</v>
      </c>
      <c r="AO9" s="1" t="s">
        <v>62</v>
      </c>
      <c r="AP9" s="1" t="s">
        <v>63</v>
      </c>
      <c r="AQ9" s="1" t="s">
        <v>71</v>
      </c>
      <c r="AR9" s="1" t="s">
        <v>70</v>
      </c>
    </row>
    <row r="10" spans="1:44" ht="16.5" x14ac:dyDescent="0.35">
      <c r="A10" s="1" t="s">
        <v>72</v>
      </c>
      <c r="B10" s="1">
        <v>25</v>
      </c>
      <c r="C10" s="1">
        <v>183</v>
      </c>
      <c r="D10" s="1">
        <v>106</v>
      </c>
      <c r="E10" s="1" t="s">
        <v>46</v>
      </c>
      <c r="F10" s="1" t="s">
        <v>47</v>
      </c>
      <c r="G10" s="1" t="s">
        <v>74</v>
      </c>
      <c r="H10" s="1" t="s">
        <v>92</v>
      </c>
      <c r="I10" s="1" t="s">
        <v>95</v>
      </c>
      <c r="J10" s="1" t="s">
        <v>80</v>
      </c>
      <c r="K10" s="1" t="s">
        <v>87</v>
      </c>
      <c r="L10" s="1" t="s">
        <v>77</v>
      </c>
      <c r="M10" s="1" t="s">
        <v>78</v>
      </c>
      <c r="N10" s="1">
        <v>1</v>
      </c>
      <c r="O10" s="1">
        <v>3</v>
      </c>
      <c r="P10" s="1">
        <v>4</v>
      </c>
      <c r="Q10" s="1">
        <v>5</v>
      </c>
      <c r="R10" s="1">
        <v>6</v>
      </c>
      <c r="S10" s="1">
        <v>2</v>
      </c>
      <c r="T10" s="1" t="s">
        <v>57</v>
      </c>
      <c r="U10" s="1" t="s">
        <v>56</v>
      </c>
      <c r="V10" s="1" t="s">
        <v>55</v>
      </c>
      <c r="W10" s="1" t="s">
        <v>56</v>
      </c>
      <c r="X10" s="1" t="s">
        <v>56</v>
      </c>
      <c r="Y10" s="1" t="s">
        <v>56</v>
      </c>
      <c r="Z10" s="1" t="s">
        <v>56</v>
      </c>
      <c r="AA10" s="1" t="s">
        <v>56</v>
      </c>
      <c r="AB10" s="1" t="s">
        <v>57</v>
      </c>
      <c r="AC10" s="1" t="s">
        <v>46</v>
      </c>
      <c r="AD10" s="1" t="s">
        <v>46</v>
      </c>
      <c r="AE10" s="1" t="s">
        <v>46</v>
      </c>
      <c r="AF10" s="1" t="s">
        <v>58</v>
      </c>
      <c r="AG10" s="1" t="s">
        <v>59</v>
      </c>
      <c r="AH10" s="1" t="s">
        <v>60</v>
      </c>
      <c r="AI10" s="1" t="s">
        <v>59</v>
      </c>
      <c r="AJ10" s="1" t="s">
        <v>59</v>
      </c>
      <c r="AK10" s="1" t="s">
        <v>59</v>
      </c>
      <c r="AL10" s="1" t="s">
        <v>60</v>
      </c>
      <c r="AM10" s="1" t="s">
        <v>62</v>
      </c>
      <c r="AN10" s="1" t="s">
        <v>60</v>
      </c>
      <c r="AO10" s="1" t="s">
        <v>61</v>
      </c>
      <c r="AP10" s="1" t="s">
        <v>63</v>
      </c>
      <c r="AQ10" s="1" t="s">
        <v>64</v>
      </c>
      <c r="AR10" s="1" t="s">
        <v>59</v>
      </c>
    </row>
    <row r="11" spans="1:44" ht="16.5" x14ac:dyDescent="0.35">
      <c r="A11" s="1" t="s">
        <v>44</v>
      </c>
      <c r="B11" s="1">
        <v>26</v>
      </c>
      <c r="C11" s="1">
        <v>164</v>
      </c>
      <c r="D11" s="1">
        <v>60</v>
      </c>
      <c r="E11" s="1" t="s">
        <v>46</v>
      </c>
      <c r="F11" s="1" t="s">
        <v>73</v>
      </c>
      <c r="G11" s="1" t="s">
        <v>48</v>
      </c>
      <c r="H11" s="1" t="s">
        <v>92</v>
      </c>
      <c r="I11" s="1" t="s">
        <v>50</v>
      </c>
      <c r="J11" s="1" t="s">
        <v>76</v>
      </c>
      <c r="K11" s="1" t="s">
        <v>52</v>
      </c>
      <c r="L11" s="1"/>
      <c r="M11" s="1" t="s">
        <v>83</v>
      </c>
      <c r="N11" s="1">
        <v>6</v>
      </c>
      <c r="O11" s="1">
        <v>4</v>
      </c>
      <c r="P11" s="1">
        <v>1</v>
      </c>
      <c r="Q11" s="1">
        <v>3</v>
      </c>
      <c r="R11" s="1">
        <v>2</v>
      </c>
      <c r="S11" s="1">
        <v>5</v>
      </c>
      <c r="T11" s="1" t="s">
        <v>57</v>
      </c>
      <c r="U11" s="1" t="s">
        <v>57</v>
      </c>
      <c r="V11" s="1" t="s">
        <v>57</v>
      </c>
      <c r="W11" s="1" t="s">
        <v>57</v>
      </c>
      <c r="X11" s="1" t="s">
        <v>57</v>
      </c>
      <c r="Y11" s="1" t="s">
        <v>57</v>
      </c>
      <c r="Z11" s="1" t="s">
        <v>57</v>
      </c>
      <c r="AA11" s="1" t="s">
        <v>57</v>
      </c>
      <c r="AB11" s="1" t="s">
        <v>57</v>
      </c>
      <c r="AC11" s="1" t="s">
        <v>46</v>
      </c>
      <c r="AD11" s="1" t="s">
        <v>46</v>
      </c>
      <c r="AE11" s="1" t="s">
        <v>46</v>
      </c>
      <c r="AF11" s="1" t="s">
        <v>46</v>
      </c>
      <c r="AG11" s="1" t="s">
        <v>61</v>
      </c>
      <c r="AH11" s="1" t="s">
        <v>59</v>
      </c>
      <c r="AI11" s="1" t="s">
        <v>70</v>
      </c>
      <c r="AJ11" s="1" t="s">
        <v>62</v>
      </c>
      <c r="AK11" s="1" t="s">
        <v>62</v>
      </c>
      <c r="AL11" s="1" t="s">
        <v>70</v>
      </c>
      <c r="AM11" s="1" t="s">
        <v>59</v>
      </c>
      <c r="AN11" s="1" t="s">
        <v>61</v>
      </c>
      <c r="AO11" s="1" t="s">
        <v>59</v>
      </c>
      <c r="AP11" s="1" t="s">
        <v>63</v>
      </c>
      <c r="AQ11" s="1" t="s">
        <v>84</v>
      </c>
      <c r="AR11" s="1" t="s">
        <v>70</v>
      </c>
    </row>
    <row r="12" spans="1:44" ht="16.5" x14ac:dyDescent="0.35">
      <c r="A12" s="1" t="s">
        <v>72</v>
      </c>
      <c r="B12" s="1">
        <v>33</v>
      </c>
      <c r="C12" s="1">
        <v>177</v>
      </c>
      <c r="D12" s="1">
        <v>80</v>
      </c>
      <c r="E12" s="1" t="s">
        <v>46</v>
      </c>
      <c r="F12" s="1" t="s">
        <v>47</v>
      </c>
      <c r="G12" s="1" t="s">
        <v>48</v>
      </c>
      <c r="H12" s="1" t="s">
        <v>96</v>
      </c>
      <c r="I12" s="1" t="s">
        <v>95</v>
      </c>
      <c r="J12" s="1" t="s">
        <v>68</v>
      </c>
      <c r="K12" s="1" t="s">
        <v>87</v>
      </c>
      <c r="L12" s="1" t="s">
        <v>53</v>
      </c>
      <c r="M12" s="1" t="s">
        <v>83</v>
      </c>
      <c r="N12" s="1">
        <v>4</v>
      </c>
      <c r="O12" s="1">
        <v>3</v>
      </c>
      <c r="P12" s="1">
        <v>6</v>
      </c>
      <c r="Q12" s="1">
        <v>1</v>
      </c>
      <c r="R12" s="1">
        <v>2</v>
      </c>
      <c r="S12" s="1">
        <v>5</v>
      </c>
      <c r="T12" s="1" t="s">
        <v>56</v>
      </c>
      <c r="U12" s="1" t="s">
        <v>56</v>
      </c>
      <c r="V12" s="1" t="s">
        <v>56</v>
      </c>
      <c r="W12" s="1" t="s">
        <v>56</v>
      </c>
      <c r="X12" s="1" t="s">
        <v>56</v>
      </c>
      <c r="Y12" s="1" t="s">
        <v>56</v>
      </c>
      <c r="Z12" s="1" t="s">
        <v>56</v>
      </c>
      <c r="AA12" s="1" t="s">
        <v>56</v>
      </c>
      <c r="AB12" s="1" t="s">
        <v>56</v>
      </c>
      <c r="AC12" s="1" t="s">
        <v>58</v>
      </c>
      <c r="AD12" s="1" t="s">
        <v>46</v>
      </c>
      <c r="AE12" s="1" t="s">
        <v>58</v>
      </c>
      <c r="AF12" s="1" t="s">
        <v>46</v>
      </c>
      <c r="AG12" s="1" t="s">
        <v>62</v>
      </c>
      <c r="AH12" s="1" t="s">
        <v>62</v>
      </c>
      <c r="AI12" s="1" t="s">
        <v>62</v>
      </c>
      <c r="AJ12" s="1" t="s">
        <v>62</v>
      </c>
      <c r="AK12" s="1" t="s">
        <v>62</v>
      </c>
      <c r="AL12" s="1" t="s">
        <v>62</v>
      </c>
      <c r="AM12" s="1" t="s">
        <v>62</v>
      </c>
      <c r="AN12" s="1" t="s">
        <v>62</v>
      </c>
      <c r="AO12" s="1" t="s">
        <v>62</v>
      </c>
      <c r="AP12" s="1" t="s">
        <v>97</v>
      </c>
      <c r="AQ12" s="1" t="s">
        <v>64</v>
      </c>
      <c r="AR12" s="1" t="s">
        <v>60</v>
      </c>
    </row>
    <row r="13" spans="1:44" ht="16.5" x14ac:dyDescent="0.35">
      <c r="A13" s="1" t="s">
        <v>44</v>
      </c>
      <c r="B13" s="1">
        <v>18</v>
      </c>
      <c r="C13" s="1">
        <v>160</v>
      </c>
      <c r="D13" s="1">
        <v>68</v>
      </c>
      <c r="E13" s="1" t="s">
        <v>46</v>
      </c>
      <c r="F13" s="1" t="s">
        <v>73</v>
      </c>
      <c r="G13" s="1" t="s">
        <v>65</v>
      </c>
      <c r="H13" s="1" t="s">
        <v>79</v>
      </c>
      <c r="I13" s="1" t="s">
        <v>67</v>
      </c>
      <c r="J13" s="1" t="s">
        <v>68</v>
      </c>
      <c r="K13" s="1" t="s">
        <v>87</v>
      </c>
      <c r="L13" s="1" t="s">
        <v>53</v>
      </c>
      <c r="M13" s="1" t="s">
        <v>78</v>
      </c>
      <c r="N13" s="1">
        <v>6</v>
      </c>
      <c r="O13" s="1">
        <v>5</v>
      </c>
      <c r="P13" s="1">
        <v>1</v>
      </c>
      <c r="Q13" s="1">
        <v>3</v>
      </c>
      <c r="R13" s="1">
        <v>2</v>
      </c>
      <c r="S13" s="1">
        <v>4</v>
      </c>
      <c r="T13" s="1" t="s">
        <v>56</v>
      </c>
      <c r="U13" s="1" t="s">
        <v>57</v>
      </c>
      <c r="V13" s="1" t="s">
        <v>57</v>
      </c>
      <c r="W13" s="1" t="s">
        <v>56</v>
      </c>
      <c r="X13" s="1" t="s">
        <v>57</v>
      </c>
      <c r="Y13" s="1" t="s">
        <v>56</v>
      </c>
      <c r="Z13" s="1" t="s">
        <v>57</v>
      </c>
      <c r="AA13" s="1" t="s">
        <v>57</v>
      </c>
      <c r="AB13" s="1" t="s">
        <v>57</v>
      </c>
      <c r="AC13" s="1" t="s">
        <v>46</v>
      </c>
      <c r="AD13" s="1" t="s">
        <v>58</v>
      </c>
      <c r="AE13" s="1" t="s">
        <v>46</v>
      </c>
      <c r="AF13" s="1" t="s">
        <v>46</v>
      </c>
      <c r="AG13" s="1" t="s">
        <v>60</v>
      </c>
      <c r="AH13" s="1" t="s">
        <v>60</v>
      </c>
      <c r="AI13" s="1" t="s">
        <v>70</v>
      </c>
      <c r="AJ13" s="1" t="s">
        <v>60</v>
      </c>
      <c r="AK13" s="1" t="s">
        <v>59</v>
      </c>
      <c r="AL13" s="1" t="s">
        <v>59</v>
      </c>
      <c r="AM13" s="1" t="s">
        <v>70</v>
      </c>
      <c r="AN13" s="1" t="s">
        <v>62</v>
      </c>
      <c r="AO13" s="1" t="s">
        <v>59</v>
      </c>
      <c r="AP13" s="1" t="s">
        <v>46</v>
      </c>
      <c r="AQ13" s="1" t="s">
        <v>84</v>
      </c>
      <c r="AR13" s="1" t="s">
        <v>59</v>
      </c>
    </row>
    <row r="14" spans="1:44" ht="16.5" x14ac:dyDescent="0.35">
      <c r="A14" s="1" t="s">
        <v>44</v>
      </c>
      <c r="B14" s="1">
        <v>31</v>
      </c>
      <c r="C14" s="1" t="s">
        <v>98</v>
      </c>
      <c r="D14" s="1">
        <v>48</v>
      </c>
      <c r="E14" s="1" t="s">
        <v>46</v>
      </c>
      <c r="F14" s="1" t="s">
        <v>61</v>
      </c>
      <c r="G14" s="1" t="s">
        <v>48</v>
      </c>
      <c r="H14" s="1" t="s">
        <v>99</v>
      </c>
      <c r="I14" s="1" t="s">
        <v>50</v>
      </c>
      <c r="J14" s="1" t="s">
        <v>80</v>
      </c>
      <c r="K14" s="1" t="s">
        <v>52</v>
      </c>
      <c r="L14" s="1" t="s">
        <v>53</v>
      </c>
      <c r="M14" s="1" t="s">
        <v>83</v>
      </c>
      <c r="N14" s="1">
        <v>6</v>
      </c>
      <c r="O14" s="1">
        <v>5</v>
      </c>
      <c r="P14" s="1">
        <v>2</v>
      </c>
      <c r="Q14" s="1">
        <v>3</v>
      </c>
      <c r="R14" s="1">
        <v>1</v>
      </c>
      <c r="S14" s="1">
        <v>4</v>
      </c>
      <c r="T14" s="1" t="s">
        <v>56</v>
      </c>
      <c r="U14" s="1" t="s">
        <v>57</v>
      </c>
      <c r="V14" s="1" t="s">
        <v>56</v>
      </c>
      <c r="W14" s="1" t="s">
        <v>56</v>
      </c>
      <c r="X14" s="1" t="s">
        <v>57</v>
      </c>
      <c r="Y14" s="1" t="s">
        <v>57</v>
      </c>
      <c r="Z14" s="1" t="s">
        <v>57</v>
      </c>
      <c r="AA14" s="1" t="s">
        <v>57</v>
      </c>
      <c r="AB14" s="1" t="s">
        <v>57</v>
      </c>
      <c r="AC14" s="1" t="s">
        <v>46</v>
      </c>
      <c r="AD14" s="1" t="s">
        <v>58</v>
      </c>
      <c r="AE14" s="1" t="s">
        <v>46</v>
      </c>
      <c r="AF14" s="1" t="s">
        <v>46</v>
      </c>
      <c r="AG14" s="1" t="s">
        <v>60</v>
      </c>
      <c r="AH14" s="1" t="s">
        <v>59</v>
      </c>
      <c r="AI14" s="1" t="s">
        <v>59</v>
      </c>
      <c r="AJ14" s="1" t="s">
        <v>60</v>
      </c>
      <c r="AK14" s="1" t="s">
        <v>60</v>
      </c>
      <c r="AL14" s="1" t="s">
        <v>59</v>
      </c>
      <c r="AM14" s="1" t="s">
        <v>70</v>
      </c>
      <c r="AN14" s="1" t="s">
        <v>60</v>
      </c>
      <c r="AO14" s="1" t="s">
        <v>60</v>
      </c>
      <c r="AP14" s="1" t="s">
        <v>63</v>
      </c>
      <c r="AQ14" s="1" t="s">
        <v>64</v>
      </c>
      <c r="AR14" s="1" t="s">
        <v>59</v>
      </c>
    </row>
    <row r="15" spans="1:44" ht="16.5" x14ac:dyDescent="0.35">
      <c r="A15" s="1" t="s">
        <v>44</v>
      </c>
      <c r="B15" s="1">
        <v>26</v>
      </c>
      <c r="C15" s="1">
        <v>170</v>
      </c>
      <c r="D15" s="1">
        <v>62</v>
      </c>
      <c r="E15" s="1" t="s">
        <v>100</v>
      </c>
      <c r="F15" s="1" t="s">
        <v>61</v>
      </c>
      <c r="G15" s="1" t="s">
        <v>74</v>
      </c>
      <c r="H15" s="1" t="s">
        <v>101</v>
      </c>
      <c r="I15" s="1" t="s">
        <v>67</v>
      </c>
      <c r="J15" s="1" t="s">
        <v>76</v>
      </c>
      <c r="K15" s="1" t="s">
        <v>87</v>
      </c>
      <c r="L15" s="1" t="s">
        <v>53</v>
      </c>
      <c r="M15" s="1" t="s">
        <v>102</v>
      </c>
      <c r="N15" s="1">
        <v>2</v>
      </c>
      <c r="O15" s="1">
        <v>6</v>
      </c>
      <c r="P15" s="1">
        <v>4</v>
      </c>
      <c r="Q15" s="1">
        <v>1</v>
      </c>
      <c r="R15" s="1">
        <v>3</v>
      </c>
      <c r="S15" s="1">
        <v>5</v>
      </c>
      <c r="T15" s="1" t="s">
        <v>56</v>
      </c>
      <c r="U15" s="1" t="s">
        <v>57</v>
      </c>
      <c r="V15" s="1" t="s">
        <v>57</v>
      </c>
      <c r="W15" s="1" t="s">
        <v>56</v>
      </c>
      <c r="X15" s="1" t="s">
        <v>57</v>
      </c>
      <c r="Y15" s="1" t="s">
        <v>57</v>
      </c>
      <c r="Z15" s="1" t="s">
        <v>57</v>
      </c>
      <c r="AA15" s="1" t="s">
        <v>57</v>
      </c>
      <c r="AB15" s="1" t="s">
        <v>57</v>
      </c>
      <c r="AC15" s="1" t="s">
        <v>46</v>
      </c>
      <c r="AD15" s="1" t="s">
        <v>58</v>
      </c>
      <c r="AE15" s="1" t="s">
        <v>46</v>
      </c>
      <c r="AF15" s="1" t="s">
        <v>46</v>
      </c>
      <c r="AG15" s="1" t="s">
        <v>59</v>
      </c>
      <c r="AH15" s="1" t="s">
        <v>59</v>
      </c>
      <c r="AI15" s="1" t="s">
        <v>59</v>
      </c>
      <c r="AJ15" s="1" t="s">
        <v>59</v>
      </c>
      <c r="AK15" s="1" t="s">
        <v>59</v>
      </c>
      <c r="AL15" s="1" t="s">
        <v>59</v>
      </c>
      <c r="AM15" s="1" t="s">
        <v>60</v>
      </c>
      <c r="AN15" s="1" t="s">
        <v>60</v>
      </c>
      <c r="AO15" s="1" t="s">
        <v>62</v>
      </c>
      <c r="AP15" s="1" t="s">
        <v>88</v>
      </c>
      <c r="AQ15" s="1" t="s">
        <v>84</v>
      </c>
      <c r="AR15" s="1" t="s">
        <v>59</v>
      </c>
    </row>
    <row r="16" spans="1:44" ht="16.5" x14ac:dyDescent="0.35">
      <c r="A16" s="1" t="s">
        <v>72</v>
      </c>
      <c r="B16" s="1">
        <v>26</v>
      </c>
      <c r="C16" s="1">
        <v>182</v>
      </c>
      <c r="D16" s="1">
        <v>88</v>
      </c>
      <c r="E16" s="1" t="s">
        <v>46</v>
      </c>
      <c r="F16" s="1" t="s">
        <v>73</v>
      </c>
      <c r="G16" s="1" t="s">
        <v>74</v>
      </c>
      <c r="H16" s="1" t="s">
        <v>103</v>
      </c>
      <c r="I16" s="1" t="s">
        <v>86</v>
      </c>
      <c r="J16" s="1" t="s">
        <v>80</v>
      </c>
      <c r="K16" s="1" t="s">
        <v>104</v>
      </c>
      <c r="L16" s="1" t="s">
        <v>77</v>
      </c>
      <c r="M16" s="1" t="s">
        <v>83</v>
      </c>
      <c r="N16" s="1">
        <v>3</v>
      </c>
      <c r="O16" s="1">
        <v>4</v>
      </c>
      <c r="P16" s="1">
        <v>5</v>
      </c>
      <c r="Q16" s="1">
        <v>2</v>
      </c>
      <c r="R16" s="1">
        <v>6</v>
      </c>
      <c r="S16" s="1">
        <v>1</v>
      </c>
      <c r="T16" s="1" t="s">
        <v>57</v>
      </c>
      <c r="U16" s="1" t="s">
        <v>57</v>
      </c>
      <c r="V16" s="1" t="s">
        <v>57</v>
      </c>
      <c r="W16" s="1" t="s">
        <v>57</v>
      </c>
      <c r="X16" s="1" t="s">
        <v>57</v>
      </c>
      <c r="Y16" s="1" t="s">
        <v>57</v>
      </c>
      <c r="Z16" s="1" t="s">
        <v>56</v>
      </c>
      <c r="AA16" s="1" t="s">
        <v>57</v>
      </c>
      <c r="AB16" s="1" t="s">
        <v>57</v>
      </c>
      <c r="AC16" s="1" t="s">
        <v>46</v>
      </c>
      <c r="AD16" s="1" t="s">
        <v>58</v>
      </c>
      <c r="AE16" s="1" t="s">
        <v>46</v>
      </c>
      <c r="AF16" s="1" t="s">
        <v>46</v>
      </c>
      <c r="AG16" s="1" t="s">
        <v>62</v>
      </c>
      <c r="AH16" s="1" t="s">
        <v>59</v>
      </c>
      <c r="AI16" s="1" t="s">
        <v>70</v>
      </c>
      <c r="AJ16" s="1" t="s">
        <v>60</v>
      </c>
      <c r="AK16" s="1" t="s">
        <v>62</v>
      </c>
      <c r="AL16" s="1" t="s">
        <v>59</v>
      </c>
      <c r="AM16" s="1" t="s">
        <v>60</v>
      </c>
      <c r="AN16" s="1" t="s">
        <v>62</v>
      </c>
      <c r="AO16" s="1" t="s">
        <v>60</v>
      </c>
      <c r="AP16" s="1" t="s">
        <v>97</v>
      </c>
      <c r="AQ16" s="1" t="s">
        <v>71</v>
      </c>
      <c r="AR16" s="1" t="s">
        <v>70</v>
      </c>
    </row>
    <row r="17" spans="1:44" ht="16.5" x14ac:dyDescent="0.35">
      <c r="A17" s="1" t="s">
        <v>44</v>
      </c>
      <c r="B17" s="1">
        <v>24</v>
      </c>
      <c r="C17" s="1" t="s">
        <v>105</v>
      </c>
      <c r="D17" s="1">
        <v>124</v>
      </c>
      <c r="E17" s="1" t="s">
        <v>106</v>
      </c>
      <c r="F17" s="1" t="s">
        <v>73</v>
      </c>
      <c r="G17" s="1" t="s">
        <v>46</v>
      </c>
      <c r="H17" s="1"/>
      <c r="I17" s="1" t="s">
        <v>95</v>
      </c>
      <c r="J17" s="1" t="s">
        <v>80</v>
      </c>
      <c r="K17" s="1" t="s">
        <v>81</v>
      </c>
      <c r="L17" s="1" t="s">
        <v>107</v>
      </c>
      <c r="M17" s="1" t="s">
        <v>94</v>
      </c>
      <c r="N17" s="1">
        <v>1</v>
      </c>
      <c r="O17" s="1">
        <v>2</v>
      </c>
      <c r="P17" s="1">
        <v>3</v>
      </c>
      <c r="Q17" s="1">
        <v>4</v>
      </c>
      <c r="R17" s="1">
        <v>5</v>
      </c>
      <c r="S17" s="1">
        <v>6</v>
      </c>
      <c r="T17" s="1" t="s">
        <v>55</v>
      </c>
      <c r="U17" s="1" t="s">
        <v>55</v>
      </c>
      <c r="V17" s="1" t="s">
        <v>56</v>
      </c>
      <c r="W17" s="1" t="s">
        <v>56</v>
      </c>
      <c r="X17" s="1" t="s">
        <v>56</v>
      </c>
      <c r="Y17" s="1" t="s">
        <v>56</v>
      </c>
      <c r="Z17" s="1" t="s">
        <v>56</v>
      </c>
      <c r="AA17" s="1" t="s">
        <v>55</v>
      </c>
      <c r="AB17" s="1" t="s">
        <v>55</v>
      </c>
      <c r="AC17" s="1" t="s">
        <v>58</v>
      </c>
      <c r="AD17" s="1" t="s">
        <v>58</v>
      </c>
      <c r="AE17" s="1" t="s">
        <v>58</v>
      </c>
      <c r="AF17" s="1" t="s">
        <v>46</v>
      </c>
      <c r="AG17" s="1" t="s">
        <v>62</v>
      </c>
      <c r="AH17" s="1" t="s">
        <v>61</v>
      </c>
      <c r="AI17" s="1" t="s">
        <v>60</v>
      </c>
      <c r="AJ17" s="1" t="s">
        <v>62</v>
      </c>
      <c r="AK17" s="1" t="s">
        <v>61</v>
      </c>
      <c r="AL17" s="1" t="s">
        <v>62</v>
      </c>
      <c r="AM17" s="1" t="s">
        <v>61</v>
      </c>
      <c r="AN17" s="1" t="s">
        <v>61</v>
      </c>
      <c r="AO17" s="1" t="s">
        <v>61</v>
      </c>
      <c r="AP17" s="1" t="s">
        <v>63</v>
      </c>
      <c r="AQ17" s="1" t="s">
        <v>64</v>
      </c>
      <c r="AR17" s="1" t="s">
        <v>59</v>
      </c>
    </row>
    <row r="18" spans="1:44" ht="16.5" x14ac:dyDescent="0.35">
      <c r="A18" s="1" t="s">
        <v>72</v>
      </c>
      <c r="B18" s="1">
        <v>31</v>
      </c>
      <c r="C18" s="1">
        <v>170</v>
      </c>
      <c r="D18" s="1">
        <v>75</v>
      </c>
      <c r="E18" s="1" t="s">
        <v>46</v>
      </c>
      <c r="F18" s="1" t="s">
        <v>73</v>
      </c>
      <c r="G18" s="1" t="s">
        <v>65</v>
      </c>
      <c r="H18" s="1" t="s">
        <v>92</v>
      </c>
      <c r="I18" s="1" t="s">
        <v>67</v>
      </c>
      <c r="J18" s="1" t="s">
        <v>80</v>
      </c>
      <c r="K18" s="1" t="s">
        <v>87</v>
      </c>
      <c r="L18" s="1" t="s">
        <v>108</v>
      </c>
      <c r="M18" s="1" t="s">
        <v>94</v>
      </c>
      <c r="N18" s="1">
        <v>5</v>
      </c>
      <c r="O18" s="1">
        <v>2</v>
      </c>
      <c r="P18" s="1">
        <v>3</v>
      </c>
      <c r="Q18" s="1">
        <v>4</v>
      </c>
      <c r="R18" s="1">
        <v>1</v>
      </c>
      <c r="S18" s="1">
        <v>6</v>
      </c>
      <c r="T18" s="1" t="s">
        <v>56</v>
      </c>
      <c r="U18" s="1" t="s">
        <v>57</v>
      </c>
      <c r="V18" s="1" t="s">
        <v>57</v>
      </c>
      <c r="W18" s="1" t="s">
        <v>57</v>
      </c>
      <c r="X18" s="1" t="s">
        <v>57</v>
      </c>
      <c r="Y18" s="1" t="s">
        <v>57</v>
      </c>
      <c r="Z18" s="1" t="s">
        <v>57</v>
      </c>
      <c r="AA18" s="1" t="s">
        <v>57</v>
      </c>
      <c r="AB18" s="1" t="s">
        <v>57</v>
      </c>
      <c r="AC18" s="1" t="s">
        <v>46</v>
      </c>
      <c r="AD18" s="1" t="s">
        <v>46</v>
      </c>
      <c r="AE18" s="1" t="s">
        <v>46</v>
      </c>
      <c r="AF18" s="1" t="s">
        <v>46</v>
      </c>
      <c r="AG18" s="1" t="s">
        <v>59</v>
      </c>
      <c r="AH18" s="1" t="s">
        <v>62</v>
      </c>
      <c r="AI18" s="1" t="s">
        <v>59</v>
      </c>
      <c r="AJ18" s="1" t="s">
        <v>70</v>
      </c>
      <c r="AK18" s="1" t="s">
        <v>59</v>
      </c>
      <c r="AL18" s="1" t="s">
        <v>62</v>
      </c>
      <c r="AM18" s="1" t="s">
        <v>60</v>
      </c>
      <c r="AN18" s="1" t="s">
        <v>60</v>
      </c>
      <c r="AO18" s="1" t="s">
        <v>62</v>
      </c>
      <c r="AP18" s="1" t="s">
        <v>63</v>
      </c>
      <c r="AQ18" s="1" t="s">
        <v>71</v>
      </c>
      <c r="AR18" s="1" t="s">
        <v>59</v>
      </c>
    </row>
    <row r="19" spans="1:44" ht="16.5" x14ac:dyDescent="0.35">
      <c r="A19" s="1" t="s">
        <v>44</v>
      </c>
      <c r="B19" s="1">
        <v>43</v>
      </c>
      <c r="C19" s="1" t="s">
        <v>109</v>
      </c>
      <c r="D19" s="1">
        <v>56</v>
      </c>
      <c r="E19" s="1" t="s">
        <v>46</v>
      </c>
      <c r="F19" s="1" t="s">
        <v>47</v>
      </c>
      <c r="G19" s="1" t="s">
        <v>65</v>
      </c>
      <c r="H19" s="1" t="s">
        <v>92</v>
      </c>
      <c r="I19" s="1" t="s">
        <v>50</v>
      </c>
      <c r="J19" s="1" t="s">
        <v>80</v>
      </c>
      <c r="K19" s="1" t="s">
        <v>52</v>
      </c>
      <c r="L19" s="1" t="s">
        <v>53</v>
      </c>
      <c r="M19" s="1" t="s">
        <v>94</v>
      </c>
      <c r="N19" s="1">
        <v>6</v>
      </c>
      <c r="O19" s="1">
        <v>1</v>
      </c>
      <c r="P19" s="1">
        <v>3</v>
      </c>
      <c r="Q19" s="1">
        <v>4</v>
      </c>
      <c r="R19" s="1">
        <v>2</v>
      </c>
      <c r="S19" s="1">
        <v>5</v>
      </c>
      <c r="T19" s="1" t="s">
        <v>57</v>
      </c>
      <c r="U19" s="1" t="s">
        <v>57</v>
      </c>
      <c r="V19" s="1" t="s">
        <v>57</v>
      </c>
      <c r="W19" s="1" t="s">
        <v>57</v>
      </c>
      <c r="X19" s="1" t="s">
        <v>57</v>
      </c>
      <c r="Y19" s="1" t="s">
        <v>57</v>
      </c>
      <c r="Z19" s="1" t="s">
        <v>57</v>
      </c>
      <c r="AA19" s="1" t="s">
        <v>57</v>
      </c>
      <c r="AB19" s="1" t="s">
        <v>57</v>
      </c>
      <c r="AC19" s="1" t="s">
        <v>46</v>
      </c>
      <c r="AD19" s="1" t="s">
        <v>46</v>
      </c>
      <c r="AE19" s="1" t="s">
        <v>46</v>
      </c>
      <c r="AF19" s="1" t="s">
        <v>46</v>
      </c>
      <c r="AG19" s="1" t="s">
        <v>61</v>
      </c>
      <c r="AH19" s="1" t="s">
        <v>59</v>
      </c>
      <c r="AI19" s="1" t="s">
        <v>70</v>
      </c>
      <c r="AJ19" s="1" t="s">
        <v>62</v>
      </c>
      <c r="AK19" s="1" t="s">
        <v>62</v>
      </c>
      <c r="AL19" s="1" t="s">
        <v>60</v>
      </c>
      <c r="AM19" s="1" t="s">
        <v>59</v>
      </c>
      <c r="AN19" s="1" t="s">
        <v>62</v>
      </c>
      <c r="AO19" s="1" t="s">
        <v>59</v>
      </c>
      <c r="AP19" s="1" t="s">
        <v>63</v>
      </c>
      <c r="AQ19" s="1" t="s">
        <v>64</v>
      </c>
      <c r="AR19" s="1" t="s">
        <v>70</v>
      </c>
    </row>
    <row r="20" spans="1:44" ht="16.5" x14ac:dyDescent="0.35">
      <c r="A20" s="1" t="s">
        <v>72</v>
      </c>
      <c r="B20" s="1">
        <v>26</v>
      </c>
      <c r="C20" s="1">
        <v>185</v>
      </c>
      <c r="D20" s="1">
        <v>81</v>
      </c>
      <c r="E20" s="1" t="s">
        <v>46</v>
      </c>
      <c r="F20" s="1" t="s">
        <v>47</v>
      </c>
      <c r="G20" s="1" t="s">
        <v>48</v>
      </c>
      <c r="H20" s="1" t="s">
        <v>92</v>
      </c>
      <c r="I20" s="1" t="s">
        <v>50</v>
      </c>
      <c r="J20" s="1" t="s">
        <v>68</v>
      </c>
      <c r="K20" s="1" t="s">
        <v>87</v>
      </c>
      <c r="L20" s="1" t="s">
        <v>108</v>
      </c>
      <c r="M20" s="1" t="s">
        <v>78</v>
      </c>
      <c r="N20" s="1">
        <v>6</v>
      </c>
      <c r="O20" s="1">
        <v>4</v>
      </c>
      <c r="P20" s="1">
        <v>3</v>
      </c>
      <c r="Q20" s="1">
        <v>2</v>
      </c>
      <c r="R20" s="1">
        <v>1</v>
      </c>
      <c r="S20" s="1">
        <v>5</v>
      </c>
      <c r="T20" s="1" t="s">
        <v>56</v>
      </c>
      <c r="U20" s="1" t="s">
        <v>57</v>
      </c>
      <c r="V20" s="1" t="s">
        <v>57</v>
      </c>
      <c r="W20" s="1" t="s">
        <v>57</v>
      </c>
      <c r="X20" s="1" t="s">
        <v>57</v>
      </c>
      <c r="Y20" s="1" t="s">
        <v>57</v>
      </c>
      <c r="Z20" s="1" t="s">
        <v>57</v>
      </c>
      <c r="AA20" s="1" t="s">
        <v>57</v>
      </c>
      <c r="AB20" s="1" t="s">
        <v>57</v>
      </c>
      <c r="AC20" s="1" t="s">
        <v>46</v>
      </c>
      <c r="AD20" s="1" t="s">
        <v>58</v>
      </c>
      <c r="AE20" s="1" t="s">
        <v>46</v>
      </c>
      <c r="AF20" s="1" t="s">
        <v>46</v>
      </c>
      <c r="AG20" s="1" t="s">
        <v>59</v>
      </c>
      <c r="AH20" s="1" t="s">
        <v>60</v>
      </c>
      <c r="AI20" s="1" t="s">
        <v>70</v>
      </c>
      <c r="AJ20" s="1" t="s">
        <v>60</v>
      </c>
      <c r="AK20" s="1" t="s">
        <v>59</v>
      </c>
      <c r="AL20" s="1" t="s">
        <v>70</v>
      </c>
      <c r="AM20" s="1" t="s">
        <v>60</v>
      </c>
      <c r="AN20" s="1" t="s">
        <v>60</v>
      </c>
      <c r="AO20" s="1" t="s">
        <v>60</v>
      </c>
      <c r="AP20" s="1" t="s">
        <v>110</v>
      </c>
      <c r="AQ20" s="1" t="s">
        <v>71</v>
      </c>
      <c r="AR20" s="1" t="s">
        <v>59</v>
      </c>
    </row>
    <row r="21" spans="1:44" ht="16.5" x14ac:dyDescent="0.35">
      <c r="A21" s="1" t="s">
        <v>72</v>
      </c>
      <c r="B21" s="1">
        <v>29</v>
      </c>
      <c r="C21" s="1">
        <v>178</v>
      </c>
      <c r="D21" s="1">
        <v>88</v>
      </c>
      <c r="E21" s="1" t="s">
        <v>46</v>
      </c>
      <c r="F21" s="1" t="s">
        <v>90</v>
      </c>
      <c r="G21" s="1" t="s">
        <v>48</v>
      </c>
      <c r="H21" s="1" t="s">
        <v>79</v>
      </c>
      <c r="I21" s="1" t="s">
        <v>50</v>
      </c>
      <c r="J21" s="1" t="s">
        <v>68</v>
      </c>
      <c r="K21" s="1" t="s">
        <v>87</v>
      </c>
      <c r="L21" s="1" t="s">
        <v>108</v>
      </c>
      <c r="M21" s="1" t="s">
        <v>78</v>
      </c>
      <c r="N21" s="1">
        <v>5</v>
      </c>
      <c r="O21" s="1">
        <v>3</v>
      </c>
      <c r="P21" s="1">
        <v>2</v>
      </c>
      <c r="Q21" s="1">
        <v>4</v>
      </c>
      <c r="R21" s="1">
        <v>1</v>
      </c>
      <c r="S21" s="1">
        <v>6</v>
      </c>
      <c r="T21" s="1" t="s">
        <v>56</v>
      </c>
      <c r="U21" s="1" t="s">
        <v>57</v>
      </c>
      <c r="V21" s="1" t="s">
        <v>57</v>
      </c>
      <c r="W21" s="1" t="s">
        <v>57</v>
      </c>
      <c r="X21" s="1" t="s">
        <v>57</v>
      </c>
      <c r="Y21" s="1" t="s">
        <v>57</v>
      </c>
      <c r="Z21" s="1" t="s">
        <v>57</v>
      </c>
      <c r="AA21" s="1" t="s">
        <v>57</v>
      </c>
      <c r="AB21" s="1" t="s">
        <v>57</v>
      </c>
      <c r="AC21" s="1" t="s">
        <v>58</v>
      </c>
      <c r="AD21" s="1" t="s">
        <v>58</v>
      </c>
      <c r="AE21" s="1" t="s">
        <v>46</v>
      </c>
      <c r="AF21" s="1" t="s">
        <v>46</v>
      </c>
      <c r="AG21" s="1" t="s">
        <v>59</v>
      </c>
      <c r="AH21" s="1" t="s">
        <v>60</v>
      </c>
      <c r="AI21" s="1" t="s">
        <v>59</v>
      </c>
      <c r="AJ21" s="1" t="s">
        <v>60</v>
      </c>
      <c r="AK21" s="1" t="s">
        <v>59</v>
      </c>
      <c r="AL21" s="1" t="s">
        <v>62</v>
      </c>
      <c r="AM21" s="1" t="s">
        <v>60</v>
      </c>
      <c r="AN21" s="1" t="s">
        <v>62</v>
      </c>
      <c r="AO21" s="1" t="s">
        <v>60</v>
      </c>
      <c r="AP21" s="1" t="s">
        <v>63</v>
      </c>
      <c r="AQ21" s="1" t="s">
        <v>84</v>
      </c>
      <c r="AR21" s="1" t="s">
        <v>59</v>
      </c>
    </row>
    <row r="22" spans="1:44" ht="16.5" x14ac:dyDescent="0.35">
      <c r="A22" s="1" t="s">
        <v>44</v>
      </c>
      <c r="B22" s="1">
        <v>27</v>
      </c>
      <c r="C22" s="1" t="s">
        <v>109</v>
      </c>
      <c r="D22" s="1">
        <v>55</v>
      </c>
      <c r="E22" s="1" t="s">
        <v>46</v>
      </c>
      <c r="F22" s="1" t="s">
        <v>90</v>
      </c>
      <c r="G22" s="1" t="s">
        <v>48</v>
      </c>
      <c r="H22" s="1" t="s">
        <v>111</v>
      </c>
      <c r="I22" s="1" t="s">
        <v>50</v>
      </c>
      <c r="J22" s="1" t="s">
        <v>80</v>
      </c>
      <c r="K22" s="1" t="s">
        <v>52</v>
      </c>
      <c r="L22" s="1" t="s">
        <v>77</v>
      </c>
      <c r="M22" s="1" t="s">
        <v>54</v>
      </c>
      <c r="N22" s="1">
        <v>6</v>
      </c>
      <c r="O22" s="1">
        <v>2</v>
      </c>
      <c r="P22" s="1">
        <v>3</v>
      </c>
      <c r="Q22" s="1">
        <v>4</v>
      </c>
      <c r="R22" s="1">
        <v>1</v>
      </c>
      <c r="S22" s="1">
        <v>5</v>
      </c>
      <c r="T22" s="1" t="s">
        <v>56</v>
      </c>
      <c r="U22" s="1" t="s">
        <v>57</v>
      </c>
      <c r="V22" s="1" t="s">
        <v>57</v>
      </c>
      <c r="W22" s="1" t="s">
        <v>56</v>
      </c>
      <c r="X22" s="1" t="s">
        <v>57</v>
      </c>
      <c r="Y22" s="1" t="s">
        <v>57</v>
      </c>
      <c r="Z22" s="1" t="s">
        <v>57</v>
      </c>
      <c r="AA22" s="1" t="s">
        <v>56</v>
      </c>
      <c r="AB22" s="1" t="s">
        <v>57</v>
      </c>
      <c r="AC22" s="1" t="s">
        <v>46</v>
      </c>
      <c r="AD22" s="1" t="s">
        <v>46</v>
      </c>
      <c r="AE22" s="1" t="s">
        <v>46</v>
      </c>
      <c r="AF22" s="1" t="s">
        <v>46</v>
      </c>
      <c r="AG22" s="1" t="s">
        <v>59</v>
      </c>
      <c r="AH22" s="1" t="s">
        <v>60</v>
      </c>
      <c r="AI22" s="1" t="s">
        <v>70</v>
      </c>
      <c r="AJ22" s="1" t="s">
        <v>60</v>
      </c>
      <c r="AK22" s="1" t="s">
        <v>59</v>
      </c>
      <c r="AL22" s="1" t="s">
        <v>59</v>
      </c>
      <c r="AM22" s="1" t="s">
        <v>70</v>
      </c>
      <c r="AN22" s="1" t="s">
        <v>60</v>
      </c>
      <c r="AO22" s="1" t="s">
        <v>59</v>
      </c>
      <c r="AP22" s="1" t="s">
        <v>97</v>
      </c>
      <c r="AQ22" s="1" t="s">
        <v>64</v>
      </c>
      <c r="AR22" s="1" t="s">
        <v>70</v>
      </c>
    </row>
    <row r="23" spans="1:44" ht="16.5" x14ac:dyDescent="0.35">
      <c r="A23" s="1" t="s">
        <v>44</v>
      </c>
      <c r="B23" s="1">
        <v>31</v>
      </c>
      <c r="C23" s="1">
        <v>164</v>
      </c>
      <c r="D23" s="1">
        <v>58</v>
      </c>
      <c r="E23" s="1" t="s">
        <v>46</v>
      </c>
      <c r="F23" s="1" t="s">
        <v>73</v>
      </c>
      <c r="G23" s="1" t="s">
        <v>48</v>
      </c>
      <c r="H23" s="1" t="s">
        <v>99</v>
      </c>
      <c r="I23" s="1" t="s">
        <v>50</v>
      </c>
      <c r="J23" s="1" t="s">
        <v>68</v>
      </c>
      <c r="K23" s="1" t="s">
        <v>104</v>
      </c>
      <c r="L23" s="1" t="s">
        <v>77</v>
      </c>
      <c r="M23" s="1" t="s">
        <v>83</v>
      </c>
      <c r="N23" s="1">
        <v>5</v>
      </c>
      <c r="O23" s="1">
        <v>1</v>
      </c>
      <c r="P23" s="1">
        <v>2</v>
      </c>
      <c r="Q23" s="1">
        <v>4</v>
      </c>
      <c r="R23" s="1">
        <v>3</v>
      </c>
      <c r="S23" s="1">
        <v>6</v>
      </c>
      <c r="T23" s="1" t="s">
        <v>57</v>
      </c>
      <c r="U23" s="1" t="s">
        <v>57</v>
      </c>
      <c r="V23" s="1" t="s">
        <v>57</v>
      </c>
      <c r="W23" s="1" t="s">
        <v>57</v>
      </c>
      <c r="X23" s="1" t="s">
        <v>57</v>
      </c>
      <c r="Y23" s="1" t="s">
        <v>57</v>
      </c>
      <c r="Z23" s="1" t="s">
        <v>57</v>
      </c>
      <c r="AA23" s="1" t="s">
        <v>57</v>
      </c>
      <c r="AB23" s="1" t="s">
        <v>57</v>
      </c>
      <c r="AC23" s="1" t="s">
        <v>46</v>
      </c>
      <c r="AD23" s="1" t="s">
        <v>58</v>
      </c>
      <c r="AE23" s="1" t="s">
        <v>58</v>
      </c>
      <c r="AF23" s="1" t="s">
        <v>46</v>
      </c>
      <c r="AG23" s="1" t="s">
        <v>60</v>
      </c>
      <c r="AH23" s="1" t="s">
        <v>59</v>
      </c>
      <c r="AI23" s="1" t="s">
        <v>70</v>
      </c>
      <c r="AJ23" s="1" t="s">
        <v>62</v>
      </c>
      <c r="AK23" s="1" t="s">
        <v>60</v>
      </c>
      <c r="AL23" s="1" t="s">
        <v>59</v>
      </c>
      <c r="AM23" s="1" t="s">
        <v>59</v>
      </c>
      <c r="AN23" s="1" t="s">
        <v>62</v>
      </c>
      <c r="AO23" s="1" t="s">
        <v>62</v>
      </c>
      <c r="AP23" s="1" t="s">
        <v>63</v>
      </c>
      <c r="AQ23" s="1" t="s">
        <v>64</v>
      </c>
      <c r="AR23" s="1" t="s">
        <v>70</v>
      </c>
    </row>
    <row r="24" spans="1:44" ht="16.5" x14ac:dyDescent="0.35">
      <c r="A24" s="1" t="s">
        <v>72</v>
      </c>
      <c r="B24" s="1">
        <v>29</v>
      </c>
      <c r="C24" s="1">
        <v>165</v>
      </c>
      <c r="D24" s="1">
        <v>65</v>
      </c>
      <c r="E24" s="1" t="s">
        <v>46</v>
      </c>
      <c r="F24" s="1" t="s">
        <v>47</v>
      </c>
      <c r="G24" s="1" t="s">
        <v>74</v>
      </c>
      <c r="H24" s="1" t="s">
        <v>112</v>
      </c>
      <c r="I24" s="1" t="s">
        <v>86</v>
      </c>
      <c r="J24" s="1" t="s">
        <v>68</v>
      </c>
      <c r="K24" s="1" t="s">
        <v>52</v>
      </c>
      <c r="L24" s="1" t="s">
        <v>108</v>
      </c>
      <c r="M24" s="1" t="s">
        <v>78</v>
      </c>
      <c r="N24" s="1">
        <v>5</v>
      </c>
      <c r="O24" s="1">
        <v>3</v>
      </c>
      <c r="P24" s="1">
        <v>2</v>
      </c>
      <c r="Q24" s="1">
        <v>4</v>
      </c>
      <c r="R24" s="1">
        <v>1</v>
      </c>
      <c r="S24" s="1">
        <v>6</v>
      </c>
      <c r="T24" s="1" t="s">
        <v>57</v>
      </c>
      <c r="U24" s="1" t="s">
        <v>57</v>
      </c>
      <c r="V24" s="1" t="s">
        <v>57</v>
      </c>
      <c r="W24" s="1" t="s">
        <v>57</v>
      </c>
      <c r="X24" s="1" t="s">
        <v>57</v>
      </c>
      <c r="Y24" s="1" t="s">
        <v>57</v>
      </c>
      <c r="Z24" s="1" t="s">
        <v>57</v>
      </c>
      <c r="AA24" s="1" t="s">
        <v>57</v>
      </c>
      <c r="AB24" s="1" t="s">
        <v>57</v>
      </c>
      <c r="AC24" s="1" t="s">
        <v>46</v>
      </c>
      <c r="AD24" s="1" t="s">
        <v>58</v>
      </c>
      <c r="AE24" s="1" t="s">
        <v>46</v>
      </c>
      <c r="AF24" s="1" t="s">
        <v>46</v>
      </c>
      <c r="AG24" s="1" t="s">
        <v>60</v>
      </c>
      <c r="AH24" s="1" t="s">
        <v>62</v>
      </c>
      <c r="AI24" s="1" t="s">
        <v>60</v>
      </c>
      <c r="AJ24" s="1" t="s">
        <v>60</v>
      </c>
      <c r="AK24" s="1" t="s">
        <v>62</v>
      </c>
      <c r="AL24" s="1" t="s">
        <v>60</v>
      </c>
      <c r="AM24" s="1" t="s">
        <v>62</v>
      </c>
      <c r="AN24" s="1" t="s">
        <v>60</v>
      </c>
      <c r="AO24" s="1" t="s">
        <v>62</v>
      </c>
      <c r="AP24" s="1" t="s">
        <v>88</v>
      </c>
      <c r="AQ24" s="1" t="s">
        <v>71</v>
      </c>
      <c r="AR24" s="1" t="s">
        <v>59</v>
      </c>
    </row>
    <row r="25" spans="1:44" ht="16.5" x14ac:dyDescent="0.35">
      <c r="A25" s="1" t="s">
        <v>72</v>
      </c>
      <c r="B25" s="1">
        <v>35</v>
      </c>
      <c r="C25" s="1">
        <v>197</v>
      </c>
      <c r="D25" s="1">
        <v>100</v>
      </c>
      <c r="E25" s="1" t="s">
        <v>46</v>
      </c>
      <c r="F25" s="1" t="s">
        <v>90</v>
      </c>
      <c r="G25" s="1" t="s">
        <v>74</v>
      </c>
      <c r="H25" s="1" t="s">
        <v>113</v>
      </c>
      <c r="I25" s="1" t="s">
        <v>86</v>
      </c>
      <c r="J25" s="1" t="s">
        <v>76</v>
      </c>
      <c r="K25" s="1" t="s">
        <v>52</v>
      </c>
      <c r="L25" s="1" t="s">
        <v>69</v>
      </c>
      <c r="M25" s="1" t="s">
        <v>54</v>
      </c>
      <c r="N25" s="1">
        <v>1</v>
      </c>
      <c r="O25" s="1">
        <v>4</v>
      </c>
      <c r="P25" s="1">
        <v>3</v>
      </c>
      <c r="Q25" s="1">
        <v>6</v>
      </c>
      <c r="R25" s="1">
        <v>5</v>
      </c>
      <c r="S25" s="1">
        <v>2</v>
      </c>
      <c r="T25" s="1" t="s">
        <v>56</v>
      </c>
      <c r="U25" s="1" t="s">
        <v>57</v>
      </c>
      <c r="V25" s="1" t="s">
        <v>57</v>
      </c>
      <c r="W25" s="1" t="s">
        <v>57</v>
      </c>
      <c r="X25" s="1" t="s">
        <v>57</v>
      </c>
      <c r="Y25" s="1" t="s">
        <v>56</v>
      </c>
      <c r="Z25" s="1" t="s">
        <v>57</v>
      </c>
      <c r="AA25" s="1" t="s">
        <v>56</v>
      </c>
      <c r="AB25" s="1" t="s">
        <v>57</v>
      </c>
      <c r="AC25" s="1" t="s">
        <v>58</v>
      </c>
      <c r="AD25" s="1" t="s">
        <v>58</v>
      </c>
      <c r="AE25" s="1" t="s">
        <v>58</v>
      </c>
      <c r="AF25" s="1" t="s">
        <v>58</v>
      </c>
      <c r="AG25" s="1" t="s">
        <v>62</v>
      </c>
      <c r="AH25" s="1" t="s">
        <v>59</v>
      </c>
      <c r="AI25" s="1" t="s">
        <v>60</v>
      </c>
      <c r="AJ25" s="1" t="s">
        <v>60</v>
      </c>
      <c r="AK25" s="1" t="s">
        <v>60</v>
      </c>
      <c r="AL25" s="1" t="s">
        <v>59</v>
      </c>
      <c r="AM25" s="1" t="s">
        <v>60</v>
      </c>
      <c r="AN25" s="1" t="s">
        <v>59</v>
      </c>
      <c r="AO25" s="1" t="s">
        <v>60</v>
      </c>
      <c r="AP25" s="1" t="s">
        <v>88</v>
      </c>
      <c r="AQ25" s="1" t="s">
        <v>71</v>
      </c>
      <c r="AR25" s="1" t="s">
        <v>59</v>
      </c>
    </row>
    <row r="26" spans="1:44" ht="16.5" x14ac:dyDescent="0.35">
      <c r="A26" s="1" t="s">
        <v>72</v>
      </c>
      <c r="B26" s="1">
        <v>32</v>
      </c>
      <c r="C26" s="1">
        <v>175</v>
      </c>
      <c r="D26" s="1">
        <v>82</v>
      </c>
      <c r="E26" s="1" t="s">
        <v>114</v>
      </c>
      <c r="F26" s="1" t="s">
        <v>73</v>
      </c>
      <c r="G26" s="1" t="s">
        <v>48</v>
      </c>
      <c r="H26" s="1" t="s">
        <v>115</v>
      </c>
      <c r="I26" s="1" t="s">
        <v>95</v>
      </c>
      <c r="J26" s="1" t="s">
        <v>68</v>
      </c>
      <c r="K26" s="1" t="s">
        <v>81</v>
      </c>
      <c r="L26" s="1" t="s">
        <v>77</v>
      </c>
      <c r="M26" s="1" t="s">
        <v>78</v>
      </c>
      <c r="N26" s="1">
        <v>6</v>
      </c>
      <c r="O26" s="1">
        <v>2</v>
      </c>
      <c r="P26" s="1">
        <v>3</v>
      </c>
      <c r="Q26" s="1">
        <v>5</v>
      </c>
      <c r="R26" s="1">
        <v>1</v>
      </c>
      <c r="S26" s="1">
        <v>4</v>
      </c>
      <c r="T26" s="1" t="s">
        <v>56</v>
      </c>
      <c r="U26" s="1" t="s">
        <v>57</v>
      </c>
      <c r="V26" s="1" t="s">
        <v>56</v>
      </c>
      <c r="W26" s="1" t="s">
        <v>56</v>
      </c>
      <c r="X26" s="1" t="s">
        <v>57</v>
      </c>
      <c r="Y26" s="1" t="s">
        <v>55</v>
      </c>
      <c r="Z26" s="1" t="s">
        <v>56</v>
      </c>
      <c r="AA26" s="1" t="s">
        <v>56</v>
      </c>
      <c r="AB26" s="1" t="s">
        <v>57</v>
      </c>
      <c r="AC26" s="1" t="s">
        <v>58</v>
      </c>
      <c r="AD26" s="1" t="s">
        <v>58</v>
      </c>
      <c r="AE26" s="1" t="s">
        <v>46</v>
      </c>
      <c r="AF26" s="1" t="s">
        <v>58</v>
      </c>
      <c r="AG26" s="1" t="s">
        <v>59</v>
      </c>
      <c r="AH26" s="1" t="s">
        <v>60</v>
      </c>
      <c r="AI26" s="1" t="s">
        <v>59</v>
      </c>
      <c r="AJ26" s="1" t="s">
        <v>59</v>
      </c>
      <c r="AK26" s="1" t="s">
        <v>59</v>
      </c>
      <c r="AL26" s="1" t="s">
        <v>62</v>
      </c>
      <c r="AM26" s="1" t="s">
        <v>62</v>
      </c>
      <c r="AN26" s="1" t="s">
        <v>60</v>
      </c>
      <c r="AO26" s="1" t="s">
        <v>62</v>
      </c>
      <c r="AP26" s="1" t="s">
        <v>97</v>
      </c>
      <c r="AQ26" s="1" t="s">
        <v>84</v>
      </c>
      <c r="AR26" s="1" t="s">
        <v>60</v>
      </c>
    </row>
    <row r="27" spans="1:44" ht="16.5" x14ac:dyDescent="0.35">
      <c r="A27" s="1" t="s">
        <v>44</v>
      </c>
      <c r="B27" s="1">
        <v>38</v>
      </c>
      <c r="C27" s="1">
        <v>153</v>
      </c>
      <c r="D27" s="1">
        <v>65</v>
      </c>
      <c r="E27" s="1" t="s">
        <v>46</v>
      </c>
      <c r="F27" s="1" t="s">
        <v>73</v>
      </c>
      <c r="G27" s="1" t="s">
        <v>48</v>
      </c>
      <c r="H27" s="1" t="s">
        <v>116</v>
      </c>
      <c r="I27" s="1" t="s">
        <v>95</v>
      </c>
      <c r="J27" s="1" t="s">
        <v>80</v>
      </c>
      <c r="K27" s="1" t="s">
        <v>87</v>
      </c>
      <c r="L27" s="1" t="s">
        <v>53</v>
      </c>
      <c r="M27" s="1" t="s">
        <v>78</v>
      </c>
      <c r="N27" s="1">
        <v>6</v>
      </c>
      <c r="O27" s="1">
        <v>4</v>
      </c>
      <c r="P27" s="1">
        <v>5</v>
      </c>
      <c r="Q27" s="1">
        <v>1</v>
      </c>
      <c r="R27" s="1">
        <v>2</v>
      </c>
      <c r="S27" s="1">
        <v>3</v>
      </c>
      <c r="T27" s="1" t="s">
        <v>56</v>
      </c>
      <c r="U27" s="1" t="s">
        <v>56</v>
      </c>
      <c r="V27" s="1" t="s">
        <v>57</v>
      </c>
      <c r="W27" s="1" t="s">
        <v>57</v>
      </c>
      <c r="X27" s="1" t="s">
        <v>57</v>
      </c>
      <c r="Y27" s="1" t="s">
        <v>56</v>
      </c>
      <c r="Z27" s="1" t="s">
        <v>57</v>
      </c>
      <c r="AA27" s="1" t="s">
        <v>57</v>
      </c>
      <c r="AB27" s="1" t="s">
        <v>57</v>
      </c>
      <c r="AC27" s="1" t="s">
        <v>46</v>
      </c>
      <c r="AD27" s="1" t="s">
        <v>46</v>
      </c>
      <c r="AE27" s="1" t="s">
        <v>46</v>
      </c>
      <c r="AF27" s="1" t="s">
        <v>46</v>
      </c>
      <c r="AG27" s="1" t="s">
        <v>62</v>
      </c>
      <c r="AH27" s="1" t="s">
        <v>59</v>
      </c>
      <c r="AI27" s="1" t="s">
        <v>70</v>
      </c>
      <c r="AJ27" s="1" t="s">
        <v>62</v>
      </c>
      <c r="AK27" s="1" t="s">
        <v>62</v>
      </c>
      <c r="AL27" s="1" t="s">
        <v>70</v>
      </c>
      <c r="AM27" s="1" t="s">
        <v>59</v>
      </c>
      <c r="AN27" s="1" t="s">
        <v>60</v>
      </c>
      <c r="AO27" s="1" t="s">
        <v>59</v>
      </c>
      <c r="AP27" s="1" t="s">
        <v>97</v>
      </c>
      <c r="AQ27" s="1" t="s">
        <v>91</v>
      </c>
      <c r="AR27" s="1" t="s">
        <v>70</v>
      </c>
    </row>
    <row r="28" spans="1:44" ht="16.5" x14ac:dyDescent="0.35">
      <c r="A28" s="1" t="s">
        <v>72</v>
      </c>
      <c r="B28" s="1">
        <v>29</v>
      </c>
      <c r="C28" s="1">
        <v>178</v>
      </c>
      <c r="D28" s="1">
        <v>83</v>
      </c>
      <c r="E28" s="1" t="s">
        <v>89</v>
      </c>
      <c r="F28" s="1" t="s">
        <v>47</v>
      </c>
      <c r="G28" s="1" t="s">
        <v>65</v>
      </c>
      <c r="H28" s="1" t="s">
        <v>117</v>
      </c>
      <c r="I28" s="1" t="s">
        <v>50</v>
      </c>
      <c r="J28" s="1" t="s">
        <v>68</v>
      </c>
      <c r="K28" s="1" t="s">
        <v>87</v>
      </c>
      <c r="L28" s="1" t="s">
        <v>53</v>
      </c>
      <c r="M28" s="1" t="s">
        <v>83</v>
      </c>
      <c r="N28" s="1">
        <v>3</v>
      </c>
      <c r="O28" s="1">
        <v>2</v>
      </c>
      <c r="P28" s="1">
        <v>1</v>
      </c>
      <c r="Q28" s="1">
        <v>4</v>
      </c>
      <c r="R28" s="1">
        <v>5</v>
      </c>
      <c r="S28" s="1">
        <v>6</v>
      </c>
      <c r="T28" s="1" t="s">
        <v>57</v>
      </c>
      <c r="U28" s="1" t="s">
        <v>57</v>
      </c>
      <c r="V28" s="1" t="s">
        <v>57</v>
      </c>
      <c r="W28" s="1" t="s">
        <v>56</v>
      </c>
      <c r="X28" s="1" t="s">
        <v>57</v>
      </c>
      <c r="Y28" s="1" t="s">
        <v>56</v>
      </c>
      <c r="Z28" s="1" t="s">
        <v>57</v>
      </c>
      <c r="AA28" s="1" t="s">
        <v>57</v>
      </c>
      <c r="AB28" s="1" t="s">
        <v>57</v>
      </c>
      <c r="AC28" s="1" t="s">
        <v>46</v>
      </c>
      <c r="AD28" s="1" t="s">
        <v>46</v>
      </c>
      <c r="AE28" s="1" t="s">
        <v>58</v>
      </c>
      <c r="AF28" s="1" t="s">
        <v>46</v>
      </c>
      <c r="AG28" s="1" t="s">
        <v>62</v>
      </c>
      <c r="AH28" s="1" t="s">
        <v>62</v>
      </c>
      <c r="AI28" s="1" t="s">
        <v>59</v>
      </c>
      <c r="AJ28" s="1" t="s">
        <v>60</v>
      </c>
      <c r="AK28" s="1" t="s">
        <v>60</v>
      </c>
      <c r="AL28" s="1" t="s">
        <v>59</v>
      </c>
      <c r="AM28" s="1" t="s">
        <v>60</v>
      </c>
      <c r="AN28" s="1" t="s">
        <v>62</v>
      </c>
      <c r="AO28" s="1" t="s">
        <v>59</v>
      </c>
      <c r="AP28" s="1" t="s">
        <v>88</v>
      </c>
      <c r="AQ28" s="1" t="s">
        <v>84</v>
      </c>
      <c r="AR28" s="1" t="s">
        <v>70</v>
      </c>
    </row>
    <row r="29" spans="1:44" ht="16.5" x14ac:dyDescent="0.35">
      <c r="A29" s="1" t="s">
        <v>72</v>
      </c>
      <c r="B29" s="1">
        <v>30</v>
      </c>
      <c r="C29" s="1">
        <v>183</v>
      </c>
      <c r="D29" s="1">
        <v>88</v>
      </c>
      <c r="E29" s="1" t="s">
        <v>46</v>
      </c>
      <c r="F29" s="1" t="s">
        <v>61</v>
      </c>
      <c r="G29" s="1" t="s">
        <v>48</v>
      </c>
      <c r="H29" s="1" t="s">
        <v>96</v>
      </c>
      <c r="I29" s="1" t="s">
        <v>95</v>
      </c>
      <c r="J29" s="1" t="s">
        <v>80</v>
      </c>
      <c r="K29" s="1" t="s">
        <v>87</v>
      </c>
      <c r="L29" s="1" t="s">
        <v>53</v>
      </c>
      <c r="M29" s="1" t="s">
        <v>83</v>
      </c>
      <c r="N29" s="1">
        <v>1</v>
      </c>
      <c r="O29" s="1">
        <v>3</v>
      </c>
      <c r="P29" s="1">
        <v>4</v>
      </c>
      <c r="Q29" s="1">
        <v>2</v>
      </c>
      <c r="R29" s="1">
        <v>6</v>
      </c>
      <c r="S29" s="1">
        <v>5</v>
      </c>
      <c r="T29" s="1" t="s">
        <v>57</v>
      </c>
      <c r="U29" s="1" t="s">
        <v>57</v>
      </c>
      <c r="V29" s="1" t="s">
        <v>57</v>
      </c>
      <c r="W29" s="1" t="s">
        <v>57</v>
      </c>
      <c r="X29" s="1" t="s">
        <v>57</v>
      </c>
      <c r="Y29" s="1" t="s">
        <v>57</v>
      </c>
      <c r="Z29" s="1" t="s">
        <v>57</v>
      </c>
      <c r="AA29" s="1" t="s">
        <v>57</v>
      </c>
      <c r="AB29" s="1" t="s">
        <v>57</v>
      </c>
      <c r="AC29" s="1" t="s">
        <v>46</v>
      </c>
      <c r="AD29" s="1" t="s">
        <v>46</v>
      </c>
      <c r="AE29" s="1" t="s">
        <v>46</v>
      </c>
      <c r="AF29" s="1" t="s">
        <v>46</v>
      </c>
      <c r="AG29" s="1" t="s">
        <v>59</v>
      </c>
      <c r="AH29" s="1" t="s">
        <v>62</v>
      </c>
      <c r="AI29" s="1" t="s">
        <v>60</v>
      </c>
      <c r="AJ29" s="1" t="s">
        <v>59</v>
      </c>
      <c r="AK29" s="1" t="s">
        <v>59</v>
      </c>
      <c r="AL29" s="1" t="s">
        <v>62</v>
      </c>
      <c r="AM29" s="1" t="s">
        <v>62</v>
      </c>
      <c r="AN29" s="1" t="s">
        <v>60</v>
      </c>
      <c r="AO29" s="1" t="s">
        <v>61</v>
      </c>
      <c r="AP29" s="1" t="s">
        <v>97</v>
      </c>
      <c r="AQ29" s="1" t="s">
        <v>64</v>
      </c>
      <c r="AR29" s="1" t="s">
        <v>70</v>
      </c>
    </row>
    <row r="30" spans="1:44" ht="16.5" x14ac:dyDescent="0.35">
      <c r="A30" s="1" t="s">
        <v>44</v>
      </c>
      <c r="B30" s="1">
        <v>23</v>
      </c>
      <c r="C30" s="1">
        <v>153</v>
      </c>
      <c r="D30" s="1">
        <v>62</v>
      </c>
      <c r="E30" s="1" t="s">
        <v>46</v>
      </c>
      <c r="F30" s="1" t="s">
        <v>118</v>
      </c>
      <c r="G30" s="1" t="s">
        <v>46</v>
      </c>
      <c r="H30" s="1"/>
      <c r="I30" s="1"/>
      <c r="J30" s="1"/>
      <c r="K30" s="1" t="s">
        <v>87</v>
      </c>
      <c r="L30" s="1" t="s">
        <v>69</v>
      </c>
      <c r="M30" s="1" t="s">
        <v>78</v>
      </c>
      <c r="N30" s="1">
        <v>1</v>
      </c>
      <c r="O30" s="1">
        <v>2</v>
      </c>
      <c r="P30" s="1">
        <v>3</v>
      </c>
      <c r="Q30" s="1">
        <v>4</v>
      </c>
      <c r="R30" s="1">
        <v>5</v>
      </c>
      <c r="S30" s="1">
        <v>6</v>
      </c>
      <c r="T30" s="1" t="s">
        <v>56</v>
      </c>
      <c r="U30" s="1" t="s">
        <v>56</v>
      </c>
      <c r="V30" s="1" t="s">
        <v>56</v>
      </c>
      <c r="W30" s="1" t="s">
        <v>56</v>
      </c>
      <c r="X30" s="1" t="s">
        <v>56</v>
      </c>
      <c r="Y30" s="1" t="s">
        <v>57</v>
      </c>
      <c r="Z30" s="1" t="s">
        <v>56</v>
      </c>
      <c r="AA30" s="1" t="s">
        <v>56</v>
      </c>
      <c r="AB30" s="1" t="s">
        <v>56</v>
      </c>
      <c r="AC30" s="1" t="s">
        <v>46</v>
      </c>
      <c r="AD30" s="1" t="s">
        <v>46</v>
      </c>
      <c r="AE30" s="1" t="s">
        <v>46</v>
      </c>
      <c r="AF30" s="1" t="s">
        <v>46</v>
      </c>
      <c r="AG30" s="1" t="s">
        <v>59</v>
      </c>
      <c r="AH30" s="1" t="s">
        <v>61</v>
      </c>
      <c r="AI30" s="1" t="s">
        <v>60</v>
      </c>
      <c r="AJ30" s="1" t="s">
        <v>59</v>
      </c>
      <c r="AK30" s="1" t="s">
        <v>60</v>
      </c>
      <c r="AL30" s="1" t="s">
        <v>60</v>
      </c>
      <c r="AM30" s="1" t="s">
        <v>59</v>
      </c>
      <c r="AN30" s="1" t="s">
        <v>61</v>
      </c>
      <c r="AO30" s="1" t="s">
        <v>62</v>
      </c>
      <c r="AP30" s="1" t="s">
        <v>46</v>
      </c>
      <c r="AQ30" s="1" t="s">
        <v>71</v>
      </c>
      <c r="AR30" s="1" t="s">
        <v>59</v>
      </c>
    </row>
    <row r="31" spans="1:44" ht="16.5" x14ac:dyDescent="0.35">
      <c r="A31" s="1" t="s">
        <v>72</v>
      </c>
      <c r="B31" s="1">
        <v>33</v>
      </c>
      <c r="C31" s="1">
        <v>176</v>
      </c>
      <c r="D31" s="1">
        <v>85</v>
      </c>
      <c r="E31" s="1" t="s">
        <v>46</v>
      </c>
      <c r="F31" s="1" t="s">
        <v>90</v>
      </c>
      <c r="G31" s="1" t="s">
        <v>48</v>
      </c>
      <c r="H31" s="1" t="s">
        <v>101</v>
      </c>
      <c r="I31" s="1" t="s">
        <v>50</v>
      </c>
      <c r="J31" s="1"/>
      <c r="K31" s="1" t="s">
        <v>52</v>
      </c>
      <c r="L31" s="1" t="s">
        <v>53</v>
      </c>
      <c r="M31" s="1" t="s">
        <v>83</v>
      </c>
      <c r="N31" s="1">
        <v>1</v>
      </c>
      <c r="O31" s="1">
        <v>6</v>
      </c>
      <c r="P31" s="1">
        <v>2</v>
      </c>
      <c r="Q31" s="1">
        <v>5</v>
      </c>
      <c r="R31" s="1">
        <v>4</v>
      </c>
      <c r="S31" s="1">
        <v>3</v>
      </c>
      <c r="T31" s="1" t="s">
        <v>55</v>
      </c>
      <c r="U31" s="1" t="s">
        <v>57</v>
      </c>
      <c r="V31" s="1" t="s">
        <v>57</v>
      </c>
      <c r="W31" s="1" t="s">
        <v>55</v>
      </c>
      <c r="X31" s="1" t="s">
        <v>56</v>
      </c>
      <c r="Y31" s="1" t="s">
        <v>57</v>
      </c>
      <c r="Z31" s="1" t="s">
        <v>57</v>
      </c>
      <c r="AA31" s="1" t="s">
        <v>57</v>
      </c>
      <c r="AB31" s="1" t="s">
        <v>57</v>
      </c>
      <c r="AC31" s="1" t="s">
        <v>46</v>
      </c>
      <c r="AD31" s="1" t="s">
        <v>46</v>
      </c>
      <c r="AE31" s="1" t="s">
        <v>46</v>
      </c>
      <c r="AF31" s="1" t="s">
        <v>46</v>
      </c>
      <c r="AG31" s="1" t="s">
        <v>60</v>
      </c>
      <c r="AH31" s="1" t="s">
        <v>59</v>
      </c>
      <c r="AI31" s="1" t="s">
        <v>60</v>
      </c>
      <c r="AJ31" s="1" t="s">
        <v>60</v>
      </c>
      <c r="AK31" s="1" t="s">
        <v>59</v>
      </c>
      <c r="AL31" s="1" t="s">
        <v>60</v>
      </c>
      <c r="AM31" s="1" t="s">
        <v>60</v>
      </c>
      <c r="AN31" s="1" t="s">
        <v>60</v>
      </c>
      <c r="AO31" s="1" t="s">
        <v>62</v>
      </c>
      <c r="AP31" s="1" t="s">
        <v>88</v>
      </c>
      <c r="AQ31" s="1" t="s">
        <v>84</v>
      </c>
      <c r="AR31" s="1" t="s">
        <v>59</v>
      </c>
    </row>
    <row r="32" spans="1:44" ht="16.5" x14ac:dyDescent="0.35">
      <c r="A32" s="1" t="s">
        <v>44</v>
      </c>
      <c r="B32" s="1">
        <v>19</v>
      </c>
      <c r="C32" s="1">
        <v>161</v>
      </c>
      <c r="D32" s="1">
        <v>60</v>
      </c>
      <c r="E32" s="1" t="s">
        <v>46</v>
      </c>
      <c r="F32" s="1" t="s">
        <v>61</v>
      </c>
      <c r="G32" s="1" t="s">
        <v>48</v>
      </c>
      <c r="H32" s="1" t="s">
        <v>119</v>
      </c>
      <c r="I32" s="1" t="s">
        <v>50</v>
      </c>
      <c r="J32" s="1" t="s">
        <v>68</v>
      </c>
      <c r="K32" s="1" t="s">
        <v>52</v>
      </c>
      <c r="L32" s="1" t="s">
        <v>77</v>
      </c>
      <c r="M32" s="1" t="s">
        <v>54</v>
      </c>
      <c r="N32" s="1">
        <v>1</v>
      </c>
      <c r="O32" s="1">
        <v>2</v>
      </c>
      <c r="P32" s="1">
        <v>3</v>
      </c>
      <c r="Q32" s="1">
        <v>4</v>
      </c>
      <c r="R32" s="1">
        <v>5</v>
      </c>
      <c r="S32" s="1">
        <v>6</v>
      </c>
      <c r="T32" s="1" t="s">
        <v>57</v>
      </c>
      <c r="U32" s="1" t="s">
        <v>57</v>
      </c>
      <c r="V32" s="1" t="s">
        <v>57</v>
      </c>
      <c r="W32" s="1" t="s">
        <v>57</v>
      </c>
      <c r="X32" s="1" t="s">
        <v>57</v>
      </c>
      <c r="Y32" s="1" t="s">
        <v>57</v>
      </c>
      <c r="Z32" s="1" t="s">
        <v>56</v>
      </c>
      <c r="AA32" s="1" t="s">
        <v>57</v>
      </c>
      <c r="AB32" s="1" t="s">
        <v>57</v>
      </c>
      <c r="AC32" s="1" t="s">
        <v>46</v>
      </c>
      <c r="AD32" s="1" t="s">
        <v>58</v>
      </c>
      <c r="AE32" s="1" t="s">
        <v>46</v>
      </c>
      <c r="AF32" s="1" t="s">
        <v>46</v>
      </c>
      <c r="AG32" s="1" t="s">
        <v>62</v>
      </c>
      <c r="AH32" s="1" t="s">
        <v>59</v>
      </c>
      <c r="AI32" s="1" t="s">
        <v>59</v>
      </c>
      <c r="AJ32" s="1" t="s">
        <v>62</v>
      </c>
      <c r="AK32" s="1" t="s">
        <v>62</v>
      </c>
      <c r="AL32" s="1" t="s">
        <v>59</v>
      </c>
      <c r="AM32" s="1" t="s">
        <v>59</v>
      </c>
      <c r="AN32" s="1" t="s">
        <v>62</v>
      </c>
      <c r="AO32" s="1" t="s">
        <v>59</v>
      </c>
      <c r="AP32" s="1" t="s">
        <v>46</v>
      </c>
      <c r="AQ32" s="1" t="s">
        <v>64</v>
      </c>
      <c r="AR32" s="1" t="s">
        <v>59</v>
      </c>
    </row>
    <row r="33" spans="1:44" ht="16.5" x14ac:dyDescent="0.35">
      <c r="A33" s="1" t="s">
        <v>72</v>
      </c>
      <c r="B33" s="1">
        <v>27</v>
      </c>
      <c r="C33" s="1" t="s">
        <v>120</v>
      </c>
      <c r="D33" s="1">
        <v>104</v>
      </c>
      <c r="E33" s="1" t="s">
        <v>46</v>
      </c>
      <c r="F33" s="1" t="s">
        <v>118</v>
      </c>
      <c r="G33" s="1" t="s">
        <v>46</v>
      </c>
      <c r="H33" s="1"/>
      <c r="I33" s="1"/>
      <c r="J33" s="1"/>
      <c r="K33" s="1" t="s">
        <v>87</v>
      </c>
      <c r="L33" s="1" t="s">
        <v>77</v>
      </c>
      <c r="M33" s="1" t="s">
        <v>54</v>
      </c>
      <c r="N33" s="1"/>
      <c r="O33" s="1"/>
      <c r="P33" s="1"/>
      <c r="Q33" s="1"/>
      <c r="R33" s="1"/>
      <c r="S33" s="1"/>
      <c r="T33" s="1" t="s">
        <v>57</v>
      </c>
      <c r="U33" s="1" t="s">
        <v>57</v>
      </c>
      <c r="V33" s="1" t="s">
        <v>57</v>
      </c>
      <c r="W33" s="1" t="s">
        <v>57</v>
      </c>
      <c r="X33" s="1" t="s">
        <v>57</v>
      </c>
      <c r="Y33" s="1" t="s">
        <v>57</v>
      </c>
      <c r="Z33" s="1" t="s">
        <v>57</v>
      </c>
      <c r="AA33" s="1" t="s">
        <v>57</v>
      </c>
      <c r="AB33" s="1" t="s">
        <v>57</v>
      </c>
      <c r="AC33" s="1" t="s">
        <v>46</v>
      </c>
      <c r="AD33" s="1" t="s">
        <v>46</v>
      </c>
      <c r="AE33" s="1" t="s">
        <v>46</v>
      </c>
      <c r="AF33" s="1" t="s">
        <v>46</v>
      </c>
      <c r="AG33" s="1" t="s">
        <v>61</v>
      </c>
      <c r="AH33" s="1" t="s">
        <v>60</v>
      </c>
      <c r="AI33" s="1" t="s">
        <v>60</v>
      </c>
      <c r="AJ33" s="1" t="s">
        <v>60</v>
      </c>
      <c r="AK33" s="1" t="s">
        <v>62</v>
      </c>
      <c r="AL33" s="1" t="s">
        <v>60</v>
      </c>
      <c r="AM33" s="1" t="s">
        <v>60</v>
      </c>
      <c r="AN33" s="1" t="s">
        <v>62</v>
      </c>
      <c r="AO33" s="1" t="s">
        <v>60</v>
      </c>
      <c r="AP33" s="1" t="s">
        <v>97</v>
      </c>
      <c r="AQ33" s="1" t="s">
        <v>84</v>
      </c>
      <c r="AR33" s="1" t="s">
        <v>70</v>
      </c>
    </row>
    <row r="34" spans="1:44" ht="16.5" x14ac:dyDescent="0.35">
      <c r="A34" s="1" t="s">
        <v>72</v>
      </c>
      <c r="B34" s="1">
        <v>28</v>
      </c>
      <c r="C34" s="1">
        <v>170</v>
      </c>
      <c r="D34" s="1">
        <v>72</v>
      </c>
      <c r="E34" s="1" t="s">
        <v>89</v>
      </c>
      <c r="F34" s="1" t="s">
        <v>61</v>
      </c>
      <c r="G34" s="1" t="s">
        <v>48</v>
      </c>
      <c r="H34" s="1" t="s">
        <v>79</v>
      </c>
      <c r="I34" s="1" t="s">
        <v>50</v>
      </c>
      <c r="J34" s="1" t="s">
        <v>68</v>
      </c>
      <c r="K34" s="1" t="s">
        <v>52</v>
      </c>
      <c r="L34" s="1" t="s">
        <v>53</v>
      </c>
      <c r="M34" s="1" t="s">
        <v>83</v>
      </c>
      <c r="N34" s="1">
        <v>1</v>
      </c>
      <c r="O34" s="1">
        <v>6</v>
      </c>
      <c r="P34" s="1">
        <v>3</v>
      </c>
      <c r="Q34" s="1">
        <v>5</v>
      </c>
      <c r="R34" s="1">
        <v>4</v>
      </c>
      <c r="S34" s="1">
        <v>2</v>
      </c>
      <c r="T34" s="1" t="s">
        <v>57</v>
      </c>
      <c r="U34" s="1" t="s">
        <v>57</v>
      </c>
      <c r="V34" s="1" t="s">
        <v>57</v>
      </c>
      <c r="W34" s="1" t="s">
        <v>57</v>
      </c>
      <c r="X34" s="1" t="s">
        <v>57</v>
      </c>
      <c r="Y34" s="1" t="s">
        <v>57</v>
      </c>
      <c r="Z34" s="1" t="s">
        <v>57</v>
      </c>
      <c r="AA34" s="1" t="s">
        <v>57</v>
      </c>
      <c r="AB34" s="1" t="s">
        <v>57</v>
      </c>
      <c r="AC34" s="1" t="s">
        <v>46</v>
      </c>
      <c r="AD34" s="1" t="s">
        <v>58</v>
      </c>
      <c r="AE34" s="1" t="s">
        <v>46</v>
      </c>
      <c r="AF34" s="1" t="s">
        <v>46</v>
      </c>
      <c r="AG34" s="1" t="s">
        <v>62</v>
      </c>
      <c r="AH34" s="1" t="s">
        <v>59</v>
      </c>
      <c r="AI34" s="1" t="s">
        <v>70</v>
      </c>
      <c r="AJ34" s="1" t="s">
        <v>62</v>
      </c>
      <c r="AK34" s="1" t="s">
        <v>61</v>
      </c>
      <c r="AL34" s="1" t="s">
        <v>70</v>
      </c>
      <c r="AM34" s="1" t="s">
        <v>60</v>
      </c>
      <c r="AN34" s="1" t="s">
        <v>62</v>
      </c>
      <c r="AO34" s="1" t="s">
        <v>60</v>
      </c>
      <c r="AP34" s="1" t="s">
        <v>88</v>
      </c>
      <c r="AQ34" s="1" t="s">
        <v>71</v>
      </c>
      <c r="AR34" s="1" t="s">
        <v>70</v>
      </c>
    </row>
    <row r="35" spans="1:44" ht="16.5" x14ac:dyDescent="0.35">
      <c r="A35" s="1" t="s">
        <v>72</v>
      </c>
      <c r="B35" s="1">
        <v>37</v>
      </c>
      <c r="C35" s="1">
        <v>164</v>
      </c>
      <c r="D35" s="1">
        <v>94</v>
      </c>
      <c r="E35" s="1" t="s">
        <v>46</v>
      </c>
      <c r="F35" s="1" t="s">
        <v>73</v>
      </c>
      <c r="G35" s="1" t="s">
        <v>48</v>
      </c>
      <c r="H35" s="1" t="s">
        <v>92</v>
      </c>
      <c r="I35" s="1" t="s">
        <v>95</v>
      </c>
      <c r="J35" s="1" t="s">
        <v>51</v>
      </c>
      <c r="K35" s="1" t="s">
        <v>52</v>
      </c>
      <c r="L35" s="1" t="s">
        <v>53</v>
      </c>
      <c r="M35" s="1" t="s">
        <v>83</v>
      </c>
      <c r="N35" s="1">
        <v>6</v>
      </c>
      <c r="O35" s="1">
        <v>3</v>
      </c>
      <c r="P35" s="1">
        <v>4</v>
      </c>
      <c r="Q35" s="1">
        <v>5</v>
      </c>
      <c r="R35" s="1">
        <v>1</v>
      </c>
      <c r="S35" s="1">
        <v>2</v>
      </c>
      <c r="T35" s="1" t="s">
        <v>56</v>
      </c>
      <c r="U35" s="1" t="s">
        <v>57</v>
      </c>
      <c r="V35" s="1" t="s">
        <v>57</v>
      </c>
      <c r="W35" s="1" t="s">
        <v>57</v>
      </c>
      <c r="X35" s="1" t="s">
        <v>57</v>
      </c>
      <c r="Y35" s="1" t="s">
        <v>57</v>
      </c>
      <c r="Z35" s="1" t="s">
        <v>57</v>
      </c>
      <c r="AA35" s="1" t="s">
        <v>57</v>
      </c>
      <c r="AB35" s="1" t="s">
        <v>57</v>
      </c>
      <c r="AC35" s="1" t="s">
        <v>46</v>
      </c>
      <c r="AD35" s="1" t="s">
        <v>58</v>
      </c>
      <c r="AE35" s="1" t="s">
        <v>46</v>
      </c>
      <c r="AF35" s="1" t="s">
        <v>46</v>
      </c>
      <c r="AG35" s="1" t="s">
        <v>62</v>
      </c>
      <c r="AH35" s="1" t="s">
        <v>70</v>
      </c>
      <c r="AI35" s="1" t="s">
        <v>70</v>
      </c>
      <c r="AJ35" s="1" t="s">
        <v>62</v>
      </c>
      <c r="AK35" s="1" t="s">
        <v>62</v>
      </c>
      <c r="AL35" s="1" t="s">
        <v>70</v>
      </c>
      <c r="AM35" s="1" t="s">
        <v>70</v>
      </c>
      <c r="AN35" s="1" t="s">
        <v>61</v>
      </c>
      <c r="AO35" s="1" t="s">
        <v>70</v>
      </c>
      <c r="AP35" s="1" t="s">
        <v>46</v>
      </c>
      <c r="AQ35" s="1" t="s">
        <v>71</v>
      </c>
      <c r="AR35" s="1" t="s">
        <v>70</v>
      </c>
    </row>
    <row r="36" spans="1:44" ht="16.5" x14ac:dyDescent="0.35">
      <c r="A36" s="1" t="s">
        <v>44</v>
      </c>
      <c r="B36" s="1">
        <v>28</v>
      </c>
      <c r="C36" s="1">
        <v>173</v>
      </c>
      <c r="D36" s="1">
        <v>69</v>
      </c>
      <c r="E36" s="1" t="s">
        <v>46</v>
      </c>
      <c r="F36" s="1" t="s">
        <v>73</v>
      </c>
      <c r="G36" s="1" t="s">
        <v>46</v>
      </c>
      <c r="H36" s="1"/>
      <c r="I36" s="1"/>
      <c r="J36" s="1"/>
      <c r="K36" s="1" t="s">
        <v>87</v>
      </c>
      <c r="L36" s="1" t="s">
        <v>53</v>
      </c>
      <c r="M36" s="1" t="s">
        <v>54</v>
      </c>
      <c r="N36" s="1"/>
      <c r="O36" s="1"/>
      <c r="P36" s="1"/>
      <c r="Q36" s="1"/>
      <c r="R36" s="1"/>
      <c r="S36" s="1"/>
      <c r="T36" s="1" t="s">
        <v>55</v>
      </c>
      <c r="U36" s="1" t="s">
        <v>56</v>
      </c>
      <c r="V36" s="1" t="s">
        <v>57</v>
      </c>
      <c r="W36" s="1" t="s">
        <v>56</v>
      </c>
      <c r="X36" s="1" t="s">
        <v>57</v>
      </c>
      <c r="Y36" s="1" t="s">
        <v>57</v>
      </c>
      <c r="Z36" s="1" t="s">
        <v>56</v>
      </c>
      <c r="AA36" s="1" t="s">
        <v>56</v>
      </c>
      <c r="AB36" s="1" t="s">
        <v>57</v>
      </c>
      <c r="AC36" s="1" t="s">
        <v>46</v>
      </c>
      <c r="AD36" s="1" t="s">
        <v>58</v>
      </c>
      <c r="AE36" s="1" t="s">
        <v>58</v>
      </c>
      <c r="AF36" s="1" t="s">
        <v>58</v>
      </c>
      <c r="AG36" s="1" t="s">
        <v>59</v>
      </c>
      <c r="AH36" s="1" t="s">
        <v>60</v>
      </c>
      <c r="AI36" s="1" t="s">
        <v>70</v>
      </c>
      <c r="AJ36" s="1" t="s">
        <v>59</v>
      </c>
      <c r="AK36" s="1" t="s">
        <v>59</v>
      </c>
      <c r="AL36" s="1" t="s">
        <v>62</v>
      </c>
      <c r="AM36" s="1" t="s">
        <v>61</v>
      </c>
      <c r="AN36" s="1" t="s">
        <v>59</v>
      </c>
      <c r="AO36" s="1" t="s">
        <v>61</v>
      </c>
      <c r="AP36" s="1" t="s">
        <v>88</v>
      </c>
      <c r="AQ36" s="1" t="s">
        <v>84</v>
      </c>
      <c r="AR36" s="1" t="s">
        <v>70</v>
      </c>
    </row>
    <row r="37" spans="1:44" ht="16.5" x14ac:dyDescent="0.35">
      <c r="A37" s="1" t="s">
        <v>44</v>
      </c>
      <c r="B37" s="1">
        <v>31</v>
      </c>
      <c r="C37" s="1">
        <v>170</v>
      </c>
      <c r="D37" s="1">
        <v>64</v>
      </c>
      <c r="E37" s="1" t="s">
        <v>46</v>
      </c>
      <c r="F37" s="1" t="s">
        <v>47</v>
      </c>
      <c r="G37" s="1" t="s">
        <v>48</v>
      </c>
      <c r="H37" s="1" t="s">
        <v>121</v>
      </c>
      <c r="I37" s="1" t="s">
        <v>50</v>
      </c>
      <c r="J37" s="1" t="s">
        <v>122</v>
      </c>
      <c r="K37" s="1" t="s">
        <v>52</v>
      </c>
      <c r="L37" s="1" t="s">
        <v>108</v>
      </c>
      <c r="M37" s="1" t="s">
        <v>54</v>
      </c>
      <c r="N37" s="1">
        <v>6</v>
      </c>
      <c r="O37" s="1">
        <v>4</v>
      </c>
      <c r="P37" s="1">
        <v>1</v>
      </c>
      <c r="Q37" s="1">
        <v>2</v>
      </c>
      <c r="R37" s="1">
        <v>3</v>
      </c>
      <c r="S37" s="1">
        <v>5</v>
      </c>
      <c r="T37" s="1" t="s">
        <v>56</v>
      </c>
      <c r="U37" s="1" t="s">
        <v>57</v>
      </c>
      <c r="V37" s="1" t="s">
        <v>57</v>
      </c>
      <c r="W37" s="1" t="s">
        <v>56</v>
      </c>
      <c r="X37" s="1" t="s">
        <v>57</v>
      </c>
      <c r="Y37" s="1" t="s">
        <v>55</v>
      </c>
      <c r="Z37" s="1" t="s">
        <v>57</v>
      </c>
      <c r="AA37" s="1" t="s">
        <v>57</v>
      </c>
      <c r="AB37" s="1" t="s">
        <v>57</v>
      </c>
      <c r="AC37" s="1" t="s">
        <v>46</v>
      </c>
      <c r="AD37" s="1" t="s">
        <v>46</v>
      </c>
      <c r="AE37" s="1" t="s">
        <v>46</v>
      </c>
      <c r="AF37" s="1" t="s">
        <v>46</v>
      </c>
      <c r="AG37" s="1" t="s">
        <v>60</v>
      </c>
      <c r="AH37" s="1" t="s">
        <v>59</v>
      </c>
      <c r="AI37" s="1" t="s">
        <v>70</v>
      </c>
      <c r="AJ37" s="1" t="s">
        <v>60</v>
      </c>
      <c r="AK37" s="1" t="s">
        <v>60</v>
      </c>
      <c r="AL37" s="1" t="s">
        <v>59</v>
      </c>
      <c r="AM37" s="1" t="s">
        <v>70</v>
      </c>
      <c r="AN37" s="1" t="s">
        <v>62</v>
      </c>
      <c r="AO37" s="1" t="s">
        <v>59</v>
      </c>
      <c r="AP37" s="1" t="s">
        <v>97</v>
      </c>
      <c r="AQ37" s="1" t="s">
        <v>64</v>
      </c>
      <c r="AR37" s="1" t="s">
        <v>70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4"/>
  <sheetViews>
    <sheetView topLeftCell="A28" workbookViewId="0">
      <selection activeCell="A33" sqref="A33:A41"/>
    </sheetView>
  </sheetViews>
  <sheetFormatPr defaultRowHeight="15.5" x14ac:dyDescent="0.35"/>
  <sheetData>
    <row r="1" spans="1:6" ht="16.5" x14ac:dyDescent="0.35">
      <c r="A1" t="s">
        <v>123</v>
      </c>
      <c r="B1" s="1" t="s">
        <v>0</v>
      </c>
    </row>
    <row r="2" spans="1:6" ht="16.5" x14ac:dyDescent="0.35">
      <c r="A2" t="s">
        <v>124</v>
      </c>
      <c r="B2" s="1" t="s">
        <v>1</v>
      </c>
    </row>
    <row r="3" spans="1:6" ht="16.5" x14ac:dyDescent="0.35">
      <c r="A3" t="s">
        <v>125</v>
      </c>
      <c r="B3" s="1" t="s">
        <v>2</v>
      </c>
    </row>
    <row r="4" spans="1:6" ht="16.5" x14ac:dyDescent="0.35">
      <c r="A4" t="s">
        <v>126</v>
      </c>
      <c r="B4" s="1" t="s">
        <v>3</v>
      </c>
    </row>
    <row r="5" spans="1:6" ht="16.5" x14ac:dyDescent="0.35">
      <c r="A5" t="s">
        <v>127</v>
      </c>
      <c r="B5" s="1" t="s">
        <v>4</v>
      </c>
    </row>
    <row r="6" spans="1:6" ht="16.5" x14ac:dyDescent="0.35">
      <c r="A6" t="s">
        <v>128</v>
      </c>
      <c r="B6" s="1" t="s">
        <v>5</v>
      </c>
    </row>
    <row r="7" spans="1:6" ht="16.5" x14ac:dyDescent="0.35">
      <c r="A7" t="s">
        <v>129</v>
      </c>
      <c r="B7" s="1" t="s">
        <v>6</v>
      </c>
    </row>
    <row r="8" spans="1:6" ht="16.5" x14ac:dyDescent="0.35">
      <c r="A8" t="s">
        <v>130</v>
      </c>
      <c r="B8" s="1" t="s">
        <v>7</v>
      </c>
    </row>
    <row r="9" spans="1:6" ht="16.5" x14ac:dyDescent="0.35">
      <c r="A9" t="s">
        <v>131</v>
      </c>
      <c r="B9" s="1" t="s">
        <v>8</v>
      </c>
    </row>
    <row r="10" spans="1:6" ht="16.5" x14ac:dyDescent="0.35">
      <c r="A10" t="s">
        <v>132</v>
      </c>
      <c r="B10" s="1" t="s">
        <v>9</v>
      </c>
    </row>
    <row r="11" spans="1:6" ht="16.5" x14ac:dyDescent="0.35">
      <c r="A11" t="s">
        <v>133</v>
      </c>
      <c r="B11" s="2" t="s">
        <v>10</v>
      </c>
      <c r="F11" t="s">
        <v>167</v>
      </c>
    </row>
    <row r="12" spans="1:6" ht="16.5" x14ac:dyDescent="0.35">
      <c r="A12" t="s">
        <v>134</v>
      </c>
      <c r="B12" s="1" t="s">
        <v>11</v>
      </c>
    </row>
    <row r="13" spans="1:6" ht="16.5" x14ac:dyDescent="0.35">
      <c r="A13" t="s">
        <v>135</v>
      </c>
      <c r="B13" s="1" t="s">
        <v>12</v>
      </c>
    </row>
    <row r="14" spans="1:6" ht="16.5" x14ac:dyDescent="0.35">
      <c r="A14" t="s">
        <v>136</v>
      </c>
      <c r="B14" s="1" t="s">
        <v>13</v>
      </c>
    </row>
    <row r="15" spans="1:6" ht="16.5" x14ac:dyDescent="0.35">
      <c r="A15" t="s">
        <v>137</v>
      </c>
      <c r="B15" s="1" t="s">
        <v>14</v>
      </c>
    </row>
    <row r="16" spans="1:6" ht="16.5" x14ac:dyDescent="0.35">
      <c r="A16" t="s">
        <v>138</v>
      </c>
      <c r="B16" s="1" t="s">
        <v>15</v>
      </c>
    </row>
    <row r="17" spans="1:2" ht="16.5" x14ac:dyDescent="0.35">
      <c r="A17" t="s">
        <v>139</v>
      </c>
      <c r="B17" s="1" t="s">
        <v>16</v>
      </c>
    </row>
    <row r="18" spans="1:2" ht="16.5" x14ac:dyDescent="0.35">
      <c r="A18" t="s">
        <v>140</v>
      </c>
      <c r="B18" s="1" t="s">
        <v>17</v>
      </c>
    </row>
    <row r="19" spans="1:2" ht="16.5" x14ac:dyDescent="0.35">
      <c r="A19" t="s">
        <v>141</v>
      </c>
      <c r="B19" s="1" t="s">
        <v>18</v>
      </c>
    </row>
    <row r="20" spans="1:2" ht="16.5" x14ac:dyDescent="0.35">
      <c r="A20" t="s">
        <v>142</v>
      </c>
      <c r="B20" s="1" t="s">
        <v>19</v>
      </c>
    </row>
    <row r="21" spans="1:2" ht="16.5" x14ac:dyDescent="0.35">
      <c r="A21" t="s">
        <v>143</v>
      </c>
      <c r="B21" s="1" t="s">
        <v>20</v>
      </c>
    </row>
    <row r="22" spans="1:2" ht="16.5" x14ac:dyDescent="0.35">
      <c r="A22" t="s">
        <v>144</v>
      </c>
      <c r="B22" s="1" t="s">
        <v>21</v>
      </c>
    </row>
    <row r="23" spans="1:2" ht="16.5" x14ac:dyDescent="0.35">
      <c r="A23" t="s">
        <v>145</v>
      </c>
      <c r="B23" s="1" t="s">
        <v>22</v>
      </c>
    </row>
    <row r="24" spans="1:2" ht="16.5" x14ac:dyDescent="0.35">
      <c r="A24" t="s">
        <v>146</v>
      </c>
      <c r="B24" s="1" t="s">
        <v>23</v>
      </c>
    </row>
    <row r="25" spans="1:2" ht="16.5" x14ac:dyDescent="0.35">
      <c r="A25" t="s">
        <v>147</v>
      </c>
      <c r="B25" s="1" t="s">
        <v>24</v>
      </c>
    </row>
    <row r="26" spans="1:2" ht="16.5" x14ac:dyDescent="0.35">
      <c r="A26" t="s">
        <v>148</v>
      </c>
      <c r="B26" s="1" t="s">
        <v>25</v>
      </c>
    </row>
    <row r="27" spans="1:2" ht="16.5" x14ac:dyDescent="0.35">
      <c r="A27" t="s">
        <v>149</v>
      </c>
      <c r="B27" s="1" t="s">
        <v>26</v>
      </c>
    </row>
    <row r="28" spans="1:2" ht="16.5" x14ac:dyDescent="0.35">
      <c r="A28" t="s">
        <v>150</v>
      </c>
      <c r="B28" s="1" t="s">
        <v>27</v>
      </c>
    </row>
    <row r="29" spans="1:2" ht="16.5" x14ac:dyDescent="0.35">
      <c r="A29" t="s">
        <v>151</v>
      </c>
      <c r="B29" s="1" t="s">
        <v>28</v>
      </c>
    </row>
    <row r="30" spans="1:2" ht="16.5" x14ac:dyDescent="0.35">
      <c r="A30" t="s">
        <v>152</v>
      </c>
      <c r="B30" s="1" t="s">
        <v>29</v>
      </c>
    </row>
    <row r="31" spans="1:2" ht="16.5" x14ac:dyDescent="0.35">
      <c r="A31" t="s">
        <v>153</v>
      </c>
      <c r="B31" s="1" t="s">
        <v>30</v>
      </c>
    </row>
    <row r="32" spans="1:2" ht="16.5" x14ac:dyDescent="0.35">
      <c r="A32" t="s">
        <v>154</v>
      </c>
      <c r="B32" s="1" t="s">
        <v>31</v>
      </c>
    </row>
    <row r="33" spans="1:2" ht="16.5" x14ac:dyDescent="0.35">
      <c r="A33" s="23" t="s">
        <v>155</v>
      </c>
      <c r="B33" s="1" t="s">
        <v>32</v>
      </c>
    </row>
    <row r="34" spans="1:2" ht="16.5" x14ac:dyDescent="0.35">
      <c r="A34" s="23" t="s">
        <v>156</v>
      </c>
      <c r="B34" s="1" t="s">
        <v>33</v>
      </c>
    </row>
    <row r="35" spans="1:2" ht="16.5" x14ac:dyDescent="0.35">
      <c r="A35" s="23" t="s">
        <v>157</v>
      </c>
      <c r="B35" s="1" t="s">
        <v>34</v>
      </c>
    </row>
    <row r="36" spans="1:2" ht="16.5" x14ac:dyDescent="0.35">
      <c r="A36" s="23" t="s">
        <v>158</v>
      </c>
      <c r="B36" s="1" t="s">
        <v>35</v>
      </c>
    </row>
    <row r="37" spans="1:2" ht="16.5" x14ac:dyDescent="0.35">
      <c r="A37" s="23" t="s">
        <v>159</v>
      </c>
      <c r="B37" s="1" t="s">
        <v>36</v>
      </c>
    </row>
    <row r="38" spans="1:2" ht="16.5" x14ac:dyDescent="0.35">
      <c r="A38" s="23" t="s">
        <v>160</v>
      </c>
      <c r="B38" s="1" t="s">
        <v>37</v>
      </c>
    </row>
    <row r="39" spans="1:2" ht="16.5" x14ac:dyDescent="0.35">
      <c r="A39" s="23" t="s">
        <v>161</v>
      </c>
      <c r="B39" s="1" t="s">
        <v>38</v>
      </c>
    </row>
    <row r="40" spans="1:2" ht="16.5" x14ac:dyDescent="0.35">
      <c r="A40" s="23" t="s">
        <v>162</v>
      </c>
      <c r="B40" s="1" t="s">
        <v>39</v>
      </c>
    </row>
    <row r="41" spans="1:2" ht="16.5" x14ac:dyDescent="0.35">
      <c r="A41" s="23" t="s">
        <v>163</v>
      </c>
      <c r="B41" s="1" t="s">
        <v>40</v>
      </c>
    </row>
    <row r="42" spans="1:2" ht="16.5" x14ac:dyDescent="0.35">
      <c r="A42" t="s">
        <v>164</v>
      </c>
      <c r="B42" s="1" t="s">
        <v>41</v>
      </c>
    </row>
    <row r="43" spans="1:2" ht="16.5" x14ac:dyDescent="0.35">
      <c r="A43" t="s">
        <v>165</v>
      </c>
      <c r="B43" s="1" t="s">
        <v>42</v>
      </c>
    </row>
    <row r="44" spans="1:2" ht="16.5" x14ac:dyDescent="0.35">
      <c r="A44" t="s">
        <v>166</v>
      </c>
      <c r="B44" s="1" t="s">
        <v>43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904E-B40A-4554-A4C4-D113F7F6CFB5}">
  <dimension ref="A3:D19"/>
  <sheetViews>
    <sheetView workbookViewId="0">
      <selection activeCell="G17" sqref="G17"/>
    </sheetView>
  </sheetViews>
  <sheetFormatPr defaultRowHeight="15.5" x14ac:dyDescent="0.35"/>
  <cols>
    <col min="1" max="1" width="25.9140625" bestFit="1" customWidth="1"/>
    <col min="2" max="2" width="15.5" bestFit="1" customWidth="1"/>
    <col min="3" max="3" width="10.75" customWidth="1"/>
    <col min="4" max="4" width="10.08203125" customWidth="1"/>
  </cols>
  <sheetData>
    <row r="3" spans="1:4" x14ac:dyDescent="0.35">
      <c r="A3" s="4" t="s">
        <v>168</v>
      </c>
      <c r="B3" t="s">
        <v>170</v>
      </c>
    </row>
    <row r="4" spans="1:4" x14ac:dyDescent="0.35">
      <c r="A4" s="5" t="s">
        <v>70</v>
      </c>
      <c r="B4" s="6">
        <v>1</v>
      </c>
    </row>
    <row r="5" spans="1:4" x14ac:dyDescent="0.35">
      <c r="A5" s="5" t="s">
        <v>59</v>
      </c>
      <c r="B5" s="6">
        <v>10</v>
      </c>
    </row>
    <row r="6" spans="1:4" x14ac:dyDescent="0.35">
      <c r="A6" s="5" t="s">
        <v>60</v>
      </c>
      <c r="B6" s="6">
        <v>10</v>
      </c>
    </row>
    <row r="7" spans="1:4" x14ac:dyDescent="0.35">
      <c r="A7" s="5" t="s">
        <v>62</v>
      </c>
      <c r="B7" s="6">
        <v>11</v>
      </c>
    </row>
    <row r="8" spans="1:4" x14ac:dyDescent="0.35">
      <c r="A8" s="5" t="s">
        <v>61</v>
      </c>
      <c r="B8" s="6">
        <v>4</v>
      </c>
    </row>
    <row r="9" spans="1:4" x14ac:dyDescent="0.35">
      <c r="A9" s="5" t="s">
        <v>169</v>
      </c>
      <c r="B9" s="6">
        <v>36</v>
      </c>
    </row>
    <row r="13" spans="1:4" ht="31" x14ac:dyDescent="0.35">
      <c r="A13" s="7" t="s">
        <v>171</v>
      </c>
      <c r="B13" s="11" t="s">
        <v>172</v>
      </c>
      <c r="C13" s="11" t="s">
        <v>173</v>
      </c>
      <c r="D13" s="11" t="s">
        <v>174</v>
      </c>
    </row>
    <row r="14" spans="1:4" x14ac:dyDescent="0.35">
      <c r="A14" s="7" t="s">
        <v>70</v>
      </c>
      <c r="B14" s="7">
        <v>1</v>
      </c>
      <c r="C14" s="8">
        <v>2.7777777777777801E-2</v>
      </c>
      <c r="D14" s="8">
        <v>2.7777777777777801E-2</v>
      </c>
    </row>
    <row r="15" spans="1:4" x14ac:dyDescent="0.35">
      <c r="A15" s="7" t="s">
        <v>59</v>
      </c>
      <c r="B15" s="7">
        <v>10</v>
      </c>
      <c r="C15" s="8">
        <v>0.27777777777777779</v>
      </c>
      <c r="D15" s="9">
        <f>D14+C15</f>
        <v>0.30555555555555558</v>
      </c>
    </row>
    <row r="16" spans="1:4" x14ac:dyDescent="0.35">
      <c r="A16" s="7" t="s">
        <v>60</v>
      </c>
      <c r="B16" s="7">
        <v>10</v>
      </c>
      <c r="C16" s="8">
        <v>0.27777777777777779</v>
      </c>
      <c r="D16" s="9">
        <f>D15+C16</f>
        <v>0.58333333333333337</v>
      </c>
    </row>
    <row r="17" spans="1:4" x14ac:dyDescent="0.35">
      <c r="A17" s="7" t="s">
        <v>62</v>
      </c>
      <c r="B17" s="7">
        <v>11</v>
      </c>
      <c r="C17" s="8">
        <v>0.30555555555555558</v>
      </c>
      <c r="D17" s="9">
        <f>D16+C17</f>
        <v>0.88888888888888895</v>
      </c>
    </row>
    <row r="18" spans="1:4" x14ac:dyDescent="0.35">
      <c r="A18" s="7" t="s">
        <v>61</v>
      </c>
      <c r="B18" s="7">
        <v>4</v>
      </c>
      <c r="C18" s="8">
        <v>0.1111111111111111</v>
      </c>
      <c r="D18" s="9">
        <f>D17+C18</f>
        <v>1</v>
      </c>
    </row>
    <row r="19" spans="1:4" x14ac:dyDescent="0.35">
      <c r="A19" s="7" t="s">
        <v>169</v>
      </c>
      <c r="B19" s="7">
        <v>36</v>
      </c>
      <c r="C19" s="8">
        <v>1</v>
      </c>
      <c r="D19" s="10"/>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92D39-5E16-4F3B-BF72-BEFF535F8DE8}">
  <dimension ref="A1:F37"/>
  <sheetViews>
    <sheetView workbookViewId="0">
      <selection activeCell="I29" sqref="I29"/>
    </sheetView>
  </sheetViews>
  <sheetFormatPr defaultRowHeight="15.5" x14ac:dyDescent="0.35"/>
  <cols>
    <col min="3" max="3" width="16.58203125" bestFit="1" customWidth="1"/>
    <col min="4" max="4" width="14.5" bestFit="1" customWidth="1"/>
    <col min="6" max="6" width="10.4140625" customWidth="1"/>
  </cols>
  <sheetData>
    <row r="1" spans="1:6" ht="16.5" x14ac:dyDescent="0.35">
      <c r="A1" s="3" t="s">
        <v>124</v>
      </c>
    </row>
    <row r="2" spans="1:6" ht="16.5" x14ac:dyDescent="0.35">
      <c r="A2" s="1">
        <v>31</v>
      </c>
      <c r="C2" s="4" t="s">
        <v>168</v>
      </c>
      <c r="D2" t="s">
        <v>175</v>
      </c>
    </row>
    <row r="3" spans="1:6" ht="16.5" x14ac:dyDescent="0.35">
      <c r="A3" s="1">
        <v>33</v>
      </c>
      <c r="C3" s="5" t="s">
        <v>176</v>
      </c>
      <c r="D3" s="12">
        <v>5.5555555555555552E-2</v>
      </c>
    </row>
    <row r="4" spans="1:6" ht="16.5" x14ac:dyDescent="0.35">
      <c r="A4" s="1">
        <v>28</v>
      </c>
      <c r="C4" s="5" t="s">
        <v>177</v>
      </c>
      <c r="D4" s="12">
        <v>0.27777777777777779</v>
      </c>
    </row>
    <row r="5" spans="1:6" ht="16.5" x14ac:dyDescent="0.35">
      <c r="A5" s="1">
        <v>35</v>
      </c>
      <c r="C5" s="5" t="s">
        <v>178</v>
      </c>
      <c r="D5" s="12">
        <v>0.41666666666666669</v>
      </c>
    </row>
    <row r="6" spans="1:6" ht="16.5" x14ac:dyDescent="0.35">
      <c r="A6" s="1">
        <v>69</v>
      </c>
      <c r="C6" s="5" t="s">
        <v>179</v>
      </c>
      <c r="D6" s="12">
        <v>0.16666666666666666</v>
      </c>
    </row>
    <row r="7" spans="1:6" ht="16.5" x14ac:dyDescent="0.35">
      <c r="A7" s="1">
        <v>29</v>
      </c>
      <c r="C7" s="5" t="s">
        <v>180</v>
      </c>
      <c r="D7" s="12">
        <v>2.7777777777777776E-2</v>
      </c>
    </row>
    <row r="8" spans="1:6" ht="16.5" x14ac:dyDescent="0.35">
      <c r="A8" s="1">
        <v>26</v>
      </c>
      <c r="C8" s="5" t="s">
        <v>181</v>
      </c>
      <c r="D8" s="12">
        <v>2.7777777777777776E-2</v>
      </c>
    </row>
    <row r="9" spans="1:6" ht="16.5" x14ac:dyDescent="0.35">
      <c r="A9" s="1">
        <v>31</v>
      </c>
      <c r="C9" s="5" t="s">
        <v>182</v>
      </c>
      <c r="D9" s="12">
        <v>2.7777777777777776E-2</v>
      </c>
    </row>
    <row r="10" spans="1:6" ht="16.5" x14ac:dyDescent="0.35">
      <c r="A10" s="1">
        <v>25</v>
      </c>
      <c r="C10" s="5" t="s">
        <v>169</v>
      </c>
      <c r="D10" s="12">
        <v>1</v>
      </c>
    </row>
    <row r="11" spans="1:6" ht="16.5" x14ac:dyDescent="0.35">
      <c r="A11" s="1">
        <v>26</v>
      </c>
    </row>
    <row r="12" spans="1:6" ht="16.5" x14ac:dyDescent="0.35">
      <c r="A12" s="1">
        <v>33</v>
      </c>
    </row>
    <row r="13" spans="1:6" ht="16.5" x14ac:dyDescent="0.35">
      <c r="A13" s="1">
        <v>18</v>
      </c>
      <c r="C13" s="13" t="s">
        <v>183</v>
      </c>
      <c r="D13" s="13" t="s">
        <v>184</v>
      </c>
      <c r="E13" s="14" t="s">
        <v>185</v>
      </c>
      <c r="F13" s="13" t="s">
        <v>186</v>
      </c>
    </row>
    <row r="14" spans="1:6" ht="16.5" x14ac:dyDescent="0.35">
      <c r="A14" s="1">
        <v>31</v>
      </c>
      <c r="C14" s="7" t="s">
        <v>176</v>
      </c>
      <c r="D14" s="7">
        <v>2</v>
      </c>
      <c r="E14" s="15">
        <f>D3/$D$10</f>
        <v>5.5555555555555552E-2</v>
      </c>
      <c r="F14" s="9">
        <f>E14</f>
        <v>5.5555555555555552E-2</v>
      </c>
    </row>
    <row r="15" spans="1:6" ht="16.5" x14ac:dyDescent="0.35">
      <c r="A15" s="1">
        <v>26</v>
      </c>
      <c r="C15" s="7" t="s">
        <v>177</v>
      </c>
      <c r="D15" s="7">
        <v>10</v>
      </c>
      <c r="E15" s="15">
        <f t="shared" ref="E15:E21" si="0">D4/$D$10</f>
        <v>0.27777777777777779</v>
      </c>
      <c r="F15" s="9">
        <f>F14+E15</f>
        <v>0.33333333333333337</v>
      </c>
    </row>
    <row r="16" spans="1:6" ht="16.5" x14ac:dyDescent="0.35">
      <c r="A16" s="1">
        <v>26</v>
      </c>
      <c r="C16" s="7" t="s">
        <v>178</v>
      </c>
      <c r="D16" s="7">
        <v>15</v>
      </c>
      <c r="E16" s="15">
        <f t="shared" si="0"/>
        <v>0.41666666666666669</v>
      </c>
      <c r="F16" s="9">
        <f t="shared" ref="F16:F20" si="1">F15+E16</f>
        <v>0.75</v>
      </c>
    </row>
    <row r="17" spans="1:6" ht="16.5" x14ac:dyDescent="0.35">
      <c r="A17" s="1">
        <v>24</v>
      </c>
      <c r="C17" s="7" t="s">
        <v>179</v>
      </c>
      <c r="D17" s="7">
        <v>6</v>
      </c>
      <c r="E17" s="15">
        <f t="shared" si="0"/>
        <v>0.16666666666666666</v>
      </c>
      <c r="F17" s="9">
        <f t="shared" si="1"/>
        <v>0.91666666666666663</v>
      </c>
    </row>
    <row r="18" spans="1:6" ht="16.5" x14ac:dyDescent="0.35">
      <c r="A18" s="1">
        <v>31</v>
      </c>
      <c r="C18" s="7" t="s">
        <v>180</v>
      </c>
      <c r="D18" s="7">
        <v>1</v>
      </c>
      <c r="E18" s="15">
        <f t="shared" si="0"/>
        <v>2.7777777777777776E-2</v>
      </c>
      <c r="F18" s="9">
        <f t="shared" si="1"/>
        <v>0.94444444444444442</v>
      </c>
    </row>
    <row r="19" spans="1:6" ht="16.5" x14ac:dyDescent="0.35">
      <c r="A19" s="1">
        <v>43</v>
      </c>
      <c r="C19" s="7" t="s">
        <v>181</v>
      </c>
      <c r="D19" s="7">
        <v>1</v>
      </c>
      <c r="E19" s="15">
        <f t="shared" si="0"/>
        <v>2.7777777777777776E-2</v>
      </c>
      <c r="F19" s="9">
        <f t="shared" si="1"/>
        <v>0.97222222222222221</v>
      </c>
    </row>
    <row r="20" spans="1:6" ht="16.5" x14ac:dyDescent="0.35">
      <c r="A20" s="1">
        <v>26</v>
      </c>
      <c r="C20" s="7" t="s">
        <v>182</v>
      </c>
      <c r="D20" s="7">
        <v>1</v>
      </c>
      <c r="E20" s="15">
        <f t="shared" si="0"/>
        <v>2.7777777777777776E-2</v>
      </c>
      <c r="F20" s="9">
        <f t="shared" si="1"/>
        <v>1</v>
      </c>
    </row>
    <row r="21" spans="1:6" ht="16.5" x14ac:dyDescent="0.35">
      <c r="A21" s="1">
        <v>29</v>
      </c>
      <c r="C21" s="7" t="s">
        <v>169</v>
      </c>
      <c r="D21" s="7">
        <v>36</v>
      </c>
      <c r="E21" s="15">
        <f t="shared" si="0"/>
        <v>1</v>
      </c>
      <c r="F21" s="9"/>
    </row>
    <row r="22" spans="1:6" ht="16.5" x14ac:dyDescent="0.35">
      <c r="A22" s="1">
        <v>27</v>
      </c>
    </row>
    <row r="23" spans="1:6" ht="16.5" x14ac:dyDescent="0.35">
      <c r="A23" s="1">
        <v>31</v>
      </c>
    </row>
    <row r="24" spans="1:6" ht="16.5" x14ac:dyDescent="0.35">
      <c r="A24" s="1">
        <v>29</v>
      </c>
    </row>
    <row r="25" spans="1:6" ht="16.5" x14ac:dyDescent="0.35">
      <c r="A25" s="1">
        <v>35</v>
      </c>
    </row>
    <row r="26" spans="1:6" ht="16.5" x14ac:dyDescent="0.35">
      <c r="A26" s="1">
        <v>32</v>
      </c>
    </row>
    <row r="27" spans="1:6" ht="16.5" x14ac:dyDescent="0.35">
      <c r="A27" s="1">
        <v>38</v>
      </c>
    </row>
    <row r="28" spans="1:6" ht="16.5" x14ac:dyDescent="0.35">
      <c r="A28" s="1">
        <v>29</v>
      </c>
    </row>
    <row r="29" spans="1:6" ht="16.5" x14ac:dyDescent="0.35">
      <c r="A29" s="1">
        <v>30</v>
      </c>
    </row>
    <row r="30" spans="1:6" ht="16.5" x14ac:dyDescent="0.35">
      <c r="A30" s="1">
        <v>23</v>
      </c>
    </row>
    <row r="31" spans="1:6" ht="16.5" x14ac:dyDescent="0.35">
      <c r="A31" s="1">
        <v>33</v>
      </c>
    </row>
    <row r="32" spans="1:6" ht="16.5" x14ac:dyDescent="0.35">
      <c r="A32" s="1">
        <v>19</v>
      </c>
    </row>
    <row r="33" spans="1:1" ht="16.5" x14ac:dyDescent="0.35">
      <c r="A33" s="1">
        <v>27</v>
      </c>
    </row>
    <row r="34" spans="1:1" ht="16.5" x14ac:dyDescent="0.35">
      <c r="A34" s="1">
        <v>28</v>
      </c>
    </row>
    <row r="35" spans="1:1" ht="16.5" x14ac:dyDescent="0.35">
      <c r="A35" s="1">
        <v>37</v>
      </c>
    </row>
    <row r="36" spans="1:1" ht="16.5" x14ac:dyDescent="0.35">
      <c r="A36" s="1">
        <v>28</v>
      </c>
    </row>
    <row r="37" spans="1:1" ht="16.5" x14ac:dyDescent="0.35">
      <c r="A37" s="1">
        <v>31</v>
      </c>
    </row>
  </sheetData>
  <pageMargins left="0.511811024" right="0.511811024" top="0.78740157499999996" bottom="0.78740157499999996" header="0.31496062000000002" footer="0.31496062000000002"/>
  <pageSetup paperSize="9"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E16C-84A7-423B-877A-3767E8644D1B}">
  <dimension ref="A1:S38"/>
  <sheetViews>
    <sheetView topLeftCell="A24" zoomScale="75" zoomScaleNormal="75" workbookViewId="0">
      <selection activeCell="S43" sqref="S43"/>
    </sheetView>
  </sheetViews>
  <sheetFormatPr defaultRowHeight="15.5" x14ac:dyDescent="0.35"/>
  <sheetData>
    <row r="1" spans="1:1" ht="16.5" x14ac:dyDescent="0.35">
      <c r="A1" s="3" t="s">
        <v>124</v>
      </c>
    </row>
    <row r="2" spans="1:1" ht="16.5" x14ac:dyDescent="0.35">
      <c r="A2" s="19">
        <v>69</v>
      </c>
    </row>
    <row r="3" spans="1:1" ht="16.5" x14ac:dyDescent="0.35">
      <c r="A3" s="19">
        <v>43</v>
      </c>
    </row>
    <row r="4" spans="1:1" ht="16.5" x14ac:dyDescent="0.35">
      <c r="A4" s="19">
        <v>38</v>
      </c>
    </row>
    <row r="5" spans="1:1" ht="16.5" x14ac:dyDescent="0.35">
      <c r="A5" s="19">
        <v>37</v>
      </c>
    </row>
    <row r="6" spans="1:1" ht="16.5" x14ac:dyDescent="0.35">
      <c r="A6" s="19">
        <v>35</v>
      </c>
    </row>
    <row r="7" spans="1:1" ht="16.5" x14ac:dyDescent="0.35">
      <c r="A7" s="19">
        <v>35</v>
      </c>
    </row>
    <row r="8" spans="1:1" ht="16.5" x14ac:dyDescent="0.35">
      <c r="A8" s="19">
        <v>33</v>
      </c>
    </row>
    <row r="9" spans="1:1" ht="16.5" x14ac:dyDescent="0.35">
      <c r="A9" s="19">
        <v>33</v>
      </c>
    </row>
    <row r="10" spans="1:1" ht="16.5" x14ac:dyDescent="0.35">
      <c r="A10" s="19">
        <v>33</v>
      </c>
    </row>
    <row r="11" spans="1:1" ht="16.5" x14ac:dyDescent="0.35">
      <c r="A11" s="18">
        <v>32</v>
      </c>
    </row>
    <row r="12" spans="1:1" ht="16.5" x14ac:dyDescent="0.35">
      <c r="A12" s="18">
        <v>31</v>
      </c>
    </row>
    <row r="13" spans="1:1" ht="16.5" x14ac:dyDescent="0.35">
      <c r="A13" s="18">
        <v>31</v>
      </c>
    </row>
    <row r="14" spans="1:1" ht="16.5" x14ac:dyDescent="0.35">
      <c r="A14" s="18">
        <v>31</v>
      </c>
    </row>
    <row r="15" spans="1:1" ht="16.5" x14ac:dyDescent="0.35">
      <c r="A15" s="18">
        <v>31</v>
      </c>
    </row>
    <row r="16" spans="1:1" ht="16.5" x14ac:dyDescent="0.35">
      <c r="A16" s="18">
        <v>31</v>
      </c>
    </row>
    <row r="17" spans="1:19" ht="16.5" x14ac:dyDescent="0.35">
      <c r="A17" s="18">
        <v>31</v>
      </c>
    </row>
    <row r="18" spans="1:19" ht="16.5" x14ac:dyDescent="0.35">
      <c r="A18" s="18">
        <v>30</v>
      </c>
    </row>
    <row r="19" spans="1:19" ht="16.5" x14ac:dyDescent="0.35">
      <c r="A19" s="18">
        <v>29</v>
      </c>
    </row>
    <row r="20" spans="1:19" ht="16.5" x14ac:dyDescent="0.35">
      <c r="A20" s="17">
        <v>29</v>
      </c>
    </row>
    <row r="21" spans="1:19" ht="16.5" x14ac:dyDescent="0.35">
      <c r="A21" s="17">
        <v>29</v>
      </c>
    </row>
    <row r="22" spans="1:19" ht="16.5" x14ac:dyDescent="0.35">
      <c r="A22" s="17">
        <v>29</v>
      </c>
    </row>
    <row r="23" spans="1:19" ht="16.5" x14ac:dyDescent="0.35">
      <c r="A23" s="17">
        <v>28</v>
      </c>
    </row>
    <row r="24" spans="1:19" ht="16.5" x14ac:dyDescent="0.35">
      <c r="A24" s="17">
        <v>28</v>
      </c>
    </row>
    <row r="25" spans="1:19" ht="16.5" x14ac:dyDescent="0.35">
      <c r="A25" s="17">
        <v>28</v>
      </c>
    </row>
    <row r="26" spans="1:19" ht="16.5" x14ac:dyDescent="0.35">
      <c r="A26" s="17">
        <v>27</v>
      </c>
    </row>
    <row r="27" spans="1:19" ht="16.5" x14ac:dyDescent="0.35">
      <c r="A27" s="17">
        <v>27</v>
      </c>
    </row>
    <row r="28" spans="1:19" ht="16.5" x14ac:dyDescent="0.35">
      <c r="A28" s="17">
        <v>26</v>
      </c>
    </row>
    <row r="29" spans="1:19" ht="16.5" x14ac:dyDescent="0.35">
      <c r="A29" s="16">
        <v>26</v>
      </c>
    </row>
    <row r="30" spans="1:19" ht="16.5" x14ac:dyDescent="0.35">
      <c r="A30" s="16">
        <v>26</v>
      </c>
    </row>
    <row r="31" spans="1:19" ht="16.5" x14ac:dyDescent="0.35">
      <c r="A31" s="16">
        <v>26</v>
      </c>
    </row>
    <row r="32" spans="1:19" ht="16.5" x14ac:dyDescent="0.35">
      <c r="A32" s="16">
        <v>26</v>
      </c>
      <c r="S32" s="20"/>
    </row>
    <row r="33" spans="1:17" ht="16.5" x14ac:dyDescent="0.35">
      <c r="A33" s="16">
        <v>25</v>
      </c>
    </row>
    <row r="34" spans="1:17" ht="16.5" x14ac:dyDescent="0.35">
      <c r="A34" s="16">
        <v>24</v>
      </c>
    </row>
    <row r="35" spans="1:17" ht="16.5" x14ac:dyDescent="0.35">
      <c r="A35" s="16">
        <v>23</v>
      </c>
    </row>
    <row r="36" spans="1:17" ht="16.5" x14ac:dyDescent="0.35">
      <c r="A36" s="16">
        <v>19</v>
      </c>
    </row>
    <row r="37" spans="1:17" ht="16.5" x14ac:dyDescent="0.35">
      <c r="A37" s="16">
        <v>18</v>
      </c>
    </row>
    <row r="38" spans="1:17" x14ac:dyDescent="0.35">
      <c r="Q38" s="21"/>
    </row>
  </sheetData>
  <sortState ref="A2:A37">
    <sortCondition descending="1" ref="A37"/>
  </sortState>
  <pageMargins left="0.511811024" right="0.511811024" top="0.78740157499999996" bottom="0.78740157499999996" header="0.31496062000000002" footer="0.31496062000000002"/>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4201-2CF3-4567-8B52-783070757A6F}">
  <dimension ref="A1:A37"/>
  <sheetViews>
    <sheetView topLeftCell="A6" workbookViewId="0">
      <selection activeCell="L15" sqref="L15:L16"/>
    </sheetView>
  </sheetViews>
  <sheetFormatPr defaultRowHeight="15.5" x14ac:dyDescent="0.35"/>
  <sheetData>
    <row r="1" spans="1:1" ht="16.5" x14ac:dyDescent="0.35">
      <c r="A1" s="3" t="s">
        <v>126</v>
      </c>
    </row>
    <row r="2" spans="1:1" ht="16.5" x14ac:dyDescent="0.35">
      <c r="A2" s="19">
        <v>124</v>
      </c>
    </row>
    <row r="3" spans="1:1" ht="16.5" x14ac:dyDescent="0.35">
      <c r="A3" s="19">
        <v>106</v>
      </c>
    </row>
    <row r="4" spans="1:1" ht="16.5" x14ac:dyDescent="0.35">
      <c r="A4" s="19">
        <v>104</v>
      </c>
    </row>
    <row r="5" spans="1:1" ht="16.5" x14ac:dyDescent="0.35">
      <c r="A5" s="19">
        <v>100</v>
      </c>
    </row>
    <row r="6" spans="1:1" ht="16.5" x14ac:dyDescent="0.35">
      <c r="A6" s="19">
        <v>94</v>
      </c>
    </row>
    <row r="7" spans="1:1" ht="16.5" x14ac:dyDescent="0.35">
      <c r="A7" s="19">
        <v>88</v>
      </c>
    </row>
    <row r="8" spans="1:1" ht="16.5" x14ac:dyDescent="0.35">
      <c r="A8" s="19">
        <v>88</v>
      </c>
    </row>
    <row r="9" spans="1:1" ht="16.5" x14ac:dyDescent="0.35">
      <c r="A9" s="19">
        <v>88</v>
      </c>
    </row>
    <row r="10" spans="1:1" ht="16.5" x14ac:dyDescent="0.35">
      <c r="A10" s="19">
        <v>85</v>
      </c>
    </row>
    <row r="11" spans="1:1" ht="16.5" x14ac:dyDescent="0.35">
      <c r="A11" s="17">
        <v>85</v>
      </c>
    </row>
    <row r="12" spans="1:1" ht="16.5" x14ac:dyDescent="0.35">
      <c r="A12" s="17">
        <v>83</v>
      </c>
    </row>
    <row r="13" spans="1:1" ht="16.5" x14ac:dyDescent="0.35">
      <c r="A13" s="17">
        <v>82</v>
      </c>
    </row>
    <row r="14" spans="1:1" ht="16.5" x14ac:dyDescent="0.35">
      <c r="A14" s="17">
        <v>81</v>
      </c>
    </row>
    <row r="15" spans="1:1" ht="16.5" x14ac:dyDescent="0.35">
      <c r="A15" s="17">
        <v>80</v>
      </c>
    </row>
    <row r="16" spans="1:1" ht="16.5" x14ac:dyDescent="0.35">
      <c r="A16" s="17">
        <v>75</v>
      </c>
    </row>
    <row r="17" spans="1:1" ht="16.5" x14ac:dyDescent="0.35">
      <c r="A17" s="17">
        <v>75</v>
      </c>
    </row>
    <row r="18" spans="1:1" ht="16.5" x14ac:dyDescent="0.35">
      <c r="A18" s="17">
        <v>72</v>
      </c>
    </row>
    <row r="19" spans="1:1" ht="16.5" x14ac:dyDescent="0.35">
      <c r="A19" s="17">
        <v>69</v>
      </c>
    </row>
    <row r="20" spans="1:1" ht="16.5" x14ac:dyDescent="0.35">
      <c r="A20" s="19">
        <v>68</v>
      </c>
    </row>
    <row r="21" spans="1:1" ht="16.5" x14ac:dyDescent="0.35">
      <c r="A21" s="19">
        <v>65</v>
      </c>
    </row>
    <row r="22" spans="1:1" ht="16.5" x14ac:dyDescent="0.35">
      <c r="A22" s="19">
        <v>65</v>
      </c>
    </row>
    <row r="23" spans="1:1" ht="16.5" x14ac:dyDescent="0.35">
      <c r="A23" s="19">
        <v>64.5</v>
      </c>
    </row>
    <row r="24" spans="1:1" ht="16.5" x14ac:dyDescent="0.35">
      <c r="A24" s="19">
        <v>64</v>
      </c>
    </row>
    <row r="25" spans="1:1" ht="16.5" x14ac:dyDescent="0.35">
      <c r="A25" s="19">
        <v>62</v>
      </c>
    </row>
    <row r="26" spans="1:1" ht="16.5" x14ac:dyDescent="0.35">
      <c r="A26" s="19">
        <v>62</v>
      </c>
    </row>
    <row r="27" spans="1:1" ht="16.5" x14ac:dyDescent="0.35">
      <c r="A27" s="19">
        <v>62</v>
      </c>
    </row>
    <row r="28" spans="1:1" ht="16.5" x14ac:dyDescent="0.35">
      <c r="A28" s="19">
        <v>61</v>
      </c>
    </row>
    <row r="29" spans="1:1" ht="16.5" x14ac:dyDescent="0.35">
      <c r="A29" s="18">
        <v>60</v>
      </c>
    </row>
    <row r="30" spans="1:1" ht="16.5" x14ac:dyDescent="0.35">
      <c r="A30" s="18">
        <v>60</v>
      </c>
    </row>
    <row r="31" spans="1:1" ht="16.5" x14ac:dyDescent="0.35">
      <c r="A31" s="18">
        <v>60</v>
      </c>
    </row>
    <row r="32" spans="1:1" ht="16.5" x14ac:dyDescent="0.35">
      <c r="A32" s="18">
        <v>58</v>
      </c>
    </row>
    <row r="33" spans="1:1" ht="16.5" x14ac:dyDescent="0.35">
      <c r="A33" s="18">
        <v>56</v>
      </c>
    </row>
    <row r="34" spans="1:1" ht="16.5" x14ac:dyDescent="0.35">
      <c r="A34" s="18">
        <v>56</v>
      </c>
    </row>
    <row r="35" spans="1:1" ht="16.5" x14ac:dyDescent="0.35">
      <c r="A35" s="18">
        <v>55</v>
      </c>
    </row>
    <row r="36" spans="1:1" ht="16.5" x14ac:dyDescent="0.35">
      <c r="A36" s="18">
        <v>52</v>
      </c>
    </row>
    <row r="37" spans="1:1" ht="16.5" x14ac:dyDescent="0.35">
      <c r="A37" s="18">
        <v>48</v>
      </c>
    </row>
  </sheetData>
  <sortState ref="A2:A37">
    <sortCondition descending="1" ref="A2"/>
  </sortState>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DBB7-7130-4C13-94A4-C4BBA7E3DB2E}">
  <dimension ref="A1:Z48"/>
  <sheetViews>
    <sheetView topLeftCell="F1" workbookViewId="0">
      <selection activeCell="Z55" sqref="Z55"/>
    </sheetView>
  </sheetViews>
  <sheetFormatPr defaultRowHeight="15.5" x14ac:dyDescent="0.35"/>
  <cols>
    <col min="13" max="13" width="29.9140625" bestFit="1" customWidth="1"/>
    <col min="14" max="14" width="8.9140625" customWidth="1"/>
  </cols>
  <sheetData>
    <row r="1" spans="1:26" ht="16.5" x14ac:dyDescent="0.35">
      <c r="A1" s="3" t="s">
        <v>155</v>
      </c>
      <c r="B1" s="3" t="s">
        <v>156</v>
      </c>
      <c r="C1" s="3" t="s">
        <v>157</v>
      </c>
      <c r="D1" s="3" t="s">
        <v>158</v>
      </c>
      <c r="E1" s="3" t="s">
        <v>159</v>
      </c>
      <c r="F1" s="3" t="s">
        <v>160</v>
      </c>
      <c r="G1" s="3" t="s">
        <v>161</v>
      </c>
      <c r="H1" s="3" t="s">
        <v>162</v>
      </c>
      <c r="I1" s="3" t="s">
        <v>163</v>
      </c>
      <c r="M1" s="3" t="s">
        <v>163</v>
      </c>
      <c r="N1" s="22" t="s">
        <v>187</v>
      </c>
      <c r="R1" s="3" t="s">
        <v>155</v>
      </c>
      <c r="S1" s="3" t="s">
        <v>156</v>
      </c>
      <c r="T1" s="3" t="s">
        <v>157</v>
      </c>
      <c r="U1" s="3" t="s">
        <v>158</v>
      </c>
      <c r="V1" s="3" t="s">
        <v>159</v>
      </c>
      <c r="W1" s="3" t="s">
        <v>160</v>
      </c>
      <c r="X1" s="3" t="s">
        <v>161</v>
      </c>
      <c r="Y1" s="3" t="s">
        <v>162</v>
      </c>
      <c r="Z1" s="3" t="s">
        <v>163</v>
      </c>
    </row>
    <row r="2" spans="1:26" ht="16.5" x14ac:dyDescent="0.35">
      <c r="A2" s="1" t="s">
        <v>59</v>
      </c>
      <c r="B2" s="1" t="s">
        <v>60</v>
      </c>
      <c r="C2" s="1" t="s">
        <v>59</v>
      </c>
      <c r="D2" s="1" t="s">
        <v>60</v>
      </c>
      <c r="E2" s="1" t="s">
        <v>59</v>
      </c>
      <c r="F2" s="1" t="s">
        <v>61</v>
      </c>
      <c r="G2" s="1" t="s">
        <v>59</v>
      </c>
      <c r="H2" s="1" t="s">
        <v>61</v>
      </c>
      <c r="I2" s="1" t="s">
        <v>62</v>
      </c>
      <c r="M2" s="1" t="s">
        <v>70</v>
      </c>
      <c r="N2" s="22">
        <v>1</v>
      </c>
      <c r="R2">
        <f>VLOOKUP(A2,Tabela1[],2,FALSE)</f>
        <v>2</v>
      </c>
      <c r="S2">
        <f>VLOOKUP(B2,Tabela1[],2,FALSE)</f>
        <v>3</v>
      </c>
      <c r="T2">
        <f>VLOOKUP(C2,Tabela1[],2,FALSE)</f>
        <v>2</v>
      </c>
      <c r="U2">
        <f>VLOOKUP(D2,Tabela1[],2,FALSE)</f>
        <v>3</v>
      </c>
      <c r="V2">
        <f>VLOOKUP(E2,Tabela1[],2,FALSE)</f>
        <v>2</v>
      </c>
      <c r="W2">
        <f>VLOOKUP(F2,Tabela1[],2,FALSE)</f>
        <v>5</v>
      </c>
      <c r="X2">
        <f>VLOOKUP(G2,Tabela1[],2,FALSE)</f>
        <v>2</v>
      </c>
      <c r="Y2">
        <f>VLOOKUP(H2,Tabela1[],2,FALSE)</f>
        <v>5</v>
      </c>
      <c r="Z2">
        <f>VLOOKUP(I2,Tabela1[],2,FALSE)</f>
        <v>4</v>
      </c>
    </row>
    <row r="3" spans="1:26" ht="16.5" x14ac:dyDescent="0.35">
      <c r="A3" s="1" t="s">
        <v>62</v>
      </c>
      <c r="B3" s="1" t="s">
        <v>59</v>
      </c>
      <c r="C3" s="1" t="s">
        <v>70</v>
      </c>
      <c r="D3" s="1" t="s">
        <v>60</v>
      </c>
      <c r="E3" s="1" t="s">
        <v>60</v>
      </c>
      <c r="F3" s="1" t="s">
        <v>59</v>
      </c>
      <c r="G3" s="1" t="s">
        <v>59</v>
      </c>
      <c r="H3" s="1" t="s">
        <v>62</v>
      </c>
      <c r="I3" s="1" t="s">
        <v>60</v>
      </c>
      <c r="M3" s="1" t="s">
        <v>59</v>
      </c>
      <c r="N3" s="22">
        <v>2</v>
      </c>
      <c r="R3">
        <f>VLOOKUP(A3,Tabela1[],2,FALSE)</f>
        <v>4</v>
      </c>
      <c r="S3">
        <f>VLOOKUP(B3,Tabela1[],2,FALSE)</f>
        <v>2</v>
      </c>
      <c r="T3">
        <f>VLOOKUP(C3,Tabela1[],2,FALSE)</f>
        <v>1</v>
      </c>
      <c r="U3">
        <f>VLOOKUP(D3,Tabela1[],2,FALSE)</f>
        <v>3</v>
      </c>
      <c r="V3">
        <f>VLOOKUP(E3,Tabela1[],2,FALSE)</f>
        <v>3</v>
      </c>
      <c r="W3">
        <f>VLOOKUP(F3,Tabela1[],2,FALSE)</f>
        <v>2</v>
      </c>
      <c r="X3">
        <f>VLOOKUP(G3,Tabela1[],2,FALSE)</f>
        <v>2</v>
      </c>
      <c r="Y3">
        <f>VLOOKUP(H3,Tabela1[],2,FALSE)</f>
        <v>4</v>
      </c>
      <c r="Z3">
        <f>VLOOKUP(I3,Tabela1[],2,FALSE)</f>
        <v>3</v>
      </c>
    </row>
    <row r="4" spans="1:26" ht="16.5" x14ac:dyDescent="0.35">
      <c r="A4" s="1" t="s">
        <v>62</v>
      </c>
      <c r="B4" s="1" t="s">
        <v>60</v>
      </c>
      <c r="C4" s="1" t="s">
        <v>70</v>
      </c>
      <c r="D4" s="1" t="s">
        <v>62</v>
      </c>
      <c r="E4" s="1" t="s">
        <v>62</v>
      </c>
      <c r="F4" s="1" t="s">
        <v>60</v>
      </c>
      <c r="G4" s="1" t="s">
        <v>60</v>
      </c>
      <c r="H4" s="1" t="s">
        <v>62</v>
      </c>
      <c r="I4" s="1" t="s">
        <v>60</v>
      </c>
      <c r="M4" s="1" t="s">
        <v>60</v>
      </c>
      <c r="N4" s="22">
        <v>3</v>
      </c>
      <c r="R4">
        <f>VLOOKUP(A4,Tabela1[],2,FALSE)</f>
        <v>4</v>
      </c>
      <c r="S4">
        <f>VLOOKUP(B4,Tabela1[],2,FALSE)</f>
        <v>3</v>
      </c>
      <c r="T4">
        <f>VLOOKUP(C4,Tabela1[],2,FALSE)</f>
        <v>1</v>
      </c>
      <c r="U4">
        <f>VLOOKUP(D4,Tabela1[],2,FALSE)</f>
        <v>4</v>
      </c>
      <c r="V4">
        <f>VLOOKUP(E4,Tabela1[],2,FALSE)</f>
        <v>4</v>
      </c>
      <c r="W4">
        <f>VLOOKUP(F4,Tabela1[],2,FALSE)</f>
        <v>3</v>
      </c>
      <c r="X4">
        <f>VLOOKUP(G4,Tabela1[],2,FALSE)</f>
        <v>3</v>
      </c>
      <c r="Y4">
        <f>VLOOKUP(H4,Tabela1[],2,FALSE)</f>
        <v>4</v>
      </c>
      <c r="Z4">
        <f>VLOOKUP(I4,Tabela1[],2,FALSE)</f>
        <v>3</v>
      </c>
    </row>
    <row r="5" spans="1:26" ht="16.5" x14ac:dyDescent="0.35">
      <c r="A5" s="1" t="s">
        <v>60</v>
      </c>
      <c r="B5" s="1" t="s">
        <v>60</v>
      </c>
      <c r="C5" s="1" t="s">
        <v>60</v>
      </c>
      <c r="D5" s="1" t="s">
        <v>59</v>
      </c>
      <c r="E5" s="1" t="s">
        <v>59</v>
      </c>
      <c r="F5" s="1" t="s">
        <v>62</v>
      </c>
      <c r="G5" s="1" t="s">
        <v>62</v>
      </c>
      <c r="H5" s="1" t="s">
        <v>60</v>
      </c>
      <c r="I5" s="1" t="s">
        <v>62</v>
      </c>
      <c r="M5" s="1" t="s">
        <v>62</v>
      </c>
      <c r="N5" s="22">
        <v>4</v>
      </c>
      <c r="R5">
        <f>VLOOKUP(A5,Tabela1[],2,FALSE)</f>
        <v>3</v>
      </c>
      <c r="S5">
        <f>VLOOKUP(B5,Tabela1[],2,FALSE)</f>
        <v>3</v>
      </c>
      <c r="T5">
        <f>VLOOKUP(C5,Tabela1[],2,FALSE)</f>
        <v>3</v>
      </c>
      <c r="U5">
        <f>VLOOKUP(D5,Tabela1[],2,FALSE)</f>
        <v>2</v>
      </c>
      <c r="V5">
        <f>VLOOKUP(E5,Tabela1[],2,FALSE)</f>
        <v>2</v>
      </c>
      <c r="W5">
        <f>VLOOKUP(F5,Tabela1[],2,FALSE)</f>
        <v>4</v>
      </c>
      <c r="X5">
        <f>VLOOKUP(G5,Tabela1[],2,FALSE)</f>
        <v>4</v>
      </c>
      <c r="Y5">
        <f>VLOOKUP(H5,Tabela1[],2,FALSE)</f>
        <v>3</v>
      </c>
      <c r="Z5">
        <f>VLOOKUP(I5,Tabela1[],2,FALSE)</f>
        <v>4</v>
      </c>
    </row>
    <row r="6" spans="1:26" ht="16.5" x14ac:dyDescent="0.35">
      <c r="A6" s="1" t="s">
        <v>62</v>
      </c>
      <c r="B6" s="1" t="s">
        <v>60</v>
      </c>
      <c r="C6" s="1" t="s">
        <v>60</v>
      </c>
      <c r="D6" s="1" t="s">
        <v>62</v>
      </c>
      <c r="E6" s="1" t="s">
        <v>62</v>
      </c>
      <c r="F6" s="1" t="s">
        <v>59</v>
      </c>
      <c r="G6" s="1" t="s">
        <v>59</v>
      </c>
      <c r="H6" s="1" t="s">
        <v>61</v>
      </c>
      <c r="I6" s="1" t="s">
        <v>59</v>
      </c>
      <c r="M6" s="1" t="s">
        <v>61</v>
      </c>
      <c r="N6" s="22">
        <v>5</v>
      </c>
      <c r="R6">
        <f>VLOOKUP(A6,Tabela1[],2,FALSE)</f>
        <v>4</v>
      </c>
      <c r="S6">
        <f>VLOOKUP(B6,Tabela1[],2,FALSE)</f>
        <v>3</v>
      </c>
      <c r="T6">
        <f>VLOOKUP(C6,Tabela1[],2,FALSE)</f>
        <v>3</v>
      </c>
      <c r="U6">
        <f>VLOOKUP(D6,Tabela1[],2,FALSE)</f>
        <v>4</v>
      </c>
      <c r="V6">
        <f>VLOOKUP(E6,Tabela1[],2,FALSE)</f>
        <v>4</v>
      </c>
      <c r="W6">
        <f>VLOOKUP(F6,Tabela1[],2,FALSE)</f>
        <v>2</v>
      </c>
      <c r="X6">
        <f>VLOOKUP(G6,Tabela1[],2,FALSE)</f>
        <v>2</v>
      </c>
      <c r="Y6">
        <f>VLOOKUP(H6,Tabela1[],2,FALSE)</f>
        <v>5</v>
      </c>
      <c r="Z6">
        <f>VLOOKUP(I6,Tabela1[],2,FALSE)</f>
        <v>2</v>
      </c>
    </row>
    <row r="7" spans="1:26" ht="16.5" x14ac:dyDescent="0.35">
      <c r="A7" s="1" t="s">
        <v>60</v>
      </c>
      <c r="B7" s="1" t="s">
        <v>62</v>
      </c>
      <c r="C7" s="1" t="s">
        <v>59</v>
      </c>
      <c r="D7" s="1" t="s">
        <v>59</v>
      </c>
      <c r="E7" s="1" t="s">
        <v>60</v>
      </c>
      <c r="F7" s="1" t="s">
        <v>60</v>
      </c>
      <c r="G7" s="1" t="s">
        <v>62</v>
      </c>
      <c r="H7" s="1" t="s">
        <v>60</v>
      </c>
      <c r="I7" s="1" t="s">
        <v>60</v>
      </c>
      <c r="R7">
        <f>VLOOKUP(A7,Tabela1[],2,FALSE)</f>
        <v>3</v>
      </c>
      <c r="S7">
        <f>VLOOKUP(B7,Tabela1[],2,FALSE)</f>
        <v>4</v>
      </c>
      <c r="T7">
        <f>VLOOKUP(C7,Tabela1[],2,FALSE)</f>
        <v>2</v>
      </c>
      <c r="U7">
        <f>VLOOKUP(D7,Tabela1[],2,FALSE)</f>
        <v>2</v>
      </c>
      <c r="V7">
        <f>VLOOKUP(E7,Tabela1[],2,FALSE)</f>
        <v>3</v>
      </c>
      <c r="W7">
        <f>VLOOKUP(F7,Tabela1[],2,FALSE)</f>
        <v>3</v>
      </c>
      <c r="X7">
        <f>VLOOKUP(G7,Tabela1[],2,FALSE)</f>
        <v>4</v>
      </c>
      <c r="Y7">
        <f>VLOOKUP(H7,Tabela1[],2,FALSE)</f>
        <v>3</v>
      </c>
      <c r="Z7">
        <f>VLOOKUP(I7,Tabela1[],2,FALSE)</f>
        <v>3</v>
      </c>
    </row>
    <row r="8" spans="1:26" ht="16.5" x14ac:dyDescent="0.35">
      <c r="A8" s="1" t="s">
        <v>60</v>
      </c>
      <c r="B8" s="1" t="s">
        <v>59</v>
      </c>
      <c r="C8" s="1" t="s">
        <v>70</v>
      </c>
      <c r="D8" s="1" t="s">
        <v>60</v>
      </c>
      <c r="E8" s="1" t="s">
        <v>60</v>
      </c>
      <c r="F8" s="1" t="s">
        <v>60</v>
      </c>
      <c r="G8" s="1" t="s">
        <v>59</v>
      </c>
      <c r="H8" s="1" t="s">
        <v>60</v>
      </c>
      <c r="I8" s="1" t="s">
        <v>59</v>
      </c>
      <c r="R8">
        <f>VLOOKUP(A8,Tabela1[],2,FALSE)</f>
        <v>3</v>
      </c>
      <c r="S8">
        <f>VLOOKUP(B8,Tabela1[],2,FALSE)</f>
        <v>2</v>
      </c>
      <c r="T8">
        <f>VLOOKUP(C8,Tabela1[],2,FALSE)</f>
        <v>1</v>
      </c>
      <c r="U8">
        <f>VLOOKUP(D8,Tabela1[],2,FALSE)</f>
        <v>3</v>
      </c>
      <c r="V8">
        <f>VLOOKUP(E8,Tabela1[],2,FALSE)</f>
        <v>3</v>
      </c>
      <c r="W8">
        <f>VLOOKUP(F8,Tabela1[],2,FALSE)</f>
        <v>3</v>
      </c>
      <c r="X8">
        <f>VLOOKUP(G8,Tabela1[],2,FALSE)</f>
        <v>2</v>
      </c>
      <c r="Y8">
        <f>VLOOKUP(H8,Tabela1[],2,FALSE)</f>
        <v>3</v>
      </c>
      <c r="Z8">
        <f>VLOOKUP(I8,Tabela1[],2,FALSE)</f>
        <v>2</v>
      </c>
    </row>
    <row r="9" spans="1:26" ht="16.5" x14ac:dyDescent="0.35">
      <c r="A9" s="1" t="s">
        <v>59</v>
      </c>
      <c r="B9" s="1" t="s">
        <v>60</v>
      </c>
      <c r="C9" s="1" t="s">
        <v>60</v>
      </c>
      <c r="D9" s="1" t="s">
        <v>62</v>
      </c>
      <c r="E9" s="1" t="s">
        <v>70</v>
      </c>
      <c r="F9" s="1" t="s">
        <v>59</v>
      </c>
      <c r="G9" s="1" t="s">
        <v>62</v>
      </c>
      <c r="H9" s="1" t="s">
        <v>61</v>
      </c>
      <c r="I9" s="1" t="s">
        <v>62</v>
      </c>
      <c r="R9">
        <f>VLOOKUP(A9,Tabela1[],2,FALSE)</f>
        <v>2</v>
      </c>
      <c r="S9">
        <f>VLOOKUP(B9,Tabela1[],2,FALSE)</f>
        <v>3</v>
      </c>
      <c r="T9">
        <f>VLOOKUP(C9,Tabela1[],2,FALSE)</f>
        <v>3</v>
      </c>
      <c r="U9">
        <f>VLOOKUP(D9,Tabela1[],2,FALSE)</f>
        <v>4</v>
      </c>
      <c r="V9">
        <f>VLOOKUP(E9,Tabela1[],2,FALSE)</f>
        <v>1</v>
      </c>
      <c r="W9">
        <f>VLOOKUP(F9,Tabela1[],2,FALSE)</f>
        <v>2</v>
      </c>
      <c r="X9">
        <f>VLOOKUP(G9,Tabela1[],2,FALSE)</f>
        <v>4</v>
      </c>
      <c r="Y9">
        <f>VLOOKUP(H9,Tabela1[],2,FALSE)</f>
        <v>5</v>
      </c>
      <c r="Z9">
        <f>VLOOKUP(I9,Tabela1[],2,FALSE)</f>
        <v>4</v>
      </c>
    </row>
    <row r="10" spans="1:26" ht="16.5" x14ac:dyDescent="0.35">
      <c r="A10" s="1" t="s">
        <v>59</v>
      </c>
      <c r="B10" s="1" t="s">
        <v>60</v>
      </c>
      <c r="C10" s="1" t="s">
        <v>59</v>
      </c>
      <c r="D10" s="1" t="s">
        <v>59</v>
      </c>
      <c r="E10" s="1" t="s">
        <v>59</v>
      </c>
      <c r="F10" s="1" t="s">
        <v>60</v>
      </c>
      <c r="G10" s="1" t="s">
        <v>62</v>
      </c>
      <c r="H10" s="1" t="s">
        <v>60</v>
      </c>
      <c r="I10" s="1" t="s">
        <v>61</v>
      </c>
      <c r="R10">
        <f>VLOOKUP(A10,Tabela1[],2,FALSE)</f>
        <v>2</v>
      </c>
      <c r="S10">
        <f>VLOOKUP(B10,Tabela1[],2,FALSE)</f>
        <v>3</v>
      </c>
      <c r="T10">
        <f>VLOOKUP(C10,Tabela1[],2,FALSE)</f>
        <v>2</v>
      </c>
      <c r="U10">
        <f>VLOOKUP(D10,Tabela1[],2,FALSE)</f>
        <v>2</v>
      </c>
      <c r="V10">
        <f>VLOOKUP(E10,Tabela1[],2,FALSE)</f>
        <v>2</v>
      </c>
      <c r="W10">
        <f>VLOOKUP(F10,Tabela1[],2,FALSE)</f>
        <v>3</v>
      </c>
      <c r="X10">
        <f>VLOOKUP(G10,Tabela1[],2,FALSE)</f>
        <v>4</v>
      </c>
      <c r="Y10">
        <f>VLOOKUP(H10,Tabela1[],2,FALSE)</f>
        <v>3</v>
      </c>
      <c r="Z10">
        <f>VLOOKUP(I10,Tabela1[],2,FALSE)</f>
        <v>5</v>
      </c>
    </row>
    <row r="11" spans="1:26" ht="16.5" x14ac:dyDescent="0.35">
      <c r="A11" s="1" t="s">
        <v>61</v>
      </c>
      <c r="B11" s="1" t="s">
        <v>59</v>
      </c>
      <c r="C11" s="1" t="s">
        <v>70</v>
      </c>
      <c r="D11" s="1" t="s">
        <v>62</v>
      </c>
      <c r="E11" s="1" t="s">
        <v>62</v>
      </c>
      <c r="F11" s="1" t="s">
        <v>70</v>
      </c>
      <c r="G11" s="1" t="s">
        <v>59</v>
      </c>
      <c r="H11" s="1" t="s">
        <v>61</v>
      </c>
      <c r="I11" s="1" t="s">
        <v>59</v>
      </c>
      <c r="R11">
        <f>VLOOKUP(A11,Tabela1[],2,FALSE)</f>
        <v>5</v>
      </c>
      <c r="S11">
        <f>VLOOKUP(B11,Tabela1[],2,FALSE)</f>
        <v>2</v>
      </c>
      <c r="T11">
        <f>VLOOKUP(C11,Tabela1[],2,FALSE)</f>
        <v>1</v>
      </c>
      <c r="U11">
        <f>VLOOKUP(D11,Tabela1[],2,FALSE)</f>
        <v>4</v>
      </c>
      <c r="V11">
        <f>VLOOKUP(E11,Tabela1[],2,FALSE)</f>
        <v>4</v>
      </c>
      <c r="W11">
        <f>VLOOKUP(F11,Tabela1[],2,FALSE)</f>
        <v>1</v>
      </c>
      <c r="X11">
        <f>VLOOKUP(G11,Tabela1[],2,FALSE)</f>
        <v>2</v>
      </c>
      <c r="Y11">
        <f>VLOOKUP(H11,Tabela1[],2,FALSE)</f>
        <v>5</v>
      </c>
      <c r="Z11">
        <f>VLOOKUP(I11,Tabela1[],2,FALSE)</f>
        <v>2</v>
      </c>
    </row>
    <row r="12" spans="1:26" ht="16.5" x14ac:dyDescent="0.35">
      <c r="A12" s="1" t="s">
        <v>62</v>
      </c>
      <c r="B12" s="1" t="s">
        <v>62</v>
      </c>
      <c r="C12" s="1" t="s">
        <v>62</v>
      </c>
      <c r="D12" s="1" t="s">
        <v>62</v>
      </c>
      <c r="E12" s="1" t="s">
        <v>62</v>
      </c>
      <c r="F12" s="1" t="s">
        <v>62</v>
      </c>
      <c r="G12" s="1" t="s">
        <v>62</v>
      </c>
      <c r="H12" s="1" t="s">
        <v>62</v>
      </c>
      <c r="I12" s="1" t="s">
        <v>62</v>
      </c>
      <c r="R12">
        <f>VLOOKUP(A12,Tabela1[],2,FALSE)</f>
        <v>4</v>
      </c>
      <c r="S12">
        <f>VLOOKUP(B12,Tabela1[],2,FALSE)</f>
        <v>4</v>
      </c>
      <c r="T12">
        <f>VLOOKUP(C12,Tabela1[],2,FALSE)</f>
        <v>4</v>
      </c>
      <c r="U12">
        <f>VLOOKUP(D12,Tabela1[],2,FALSE)</f>
        <v>4</v>
      </c>
      <c r="V12">
        <f>VLOOKUP(E12,Tabela1[],2,FALSE)</f>
        <v>4</v>
      </c>
      <c r="W12">
        <f>VLOOKUP(F12,Tabela1[],2,FALSE)</f>
        <v>4</v>
      </c>
      <c r="X12">
        <f>VLOOKUP(G12,Tabela1[],2,FALSE)</f>
        <v>4</v>
      </c>
      <c r="Y12">
        <f>VLOOKUP(H12,Tabela1[],2,FALSE)</f>
        <v>4</v>
      </c>
      <c r="Z12">
        <f>VLOOKUP(I12,Tabela1[],2,FALSE)</f>
        <v>4</v>
      </c>
    </row>
    <row r="13" spans="1:26" ht="16.5" x14ac:dyDescent="0.35">
      <c r="A13" s="1" t="s">
        <v>60</v>
      </c>
      <c r="B13" s="1" t="s">
        <v>60</v>
      </c>
      <c r="C13" s="1" t="s">
        <v>70</v>
      </c>
      <c r="D13" s="1" t="s">
        <v>60</v>
      </c>
      <c r="E13" s="1" t="s">
        <v>59</v>
      </c>
      <c r="F13" s="1" t="s">
        <v>59</v>
      </c>
      <c r="G13" s="1" t="s">
        <v>70</v>
      </c>
      <c r="H13" s="1" t="s">
        <v>62</v>
      </c>
      <c r="I13" s="1" t="s">
        <v>59</v>
      </c>
      <c r="R13">
        <f>VLOOKUP(A13,Tabela1[],2,FALSE)</f>
        <v>3</v>
      </c>
      <c r="S13">
        <f>VLOOKUP(B13,Tabela1[],2,FALSE)</f>
        <v>3</v>
      </c>
      <c r="T13">
        <f>VLOOKUP(C13,Tabela1[],2,FALSE)</f>
        <v>1</v>
      </c>
      <c r="U13">
        <f>VLOOKUP(D13,Tabela1[],2,FALSE)</f>
        <v>3</v>
      </c>
      <c r="V13">
        <f>VLOOKUP(E13,Tabela1[],2,FALSE)</f>
        <v>2</v>
      </c>
      <c r="W13">
        <f>VLOOKUP(F13,Tabela1[],2,FALSE)</f>
        <v>2</v>
      </c>
      <c r="X13">
        <f>VLOOKUP(G13,Tabela1[],2,FALSE)</f>
        <v>1</v>
      </c>
      <c r="Y13">
        <f>VLOOKUP(H13,Tabela1[],2,FALSE)</f>
        <v>4</v>
      </c>
      <c r="Z13">
        <f>VLOOKUP(I13,Tabela1[],2,FALSE)</f>
        <v>2</v>
      </c>
    </row>
    <row r="14" spans="1:26" ht="16.5" x14ac:dyDescent="0.35">
      <c r="A14" s="1" t="s">
        <v>60</v>
      </c>
      <c r="B14" s="1" t="s">
        <v>59</v>
      </c>
      <c r="C14" s="1" t="s">
        <v>59</v>
      </c>
      <c r="D14" s="1" t="s">
        <v>60</v>
      </c>
      <c r="E14" s="1" t="s">
        <v>60</v>
      </c>
      <c r="F14" s="1" t="s">
        <v>59</v>
      </c>
      <c r="G14" s="1" t="s">
        <v>70</v>
      </c>
      <c r="H14" s="1" t="s">
        <v>60</v>
      </c>
      <c r="I14" s="1" t="s">
        <v>60</v>
      </c>
      <c r="R14">
        <f>VLOOKUP(A14,Tabela1[],2,FALSE)</f>
        <v>3</v>
      </c>
      <c r="S14">
        <f>VLOOKUP(B14,Tabela1[],2,FALSE)</f>
        <v>2</v>
      </c>
      <c r="T14">
        <f>VLOOKUP(C14,Tabela1[],2,FALSE)</f>
        <v>2</v>
      </c>
      <c r="U14">
        <f>VLOOKUP(D14,Tabela1[],2,FALSE)</f>
        <v>3</v>
      </c>
      <c r="V14">
        <f>VLOOKUP(E14,Tabela1[],2,FALSE)</f>
        <v>3</v>
      </c>
      <c r="W14">
        <f>VLOOKUP(F14,Tabela1[],2,FALSE)</f>
        <v>2</v>
      </c>
      <c r="X14">
        <f>VLOOKUP(G14,Tabela1[],2,FALSE)</f>
        <v>1</v>
      </c>
      <c r="Y14">
        <f>VLOOKUP(H14,Tabela1[],2,FALSE)</f>
        <v>3</v>
      </c>
      <c r="Z14">
        <f>VLOOKUP(I14,Tabela1[],2,FALSE)</f>
        <v>3</v>
      </c>
    </row>
    <row r="15" spans="1:26" ht="16.5" x14ac:dyDescent="0.35">
      <c r="A15" s="1" t="s">
        <v>59</v>
      </c>
      <c r="B15" s="1" t="s">
        <v>59</v>
      </c>
      <c r="C15" s="1" t="s">
        <v>59</v>
      </c>
      <c r="D15" s="1" t="s">
        <v>59</v>
      </c>
      <c r="E15" s="1" t="s">
        <v>59</v>
      </c>
      <c r="F15" s="1" t="s">
        <v>59</v>
      </c>
      <c r="G15" s="1" t="s">
        <v>60</v>
      </c>
      <c r="H15" s="1" t="s">
        <v>60</v>
      </c>
      <c r="I15" s="1" t="s">
        <v>62</v>
      </c>
      <c r="R15">
        <f>VLOOKUP(A15,Tabela1[],2,FALSE)</f>
        <v>2</v>
      </c>
      <c r="S15">
        <f>VLOOKUP(B15,Tabela1[],2,FALSE)</f>
        <v>2</v>
      </c>
      <c r="T15">
        <f>VLOOKUP(C15,Tabela1[],2,FALSE)</f>
        <v>2</v>
      </c>
      <c r="U15">
        <f>VLOOKUP(D15,Tabela1[],2,FALSE)</f>
        <v>2</v>
      </c>
      <c r="V15">
        <f>VLOOKUP(E15,Tabela1[],2,FALSE)</f>
        <v>2</v>
      </c>
      <c r="W15">
        <f>VLOOKUP(F15,Tabela1[],2,FALSE)</f>
        <v>2</v>
      </c>
      <c r="X15">
        <f>VLOOKUP(G15,Tabela1[],2,FALSE)</f>
        <v>3</v>
      </c>
      <c r="Y15">
        <f>VLOOKUP(H15,Tabela1[],2,FALSE)</f>
        <v>3</v>
      </c>
      <c r="Z15">
        <f>VLOOKUP(I15,Tabela1[],2,FALSE)</f>
        <v>4</v>
      </c>
    </row>
    <row r="16" spans="1:26" ht="16.5" x14ac:dyDescent="0.35">
      <c r="A16" s="1" t="s">
        <v>62</v>
      </c>
      <c r="B16" s="1" t="s">
        <v>59</v>
      </c>
      <c r="C16" s="1" t="s">
        <v>70</v>
      </c>
      <c r="D16" s="1" t="s">
        <v>60</v>
      </c>
      <c r="E16" s="1" t="s">
        <v>62</v>
      </c>
      <c r="F16" s="1" t="s">
        <v>59</v>
      </c>
      <c r="G16" s="1" t="s">
        <v>60</v>
      </c>
      <c r="H16" s="1" t="s">
        <v>62</v>
      </c>
      <c r="I16" s="1" t="s">
        <v>60</v>
      </c>
      <c r="R16">
        <f>VLOOKUP(A16,Tabela1[],2,FALSE)</f>
        <v>4</v>
      </c>
      <c r="S16">
        <f>VLOOKUP(B16,Tabela1[],2,FALSE)</f>
        <v>2</v>
      </c>
      <c r="T16">
        <f>VLOOKUP(C16,Tabela1[],2,FALSE)</f>
        <v>1</v>
      </c>
      <c r="U16">
        <f>VLOOKUP(D16,Tabela1[],2,FALSE)</f>
        <v>3</v>
      </c>
      <c r="V16">
        <f>VLOOKUP(E16,Tabela1[],2,FALSE)</f>
        <v>4</v>
      </c>
      <c r="W16">
        <f>VLOOKUP(F16,Tabela1[],2,FALSE)</f>
        <v>2</v>
      </c>
      <c r="X16">
        <f>VLOOKUP(G16,Tabela1[],2,FALSE)</f>
        <v>3</v>
      </c>
      <c r="Y16">
        <f>VLOOKUP(H16,Tabela1[],2,FALSE)</f>
        <v>4</v>
      </c>
      <c r="Z16">
        <f>VLOOKUP(I16,Tabela1[],2,FALSE)</f>
        <v>3</v>
      </c>
    </row>
    <row r="17" spans="1:26" ht="16.5" x14ac:dyDescent="0.35">
      <c r="A17" s="1" t="s">
        <v>62</v>
      </c>
      <c r="B17" s="1" t="s">
        <v>61</v>
      </c>
      <c r="C17" s="1" t="s">
        <v>60</v>
      </c>
      <c r="D17" s="1" t="s">
        <v>62</v>
      </c>
      <c r="E17" s="1" t="s">
        <v>61</v>
      </c>
      <c r="F17" s="1" t="s">
        <v>62</v>
      </c>
      <c r="G17" s="1" t="s">
        <v>61</v>
      </c>
      <c r="H17" s="1" t="s">
        <v>61</v>
      </c>
      <c r="I17" s="1" t="s">
        <v>61</v>
      </c>
      <c r="R17">
        <f>VLOOKUP(A17,Tabela1[],2,FALSE)</f>
        <v>4</v>
      </c>
      <c r="S17">
        <f>VLOOKUP(B17,Tabela1[],2,FALSE)</f>
        <v>5</v>
      </c>
      <c r="T17">
        <f>VLOOKUP(C17,Tabela1[],2,FALSE)</f>
        <v>3</v>
      </c>
      <c r="U17">
        <f>VLOOKUP(D17,Tabela1[],2,FALSE)</f>
        <v>4</v>
      </c>
      <c r="V17">
        <f>VLOOKUP(E17,Tabela1[],2,FALSE)</f>
        <v>5</v>
      </c>
      <c r="W17">
        <f>VLOOKUP(F17,Tabela1[],2,FALSE)</f>
        <v>4</v>
      </c>
      <c r="X17">
        <f>VLOOKUP(G17,Tabela1[],2,FALSE)</f>
        <v>5</v>
      </c>
      <c r="Y17">
        <f>VLOOKUP(H17,Tabela1[],2,FALSE)</f>
        <v>5</v>
      </c>
      <c r="Z17">
        <f>VLOOKUP(I17,Tabela1[],2,FALSE)</f>
        <v>5</v>
      </c>
    </row>
    <row r="18" spans="1:26" ht="16.5" x14ac:dyDescent="0.35">
      <c r="A18" s="1" t="s">
        <v>59</v>
      </c>
      <c r="B18" s="1" t="s">
        <v>62</v>
      </c>
      <c r="C18" s="1" t="s">
        <v>59</v>
      </c>
      <c r="D18" s="1" t="s">
        <v>70</v>
      </c>
      <c r="E18" s="1" t="s">
        <v>59</v>
      </c>
      <c r="F18" s="1" t="s">
        <v>62</v>
      </c>
      <c r="G18" s="1" t="s">
        <v>60</v>
      </c>
      <c r="H18" s="1" t="s">
        <v>60</v>
      </c>
      <c r="I18" s="1" t="s">
        <v>62</v>
      </c>
      <c r="R18">
        <f>VLOOKUP(A18,Tabela1[],2,FALSE)</f>
        <v>2</v>
      </c>
      <c r="S18">
        <f>VLOOKUP(B18,Tabela1[],2,FALSE)</f>
        <v>4</v>
      </c>
      <c r="T18">
        <f>VLOOKUP(C18,Tabela1[],2,FALSE)</f>
        <v>2</v>
      </c>
      <c r="U18">
        <f>VLOOKUP(D18,Tabela1[],2,FALSE)</f>
        <v>1</v>
      </c>
      <c r="V18">
        <f>VLOOKUP(E18,Tabela1[],2,FALSE)</f>
        <v>2</v>
      </c>
      <c r="W18">
        <f>VLOOKUP(F18,Tabela1[],2,FALSE)</f>
        <v>4</v>
      </c>
      <c r="X18">
        <f>VLOOKUP(G18,Tabela1[],2,FALSE)</f>
        <v>3</v>
      </c>
      <c r="Y18">
        <f>VLOOKUP(H18,Tabela1[],2,FALSE)</f>
        <v>3</v>
      </c>
      <c r="Z18">
        <f>VLOOKUP(I18,Tabela1[],2,FALSE)</f>
        <v>4</v>
      </c>
    </row>
    <row r="19" spans="1:26" ht="16.5" x14ac:dyDescent="0.35">
      <c r="A19" s="1" t="s">
        <v>61</v>
      </c>
      <c r="B19" s="1" t="s">
        <v>59</v>
      </c>
      <c r="C19" s="1" t="s">
        <v>70</v>
      </c>
      <c r="D19" s="1" t="s">
        <v>62</v>
      </c>
      <c r="E19" s="1" t="s">
        <v>62</v>
      </c>
      <c r="F19" s="1" t="s">
        <v>60</v>
      </c>
      <c r="G19" s="1" t="s">
        <v>59</v>
      </c>
      <c r="H19" s="1" t="s">
        <v>62</v>
      </c>
      <c r="I19" s="1" t="s">
        <v>59</v>
      </c>
      <c r="R19">
        <f>VLOOKUP(A19,Tabela1[],2,FALSE)</f>
        <v>5</v>
      </c>
      <c r="S19">
        <f>VLOOKUP(B19,Tabela1[],2,FALSE)</f>
        <v>2</v>
      </c>
      <c r="T19">
        <f>VLOOKUP(C19,Tabela1[],2,FALSE)</f>
        <v>1</v>
      </c>
      <c r="U19">
        <f>VLOOKUP(D19,Tabela1[],2,FALSE)</f>
        <v>4</v>
      </c>
      <c r="V19">
        <f>VLOOKUP(E19,Tabela1[],2,FALSE)</f>
        <v>4</v>
      </c>
      <c r="W19">
        <f>VLOOKUP(F19,Tabela1[],2,FALSE)</f>
        <v>3</v>
      </c>
      <c r="X19">
        <f>VLOOKUP(G19,Tabela1[],2,FALSE)</f>
        <v>2</v>
      </c>
      <c r="Y19">
        <f>VLOOKUP(H19,Tabela1[],2,FALSE)</f>
        <v>4</v>
      </c>
      <c r="Z19">
        <f>VLOOKUP(I19,Tabela1[],2,FALSE)</f>
        <v>2</v>
      </c>
    </row>
    <row r="20" spans="1:26" ht="16.5" x14ac:dyDescent="0.35">
      <c r="A20" s="1" t="s">
        <v>59</v>
      </c>
      <c r="B20" s="1" t="s">
        <v>60</v>
      </c>
      <c r="C20" s="1" t="s">
        <v>70</v>
      </c>
      <c r="D20" s="1" t="s">
        <v>60</v>
      </c>
      <c r="E20" s="1" t="s">
        <v>59</v>
      </c>
      <c r="F20" s="1" t="s">
        <v>70</v>
      </c>
      <c r="G20" s="1" t="s">
        <v>60</v>
      </c>
      <c r="H20" s="1" t="s">
        <v>60</v>
      </c>
      <c r="I20" s="1" t="s">
        <v>60</v>
      </c>
      <c r="R20">
        <f>VLOOKUP(A20,Tabela1[],2,FALSE)</f>
        <v>2</v>
      </c>
      <c r="S20">
        <f>VLOOKUP(B20,Tabela1[],2,FALSE)</f>
        <v>3</v>
      </c>
      <c r="T20">
        <f>VLOOKUP(C20,Tabela1[],2,FALSE)</f>
        <v>1</v>
      </c>
      <c r="U20">
        <f>VLOOKUP(D20,Tabela1[],2,FALSE)</f>
        <v>3</v>
      </c>
      <c r="V20">
        <f>VLOOKUP(E20,Tabela1[],2,FALSE)</f>
        <v>2</v>
      </c>
      <c r="W20">
        <f>VLOOKUP(F20,Tabela1[],2,FALSE)</f>
        <v>1</v>
      </c>
      <c r="X20">
        <f>VLOOKUP(G20,Tabela1[],2,FALSE)</f>
        <v>3</v>
      </c>
      <c r="Y20">
        <f>VLOOKUP(H20,Tabela1[],2,FALSE)</f>
        <v>3</v>
      </c>
      <c r="Z20">
        <f>VLOOKUP(I20,Tabela1[],2,FALSE)</f>
        <v>3</v>
      </c>
    </row>
    <row r="21" spans="1:26" ht="16.5" x14ac:dyDescent="0.35">
      <c r="A21" s="1" t="s">
        <v>59</v>
      </c>
      <c r="B21" s="1" t="s">
        <v>60</v>
      </c>
      <c r="C21" s="1" t="s">
        <v>59</v>
      </c>
      <c r="D21" s="1" t="s">
        <v>60</v>
      </c>
      <c r="E21" s="1" t="s">
        <v>59</v>
      </c>
      <c r="F21" s="1" t="s">
        <v>62</v>
      </c>
      <c r="G21" s="1" t="s">
        <v>60</v>
      </c>
      <c r="H21" s="1" t="s">
        <v>62</v>
      </c>
      <c r="I21" s="1" t="s">
        <v>60</v>
      </c>
      <c r="R21">
        <f>VLOOKUP(A21,Tabela1[],2,FALSE)</f>
        <v>2</v>
      </c>
      <c r="S21">
        <f>VLOOKUP(B21,Tabela1[],2,FALSE)</f>
        <v>3</v>
      </c>
      <c r="T21">
        <f>VLOOKUP(C21,Tabela1[],2,FALSE)</f>
        <v>2</v>
      </c>
      <c r="U21">
        <f>VLOOKUP(D21,Tabela1[],2,FALSE)</f>
        <v>3</v>
      </c>
      <c r="V21">
        <f>VLOOKUP(E21,Tabela1[],2,FALSE)</f>
        <v>2</v>
      </c>
      <c r="W21">
        <f>VLOOKUP(F21,Tabela1[],2,FALSE)</f>
        <v>4</v>
      </c>
      <c r="X21">
        <f>VLOOKUP(G21,Tabela1[],2,FALSE)</f>
        <v>3</v>
      </c>
      <c r="Y21">
        <f>VLOOKUP(H21,Tabela1[],2,FALSE)</f>
        <v>4</v>
      </c>
      <c r="Z21">
        <f>VLOOKUP(I21,Tabela1[],2,FALSE)</f>
        <v>3</v>
      </c>
    </row>
    <row r="22" spans="1:26" ht="16.5" x14ac:dyDescent="0.35">
      <c r="A22" s="1" t="s">
        <v>59</v>
      </c>
      <c r="B22" s="1" t="s">
        <v>60</v>
      </c>
      <c r="C22" s="1" t="s">
        <v>70</v>
      </c>
      <c r="D22" s="1" t="s">
        <v>60</v>
      </c>
      <c r="E22" s="1" t="s">
        <v>59</v>
      </c>
      <c r="F22" s="1" t="s">
        <v>59</v>
      </c>
      <c r="G22" s="1" t="s">
        <v>70</v>
      </c>
      <c r="H22" s="1" t="s">
        <v>60</v>
      </c>
      <c r="I22" s="1" t="s">
        <v>59</v>
      </c>
      <c r="R22">
        <f>VLOOKUP(A22,Tabela1[],2,FALSE)</f>
        <v>2</v>
      </c>
      <c r="S22">
        <f>VLOOKUP(B22,Tabela1[],2,FALSE)</f>
        <v>3</v>
      </c>
      <c r="T22">
        <f>VLOOKUP(C22,Tabela1[],2,FALSE)</f>
        <v>1</v>
      </c>
      <c r="U22">
        <f>VLOOKUP(D22,Tabela1[],2,FALSE)</f>
        <v>3</v>
      </c>
      <c r="V22">
        <f>VLOOKUP(E22,Tabela1[],2,FALSE)</f>
        <v>2</v>
      </c>
      <c r="W22">
        <f>VLOOKUP(F22,Tabela1[],2,FALSE)</f>
        <v>2</v>
      </c>
      <c r="X22">
        <f>VLOOKUP(G22,Tabela1[],2,FALSE)</f>
        <v>1</v>
      </c>
      <c r="Y22">
        <f>VLOOKUP(H22,Tabela1[],2,FALSE)</f>
        <v>3</v>
      </c>
      <c r="Z22">
        <f>VLOOKUP(I22,Tabela1[],2,FALSE)</f>
        <v>2</v>
      </c>
    </row>
    <row r="23" spans="1:26" ht="16.5" x14ac:dyDescent="0.35">
      <c r="A23" s="1" t="s">
        <v>60</v>
      </c>
      <c r="B23" s="1" t="s">
        <v>59</v>
      </c>
      <c r="C23" s="1" t="s">
        <v>70</v>
      </c>
      <c r="D23" s="1" t="s">
        <v>62</v>
      </c>
      <c r="E23" s="1" t="s">
        <v>60</v>
      </c>
      <c r="F23" s="1" t="s">
        <v>59</v>
      </c>
      <c r="G23" s="1" t="s">
        <v>59</v>
      </c>
      <c r="H23" s="1" t="s">
        <v>62</v>
      </c>
      <c r="I23" s="1" t="s">
        <v>62</v>
      </c>
      <c r="R23">
        <f>VLOOKUP(A23,Tabela1[],2,FALSE)</f>
        <v>3</v>
      </c>
      <c r="S23">
        <f>VLOOKUP(B23,Tabela1[],2,FALSE)</f>
        <v>2</v>
      </c>
      <c r="T23">
        <f>VLOOKUP(C23,Tabela1[],2,FALSE)</f>
        <v>1</v>
      </c>
      <c r="U23">
        <f>VLOOKUP(D23,Tabela1[],2,FALSE)</f>
        <v>4</v>
      </c>
      <c r="V23">
        <f>VLOOKUP(E23,Tabela1[],2,FALSE)</f>
        <v>3</v>
      </c>
      <c r="W23">
        <f>VLOOKUP(F23,Tabela1[],2,FALSE)</f>
        <v>2</v>
      </c>
      <c r="X23">
        <f>VLOOKUP(G23,Tabela1[],2,FALSE)</f>
        <v>2</v>
      </c>
      <c r="Y23">
        <f>VLOOKUP(H23,Tabela1[],2,FALSE)</f>
        <v>4</v>
      </c>
      <c r="Z23">
        <f>VLOOKUP(I23,Tabela1[],2,FALSE)</f>
        <v>4</v>
      </c>
    </row>
    <row r="24" spans="1:26" ht="16.5" x14ac:dyDescent="0.35">
      <c r="A24" s="1" t="s">
        <v>60</v>
      </c>
      <c r="B24" s="1" t="s">
        <v>62</v>
      </c>
      <c r="C24" s="1" t="s">
        <v>60</v>
      </c>
      <c r="D24" s="1" t="s">
        <v>60</v>
      </c>
      <c r="E24" s="1" t="s">
        <v>62</v>
      </c>
      <c r="F24" s="1" t="s">
        <v>60</v>
      </c>
      <c r="G24" s="1" t="s">
        <v>62</v>
      </c>
      <c r="H24" s="1" t="s">
        <v>60</v>
      </c>
      <c r="I24" s="1" t="s">
        <v>62</v>
      </c>
      <c r="R24">
        <f>VLOOKUP(A24,Tabela1[],2,FALSE)</f>
        <v>3</v>
      </c>
      <c r="S24">
        <f>VLOOKUP(B24,Tabela1[],2,FALSE)</f>
        <v>4</v>
      </c>
      <c r="T24">
        <f>VLOOKUP(C24,Tabela1[],2,FALSE)</f>
        <v>3</v>
      </c>
      <c r="U24">
        <f>VLOOKUP(D24,Tabela1[],2,FALSE)</f>
        <v>3</v>
      </c>
      <c r="V24">
        <f>VLOOKUP(E24,Tabela1[],2,FALSE)</f>
        <v>4</v>
      </c>
      <c r="W24">
        <f>VLOOKUP(F24,Tabela1[],2,FALSE)</f>
        <v>3</v>
      </c>
      <c r="X24">
        <f>VLOOKUP(G24,Tabela1[],2,FALSE)</f>
        <v>4</v>
      </c>
      <c r="Y24">
        <f>VLOOKUP(H24,Tabela1[],2,FALSE)</f>
        <v>3</v>
      </c>
      <c r="Z24">
        <f>VLOOKUP(I24,Tabela1[],2,FALSE)</f>
        <v>4</v>
      </c>
    </row>
    <row r="25" spans="1:26" ht="16.5" x14ac:dyDescent="0.35">
      <c r="A25" s="1" t="s">
        <v>62</v>
      </c>
      <c r="B25" s="1" t="s">
        <v>59</v>
      </c>
      <c r="C25" s="1" t="s">
        <v>60</v>
      </c>
      <c r="D25" s="1" t="s">
        <v>60</v>
      </c>
      <c r="E25" s="1" t="s">
        <v>60</v>
      </c>
      <c r="F25" s="1" t="s">
        <v>59</v>
      </c>
      <c r="G25" s="1" t="s">
        <v>60</v>
      </c>
      <c r="H25" s="1" t="s">
        <v>59</v>
      </c>
      <c r="I25" s="1" t="s">
        <v>60</v>
      </c>
      <c r="R25">
        <f>VLOOKUP(A25,Tabela1[],2,FALSE)</f>
        <v>4</v>
      </c>
      <c r="S25">
        <f>VLOOKUP(B25,Tabela1[],2,FALSE)</f>
        <v>2</v>
      </c>
      <c r="T25">
        <f>VLOOKUP(C25,Tabela1[],2,FALSE)</f>
        <v>3</v>
      </c>
      <c r="U25">
        <f>VLOOKUP(D25,Tabela1[],2,FALSE)</f>
        <v>3</v>
      </c>
      <c r="V25">
        <f>VLOOKUP(E25,Tabela1[],2,FALSE)</f>
        <v>3</v>
      </c>
      <c r="W25">
        <f>VLOOKUP(F25,Tabela1[],2,FALSE)</f>
        <v>2</v>
      </c>
      <c r="X25">
        <f>VLOOKUP(G25,Tabela1[],2,FALSE)</f>
        <v>3</v>
      </c>
      <c r="Y25">
        <f>VLOOKUP(H25,Tabela1[],2,FALSE)</f>
        <v>2</v>
      </c>
      <c r="Z25">
        <f>VLOOKUP(I25,Tabela1[],2,FALSE)</f>
        <v>3</v>
      </c>
    </row>
    <row r="26" spans="1:26" ht="16.5" x14ac:dyDescent="0.35">
      <c r="A26" s="1" t="s">
        <v>59</v>
      </c>
      <c r="B26" s="1" t="s">
        <v>60</v>
      </c>
      <c r="C26" s="1" t="s">
        <v>59</v>
      </c>
      <c r="D26" s="1" t="s">
        <v>59</v>
      </c>
      <c r="E26" s="1" t="s">
        <v>59</v>
      </c>
      <c r="F26" s="1" t="s">
        <v>62</v>
      </c>
      <c r="G26" s="1" t="s">
        <v>62</v>
      </c>
      <c r="H26" s="1" t="s">
        <v>60</v>
      </c>
      <c r="I26" s="1" t="s">
        <v>62</v>
      </c>
      <c r="R26">
        <f>VLOOKUP(A26,Tabela1[],2,FALSE)</f>
        <v>2</v>
      </c>
      <c r="S26">
        <f>VLOOKUP(B26,Tabela1[],2,FALSE)</f>
        <v>3</v>
      </c>
      <c r="T26">
        <f>VLOOKUP(C26,Tabela1[],2,FALSE)</f>
        <v>2</v>
      </c>
      <c r="U26">
        <f>VLOOKUP(D26,Tabela1[],2,FALSE)</f>
        <v>2</v>
      </c>
      <c r="V26">
        <f>VLOOKUP(E26,Tabela1[],2,FALSE)</f>
        <v>2</v>
      </c>
      <c r="W26">
        <f>VLOOKUP(F26,Tabela1[],2,FALSE)</f>
        <v>4</v>
      </c>
      <c r="X26">
        <f>VLOOKUP(G26,Tabela1[],2,FALSE)</f>
        <v>4</v>
      </c>
      <c r="Y26">
        <f>VLOOKUP(H26,Tabela1[],2,FALSE)</f>
        <v>3</v>
      </c>
      <c r="Z26">
        <f>VLOOKUP(I26,Tabela1[],2,FALSE)</f>
        <v>4</v>
      </c>
    </row>
    <row r="27" spans="1:26" ht="16.5" x14ac:dyDescent="0.35">
      <c r="A27" s="1" t="s">
        <v>62</v>
      </c>
      <c r="B27" s="1" t="s">
        <v>59</v>
      </c>
      <c r="C27" s="1" t="s">
        <v>70</v>
      </c>
      <c r="D27" s="1" t="s">
        <v>62</v>
      </c>
      <c r="E27" s="1" t="s">
        <v>62</v>
      </c>
      <c r="F27" s="1" t="s">
        <v>70</v>
      </c>
      <c r="G27" s="1" t="s">
        <v>59</v>
      </c>
      <c r="H27" s="1" t="s">
        <v>60</v>
      </c>
      <c r="I27" s="1" t="s">
        <v>59</v>
      </c>
      <c r="R27">
        <f>VLOOKUP(A27,Tabela1[],2,FALSE)</f>
        <v>4</v>
      </c>
      <c r="S27">
        <f>VLOOKUP(B27,Tabela1[],2,FALSE)</f>
        <v>2</v>
      </c>
      <c r="T27">
        <f>VLOOKUP(C27,Tabela1[],2,FALSE)</f>
        <v>1</v>
      </c>
      <c r="U27">
        <f>VLOOKUP(D27,Tabela1[],2,FALSE)</f>
        <v>4</v>
      </c>
      <c r="V27">
        <f>VLOOKUP(E27,Tabela1[],2,FALSE)</f>
        <v>4</v>
      </c>
      <c r="W27">
        <f>VLOOKUP(F27,Tabela1[],2,FALSE)</f>
        <v>1</v>
      </c>
      <c r="X27">
        <f>VLOOKUP(G27,Tabela1[],2,FALSE)</f>
        <v>2</v>
      </c>
      <c r="Y27">
        <f>VLOOKUP(H27,Tabela1[],2,FALSE)</f>
        <v>3</v>
      </c>
      <c r="Z27">
        <f>VLOOKUP(I27,Tabela1[],2,FALSE)</f>
        <v>2</v>
      </c>
    </row>
    <row r="28" spans="1:26" ht="16.5" x14ac:dyDescent="0.35">
      <c r="A28" s="1" t="s">
        <v>62</v>
      </c>
      <c r="B28" s="1" t="s">
        <v>62</v>
      </c>
      <c r="C28" s="1" t="s">
        <v>59</v>
      </c>
      <c r="D28" s="1" t="s">
        <v>60</v>
      </c>
      <c r="E28" s="1" t="s">
        <v>60</v>
      </c>
      <c r="F28" s="1" t="s">
        <v>59</v>
      </c>
      <c r="G28" s="1" t="s">
        <v>60</v>
      </c>
      <c r="H28" s="1" t="s">
        <v>62</v>
      </c>
      <c r="I28" s="1" t="s">
        <v>59</v>
      </c>
      <c r="R28">
        <f>VLOOKUP(A28,Tabela1[],2,FALSE)</f>
        <v>4</v>
      </c>
      <c r="S28">
        <f>VLOOKUP(B28,Tabela1[],2,FALSE)</f>
        <v>4</v>
      </c>
      <c r="T28">
        <f>VLOOKUP(C28,Tabela1[],2,FALSE)</f>
        <v>2</v>
      </c>
      <c r="U28">
        <f>VLOOKUP(D28,Tabela1[],2,FALSE)</f>
        <v>3</v>
      </c>
      <c r="V28">
        <f>VLOOKUP(E28,Tabela1[],2,FALSE)</f>
        <v>3</v>
      </c>
      <c r="W28">
        <f>VLOOKUP(F28,Tabela1[],2,FALSE)</f>
        <v>2</v>
      </c>
      <c r="X28">
        <f>VLOOKUP(G28,Tabela1[],2,FALSE)</f>
        <v>3</v>
      </c>
      <c r="Y28">
        <f>VLOOKUP(H28,Tabela1[],2,FALSE)</f>
        <v>4</v>
      </c>
      <c r="Z28">
        <f>VLOOKUP(I28,Tabela1[],2,FALSE)</f>
        <v>2</v>
      </c>
    </row>
    <row r="29" spans="1:26" ht="16.5" x14ac:dyDescent="0.35">
      <c r="A29" s="1" t="s">
        <v>59</v>
      </c>
      <c r="B29" s="1" t="s">
        <v>62</v>
      </c>
      <c r="C29" s="1" t="s">
        <v>60</v>
      </c>
      <c r="D29" s="1" t="s">
        <v>59</v>
      </c>
      <c r="E29" s="1" t="s">
        <v>59</v>
      </c>
      <c r="F29" s="1" t="s">
        <v>62</v>
      </c>
      <c r="G29" s="1" t="s">
        <v>62</v>
      </c>
      <c r="H29" s="1" t="s">
        <v>60</v>
      </c>
      <c r="I29" s="1" t="s">
        <v>61</v>
      </c>
      <c r="R29">
        <f>VLOOKUP(A29,Tabela1[],2,FALSE)</f>
        <v>2</v>
      </c>
      <c r="S29">
        <f>VLOOKUP(B29,Tabela1[],2,FALSE)</f>
        <v>4</v>
      </c>
      <c r="T29">
        <f>VLOOKUP(C29,Tabela1[],2,FALSE)</f>
        <v>3</v>
      </c>
      <c r="U29">
        <f>VLOOKUP(D29,Tabela1[],2,FALSE)</f>
        <v>2</v>
      </c>
      <c r="V29">
        <f>VLOOKUP(E29,Tabela1[],2,FALSE)</f>
        <v>2</v>
      </c>
      <c r="W29">
        <f>VLOOKUP(F29,Tabela1[],2,FALSE)</f>
        <v>4</v>
      </c>
      <c r="X29">
        <f>VLOOKUP(G29,Tabela1[],2,FALSE)</f>
        <v>4</v>
      </c>
      <c r="Y29">
        <f>VLOOKUP(H29,Tabela1[],2,FALSE)</f>
        <v>3</v>
      </c>
      <c r="Z29">
        <f>VLOOKUP(I29,Tabela1[],2,FALSE)</f>
        <v>5</v>
      </c>
    </row>
    <row r="30" spans="1:26" ht="16.5" x14ac:dyDescent="0.35">
      <c r="A30" s="1" t="s">
        <v>59</v>
      </c>
      <c r="B30" s="1" t="s">
        <v>61</v>
      </c>
      <c r="C30" s="1" t="s">
        <v>60</v>
      </c>
      <c r="D30" s="1" t="s">
        <v>59</v>
      </c>
      <c r="E30" s="1" t="s">
        <v>60</v>
      </c>
      <c r="F30" s="1" t="s">
        <v>60</v>
      </c>
      <c r="G30" s="1" t="s">
        <v>59</v>
      </c>
      <c r="H30" s="1" t="s">
        <v>61</v>
      </c>
      <c r="I30" s="1" t="s">
        <v>62</v>
      </c>
      <c r="R30">
        <f>VLOOKUP(A30,Tabela1[],2,FALSE)</f>
        <v>2</v>
      </c>
      <c r="S30">
        <f>VLOOKUP(B30,Tabela1[],2,FALSE)</f>
        <v>5</v>
      </c>
      <c r="T30">
        <f>VLOOKUP(C30,Tabela1[],2,FALSE)</f>
        <v>3</v>
      </c>
      <c r="U30">
        <f>VLOOKUP(D30,Tabela1[],2,FALSE)</f>
        <v>2</v>
      </c>
      <c r="V30">
        <f>VLOOKUP(E30,Tabela1[],2,FALSE)</f>
        <v>3</v>
      </c>
      <c r="W30">
        <f>VLOOKUP(F30,Tabela1[],2,FALSE)</f>
        <v>3</v>
      </c>
      <c r="X30">
        <f>VLOOKUP(G30,Tabela1[],2,FALSE)</f>
        <v>2</v>
      </c>
      <c r="Y30">
        <f>VLOOKUP(H30,Tabela1[],2,FALSE)</f>
        <v>5</v>
      </c>
      <c r="Z30">
        <f>VLOOKUP(I30,Tabela1[],2,FALSE)</f>
        <v>4</v>
      </c>
    </row>
    <row r="31" spans="1:26" ht="16.5" x14ac:dyDescent="0.35">
      <c r="A31" s="1" t="s">
        <v>60</v>
      </c>
      <c r="B31" s="1" t="s">
        <v>59</v>
      </c>
      <c r="C31" s="1" t="s">
        <v>60</v>
      </c>
      <c r="D31" s="1" t="s">
        <v>60</v>
      </c>
      <c r="E31" s="1" t="s">
        <v>59</v>
      </c>
      <c r="F31" s="1" t="s">
        <v>60</v>
      </c>
      <c r="G31" s="1" t="s">
        <v>60</v>
      </c>
      <c r="H31" s="1" t="s">
        <v>60</v>
      </c>
      <c r="I31" s="1" t="s">
        <v>62</v>
      </c>
      <c r="R31">
        <f>VLOOKUP(A31,Tabela1[],2,FALSE)</f>
        <v>3</v>
      </c>
      <c r="S31">
        <f>VLOOKUP(B31,Tabela1[],2,FALSE)</f>
        <v>2</v>
      </c>
      <c r="T31">
        <f>VLOOKUP(C31,Tabela1[],2,FALSE)</f>
        <v>3</v>
      </c>
      <c r="U31">
        <f>VLOOKUP(D31,Tabela1[],2,FALSE)</f>
        <v>3</v>
      </c>
      <c r="V31">
        <f>VLOOKUP(E31,Tabela1[],2,FALSE)</f>
        <v>2</v>
      </c>
      <c r="W31">
        <f>VLOOKUP(F31,Tabela1[],2,FALSE)</f>
        <v>3</v>
      </c>
      <c r="X31">
        <f>VLOOKUP(G31,Tabela1[],2,FALSE)</f>
        <v>3</v>
      </c>
      <c r="Y31">
        <f>VLOOKUP(H31,Tabela1[],2,FALSE)</f>
        <v>3</v>
      </c>
      <c r="Z31">
        <f>VLOOKUP(I31,Tabela1[],2,FALSE)</f>
        <v>4</v>
      </c>
    </row>
    <row r="32" spans="1:26" ht="16.5" x14ac:dyDescent="0.35">
      <c r="A32" s="1" t="s">
        <v>62</v>
      </c>
      <c r="B32" s="1" t="s">
        <v>59</v>
      </c>
      <c r="C32" s="1" t="s">
        <v>59</v>
      </c>
      <c r="D32" s="1" t="s">
        <v>62</v>
      </c>
      <c r="E32" s="1" t="s">
        <v>62</v>
      </c>
      <c r="F32" s="1" t="s">
        <v>59</v>
      </c>
      <c r="G32" s="1" t="s">
        <v>59</v>
      </c>
      <c r="H32" s="1" t="s">
        <v>62</v>
      </c>
      <c r="I32" s="1" t="s">
        <v>59</v>
      </c>
      <c r="R32">
        <f>VLOOKUP(A32,Tabela1[],2,FALSE)</f>
        <v>4</v>
      </c>
      <c r="S32">
        <f>VLOOKUP(B32,Tabela1[],2,FALSE)</f>
        <v>2</v>
      </c>
      <c r="T32">
        <f>VLOOKUP(C32,Tabela1[],2,FALSE)</f>
        <v>2</v>
      </c>
      <c r="U32">
        <f>VLOOKUP(D32,Tabela1[],2,FALSE)</f>
        <v>4</v>
      </c>
      <c r="V32">
        <f>VLOOKUP(E32,Tabela1[],2,FALSE)</f>
        <v>4</v>
      </c>
      <c r="W32">
        <f>VLOOKUP(F32,Tabela1[],2,FALSE)</f>
        <v>2</v>
      </c>
      <c r="X32">
        <f>VLOOKUP(G32,Tabela1[],2,FALSE)</f>
        <v>2</v>
      </c>
      <c r="Y32">
        <f>VLOOKUP(H32,Tabela1[],2,FALSE)</f>
        <v>4</v>
      </c>
      <c r="Z32">
        <f>VLOOKUP(I32,Tabela1[],2,FALSE)</f>
        <v>2</v>
      </c>
    </row>
    <row r="33" spans="1:26" ht="16.5" x14ac:dyDescent="0.35">
      <c r="A33" s="1" t="s">
        <v>61</v>
      </c>
      <c r="B33" s="1" t="s">
        <v>60</v>
      </c>
      <c r="C33" s="1" t="s">
        <v>60</v>
      </c>
      <c r="D33" s="1" t="s">
        <v>60</v>
      </c>
      <c r="E33" s="1" t="s">
        <v>62</v>
      </c>
      <c r="F33" s="1" t="s">
        <v>60</v>
      </c>
      <c r="G33" s="1" t="s">
        <v>60</v>
      </c>
      <c r="H33" s="1" t="s">
        <v>62</v>
      </c>
      <c r="I33" s="1" t="s">
        <v>60</v>
      </c>
      <c r="R33">
        <f>VLOOKUP(A33,Tabela1[],2,FALSE)</f>
        <v>5</v>
      </c>
      <c r="S33">
        <f>VLOOKUP(B33,Tabela1[],2,FALSE)</f>
        <v>3</v>
      </c>
      <c r="T33">
        <f>VLOOKUP(C33,Tabela1[],2,FALSE)</f>
        <v>3</v>
      </c>
      <c r="U33">
        <f>VLOOKUP(D33,Tabela1[],2,FALSE)</f>
        <v>3</v>
      </c>
      <c r="V33">
        <f>VLOOKUP(E33,Tabela1[],2,FALSE)</f>
        <v>4</v>
      </c>
      <c r="W33">
        <f>VLOOKUP(F33,Tabela1[],2,FALSE)</f>
        <v>3</v>
      </c>
      <c r="X33">
        <f>VLOOKUP(G33,Tabela1[],2,FALSE)</f>
        <v>3</v>
      </c>
      <c r="Y33">
        <f>VLOOKUP(H33,Tabela1[],2,FALSE)</f>
        <v>4</v>
      </c>
      <c r="Z33">
        <f>VLOOKUP(I33,Tabela1[],2,FALSE)</f>
        <v>3</v>
      </c>
    </row>
    <row r="34" spans="1:26" ht="16.5" x14ac:dyDescent="0.35">
      <c r="A34" s="1" t="s">
        <v>62</v>
      </c>
      <c r="B34" s="1" t="s">
        <v>59</v>
      </c>
      <c r="C34" s="1" t="s">
        <v>70</v>
      </c>
      <c r="D34" s="1" t="s">
        <v>62</v>
      </c>
      <c r="E34" s="1" t="s">
        <v>61</v>
      </c>
      <c r="F34" s="1" t="s">
        <v>70</v>
      </c>
      <c r="G34" s="1" t="s">
        <v>60</v>
      </c>
      <c r="H34" s="1" t="s">
        <v>62</v>
      </c>
      <c r="I34" s="1" t="s">
        <v>60</v>
      </c>
      <c r="R34">
        <f>VLOOKUP(A34,Tabela1[],2,FALSE)</f>
        <v>4</v>
      </c>
      <c r="S34">
        <f>VLOOKUP(B34,Tabela1[],2,FALSE)</f>
        <v>2</v>
      </c>
      <c r="T34">
        <f>VLOOKUP(C34,Tabela1[],2,FALSE)</f>
        <v>1</v>
      </c>
      <c r="U34">
        <f>VLOOKUP(D34,Tabela1[],2,FALSE)</f>
        <v>4</v>
      </c>
      <c r="V34">
        <f>VLOOKUP(E34,Tabela1[],2,FALSE)</f>
        <v>5</v>
      </c>
      <c r="W34">
        <f>VLOOKUP(F34,Tabela1[],2,FALSE)</f>
        <v>1</v>
      </c>
      <c r="X34">
        <f>VLOOKUP(G34,Tabela1[],2,FALSE)</f>
        <v>3</v>
      </c>
      <c r="Y34">
        <f>VLOOKUP(H34,Tabela1[],2,FALSE)</f>
        <v>4</v>
      </c>
      <c r="Z34">
        <f>VLOOKUP(I34,Tabela1[],2,FALSE)</f>
        <v>3</v>
      </c>
    </row>
    <row r="35" spans="1:26" ht="16.5" x14ac:dyDescent="0.35">
      <c r="A35" s="1" t="s">
        <v>62</v>
      </c>
      <c r="B35" s="1" t="s">
        <v>70</v>
      </c>
      <c r="C35" s="1" t="s">
        <v>70</v>
      </c>
      <c r="D35" s="1" t="s">
        <v>62</v>
      </c>
      <c r="E35" s="1" t="s">
        <v>62</v>
      </c>
      <c r="F35" s="1" t="s">
        <v>70</v>
      </c>
      <c r="G35" s="1" t="s">
        <v>70</v>
      </c>
      <c r="H35" s="1" t="s">
        <v>61</v>
      </c>
      <c r="I35" s="1" t="s">
        <v>70</v>
      </c>
      <c r="R35">
        <f>VLOOKUP(A35,Tabela1[],2,FALSE)</f>
        <v>4</v>
      </c>
      <c r="S35">
        <f>VLOOKUP(B35,Tabela1[],2,FALSE)</f>
        <v>1</v>
      </c>
      <c r="T35">
        <f>VLOOKUP(C35,Tabela1[],2,FALSE)</f>
        <v>1</v>
      </c>
      <c r="U35">
        <f>VLOOKUP(D35,Tabela1[],2,FALSE)</f>
        <v>4</v>
      </c>
      <c r="V35">
        <f>VLOOKUP(E35,Tabela1[],2,FALSE)</f>
        <v>4</v>
      </c>
      <c r="W35">
        <f>VLOOKUP(F35,Tabela1[],2,FALSE)</f>
        <v>1</v>
      </c>
      <c r="X35">
        <f>VLOOKUP(G35,Tabela1[],2,FALSE)</f>
        <v>1</v>
      </c>
      <c r="Y35">
        <f>VLOOKUP(H35,Tabela1[],2,FALSE)</f>
        <v>5</v>
      </c>
      <c r="Z35">
        <f>VLOOKUP(I35,Tabela1[],2,FALSE)</f>
        <v>1</v>
      </c>
    </row>
    <row r="36" spans="1:26" ht="16.5" x14ac:dyDescent="0.35">
      <c r="A36" s="1" t="s">
        <v>59</v>
      </c>
      <c r="B36" s="1" t="s">
        <v>60</v>
      </c>
      <c r="C36" s="1" t="s">
        <v>70</v>
      </c>
      <c r="D36" s="1" t="s">
        <v>59</v>
      </c>
      <c r="E36" s="1" t="s">
        <v>59</v>
      </c>
      <c r="F36" s="1" t="s">
        <v>62</v>
      </c>
      <c r="G36" s="1" t="s">
        <v>61</v>
      </c>
      <c r="H36" s="1" t="s">
        <v>59</v>
      </c>
      <c r="I36" s="1" t="s">
        <v>61</v>
      </c>
      <c r="R36">
        <f>VLOOKUP(A36,Tabela1[],2,FALSE)</f>
        <v>2</v>
      </c>
      <c r="S36">
        <f>VLOOKUP(B36,Tabela1[],2,FALSE)</f>
        <v>3</v>
      </c>
      <c r="T36">
        <f>VLOOKUP(C36,Tabela1[],2,FALSE)</f>
        <v>1</v>
      </c>
      <c r="U36">
        <f>VLOOKUP(D36,Tabela1[],2,FALSE)</f>
        <v>2</v>
      </c>
      <c r="V36">
        <f>VLOOKUP(E36,Tabela1[],2,FALSE)</f>
        <v>2</v>
      </c>
      <c r="W36">
        <f>VLOOKUP(F36,Tabela1[],2,FALSE)</f>
        <v>4</v>
      </c>
      <c r="X36">
        <f>VLOOKUP(G36,Tabela1[],2,FALSE)</f>
        <v>5</v>
      </c>
      <c r="Y36">
        <f>VLOOKUP(H36,Tabela1[],2,FALSE)</f>
        <v>2</v>
      </c>
      <c r="Z36">
        <f>VLOOKUP(I36,Tabela1[],2,FALSE)</f>
        <v>5</v>
      </c>
    </row>
    <row r="37" spans="1:26" ht="16.5" x14ac:dyDescent="0.35">
      <c r="A37" s="1" t="s">
        <v>60</v>
      </c>
      <c r="B37" s="1" t="s">
        <v>59</v>
      </c>
      <c r="C37" s="1" t="s">
        <v>70</v>
      </c>
      <c r="D37" s="1" t="s">
        <v>60</v>
      </c>
      <c r="E37" s="1" t="s">
        <v>60</v>
      </c>
      <c r="F37" s="1" t="s">
        <v>59</v>
      </c>
      <c r="G37" s="1" t="s">
        <v>70</v>
      </c>
      <c r="H37" s="1" t="s">
        <v>62</v>
      </c>
      <c r="I37" s="1" t="s">
        <v>59</v>
      </c>
      <c r="R37">
        <f>VLOOKUP(A37,Tabela1[],2,FALSE)</f>
        <v>3</v>
      </c>
      <c r="S37">
        <f>VLOOKUP(B37,Tabela1[],2,FALSE)</f>
        <v>2</v>
      </c>
      <c r="T37">
        <f>VLOOKUP(C37,Tabela1[],2,FALSE)</f>
        <v>1</v>
      </c>
      <c r="U37">
        <f>VLOOKUP(D37,Tabela1[],2,FALSE)</f>
        <v>3</v>
      </c>
      <c r="V37">
        <f>VLOOKUP(E37,Tabela1[],2,FALSE)</f>
        <v>3</v>
      </c>
      <c r="W37">
        <f>VLOOKUP(F37,Tabela1[],2,FALSE)</f>
        <v>2</v>
      </c>
      <c r="X37">
        <f>VLOOKUP(G37,Tabela1[],2,FALSE)</f>
        <v>1</v>
      </c>
      <c r="Y37">
        <f>VLOOKUP(H37,Tabela1[],2,FALSE)</f>
        <v>4</v>
      </c>
      <c r="Z37">
        <f>VLOOKUP(I37,Tabela1[],2,FALSE)</f>
        <v>2</v>
      </c>
    </row>
    <row r="40" spans="1:26" ht="16.5" x14ac:dyDescent="0.35">
      <c r="P40" s="23" t="s">
        <v>155</v>
      </c>
      <c r="Q40" s="1" t="s">
        <v>188</v>
      </c>
    </row>
    <row r="41" spans="1:26" ht="16.5" x14ac:dyDescent="0.35">
      <c r="P41" s="23" t="s">
        <v>156</v>
      </c>
      <c r="Q41" s="1" t="s">
        <v>189</v>
      </c>
    </row>
    <row r="42" spans="1:26" ht="16.5" x14ac:dyDescent="0.35">
      <c r="P42" s="23" t="s">
        <v>157</v>
      </c>
      <c r="Q42" s="1" t="s">
        <v>190</v>
      </c>
    </row>
    <row r="43" spans="1:26" ht="16.5" x14ac:dyDescent="0.35">
      <c r="P43" s="23" t="s">
        <v>158</v>
      </c>
      <c r="Q43" s="1" t="s">
        <v>191</v>
      </c>
    </row>
    <row r="44" spans="1:26" ht="16.5" x14ac:dyDescent="0.35">
      <c r="P44" s="23" t="s">
        <v>159</v>
      </c>
      <c r="Q44" s="1" t="s">
        <v>192</v>
      </c>
    </row>
    <row r="45" spans="1:26" ht="16.5" x14ac:dyDescent="0.35">
      <c r="P45" s="23" t="s">
        <v>160</v>
      </c>
      <c r="Q45" s="1" t="s">
        <v>193</v>
      </c>
    </row>
    <row r="46" spans="1:26" ht="16.5" x14ac:dyDescent="0.35">
      <c r="P46" s="23" t="s">
        <v>161</v>
      </c>
      <c r="Q46" s="1" t="s">
        <v>194</v>
      </c>
    </row>
    <row r="47" spans="1:26" ht="16.5" x14ac:dyDescent="0.35">
      <c r="P47" s="23" t="s">
        <v>162</v>
      </c>
      <c r="Q47" s="1" t="s">
        <v>195</v>
      </c>
    </row>
    <row r="48" spans="1:26" ht="16.5" x14ac:dyDescent="0.35">
      <c r="P48" s="23" t="s">
        <v>163</v>
      </c>
      <c r="Q48" s="1" t="s">
        <v>196</v>
      </c>
    </row>
  </sheetData>
  <pageMargins left="0.511811024" right="0.511811024" top="0.78740157499999996" bottom="0.78740157499999996" header="0.31496062000000002" footer="0.31496062000000002"/>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98DFA-4249-4850-ABE5-0EA14C099CDB}">
  <dimension ref="A1:I37"/>
  <sheetViews>
    <sheetView tabSelected="1" topLeftCell="A5" workbookViewId="0">
      <selection activeCell="K14" sqref="K14"/>
    </sheetView>
  </sheetViews>
  <sheetFormatPr defaultRowHeight="15.5" x14ac:dyDescent="0.35"/>
  <cols>
    <col min="4" max="4" width="14.9140625" bestFit="1" customWidth="1"/>
    <col min="7" max="7" width="13.08203125" customWidth="1"/>
    <col min="8" max="8" width="21.08203125" customWidth="1"/>
    <col min="9" max="9" width="10.33203125" bestFit="1" customWidth="1"/>
  </cols>
  <sheetData>
    <row r="1" spans="1:9" ht="16.5" x14ac:dyDescent="0.35">
      <c r="A1" s="24" t="s">
        <v>125</v>
      </c>
      <c r="B1" s="24" t="s">
        <v>126</v>
      </c>
      <c r="C1" s="13" t="s">
        <v>197</v>
      </c>
      <c r="D1" s="13" t="s">
        <v>205</v>
      </c>
    </row>
    <row r="2" spans="1:9" ht="16.5" x14ac:dyDescent="0.35">
      <c r="A2" s="25">
        <v>170</v>
      </c>
      <c r="B2" s="25">
        <v>64.5</v>
      </c>
      <c r="C2" s="26">
        <f>B2/(A2/100)^2</f>
        <v>22.318339100346023</v>
      </c>
      <c r="D2" s="7" t="str">
        <f>VLOOKUP(C2,Tabela2[],3,TRUE)</f>
        <v>peso ideal</v>
      </c>
    </row>
    <row r="3" spans="1:9" ht="16.5" x14ac:dyDescent="0.35">
      <c r="A3" s="25">
        <v>169</v>
      </c>
      <c r="B3" s="25">
        <v>61</v>
      </c>
      <c r="C3" s="26">
        <f t="shared" ref="C3:C37" si="0">B3/(A3/100)^2</f>
        <v>21.357795595392322</v>
      </c>
      <c r="D3" s="7" t="str">
        <f>VLOOKUP(C3,Tabela2[],3,TRUE)</f>
        <v>peso ideal</v>
      </c>
    </row>
    <row r="4" spans="1:9" ht="16.5" x14ac:dyDescent="0.35">
      <c r="A4" s="25">
        <v>184</v>
      </c>
      <c r="B4" s="25">
        <v>85</v>
      </c>
      <c r="C4" s="26">
        <f t="shared" si="0"/>
        <v>25.10633270321361</v>
      </c>
      <c r="D4" s="7" t="str">
        <f>VLOOKUP(C4,Tabela2[],3,TRUE)</f>
        <v>levemente acima</v>
      </c>
    </row>
    <row r="5" spans="1:9" ht="16.5" x14ac:dyDescent="0.35">
      <c r="A5" s="25">
        <v>168</v>
      </c>
      <c r="B5" s="25">
        <v>56</v>
      </c>
      <c r="C5" s="26">
        <f t="shared" si="0"/>
        <v>19.841269841269845</v>
      </c>
      <c r="D5" s="7" t="str">
        <f>VLOOKUP(C5,Tabela2[],3,TRUE)</f>
        <v>peso ideal</v>
      </c>
    </row>
    <row r="6" spans="1:9" ht="16.5" x14ac:dyDescent="0.35">
      <c r="A6" s="25">
        <v>168</v>
      </c>
      <c r="B6" s="25">
        <v>60</v>
      </c>
      <c r="C6" s="26">
        <f t="shared" si="0"/>
        <v>21.258503401360546</v>
      </c>
      <c r="D6" s="7" t="str">
        <f>VLOOKUP(C6,Tabela2[],3,TRUE)</f>
        <v>peso ideal</v>
      </c>
    </row>
    <row r="7" spans="1:9" ht="16.5" x14ac:dyDescent="0.35">
      <c r="A7" s="25">
        <v>167</v>
      </c>
      <c r="B7" s="25">
        <v>62</v>
      </c>
      <c r="C7" s="26">
        <f t="shared" si="0"/>
        <v>22.230987127541326</v>
      </c>
      <c r="D7" s="7" t="str">
        <f>VLOOKUP(C7,Tabela2[],3,TRUE)</f>
        <v>peso ideal</v>
      </c>
    </row>
    <row r="8" spans="1:9" ht="16.5" x14ac:dyDescent="0.35">
      <c r="A8" s="25">
        <v>165</v>
      </c>
      <c r="B8" s="25">
        <v>52</v>
      </c>
      <c r="C8" s="26">
        <f t="shared" si="0"/>
        <v>19.100091827364558</v>
      </c>
      <c r="D8" s="7" t="str">
        <f>VLOOKUP(C8,Tabela2[],3,TRUE)</f>
        <v>peso ideal</v>
      </c>
    </row>
    <row r="9" spans="1:9" ht="16.5" x14ac:dyDescent="0.35">
      <c r="A9" s="25">
        <v>173</v>
      </c>
      <c r="B9" s="25">
        <v>75</v>
      </c>
      <c r="C9" s="26">
        <f t="shared" si="0"/>
        <v>25.059307026629689</v>
      </c>
      <c r="D9" s="7" t="str">
        <f>VLOOKUP(C9,Tabela2[],3,TRUE)</f>
        <v>levemente acima</v>
      </c>
    </row>
    <row r="10" spans="1:9" ht="20.5" thickBot="1" x14ac:dyDescent="0.45">
      <c r="A10" s="25">
        <v>183</v>
      </c>
      <c r="B10" s="25">
        <v>106</v>
      </c>
      <c r="C10" s="26">
        <f t="shared" si="0"/>
        <v>31.652184299322162</v>
      </c>
      <c r="D10" s="7" t="str">
        <f>VLOOKUP(C10,Tabela2[],3,TRUE)</f>
        <v>obesidade I</v>
      </c>
      <c r="F10" s="27" t="s">
        <v>197</v>
      </c>
      <c r="G10" s="28" t="s">
        <v>206</v>
      </c>
      <c r="H10" s="29" t="s">
        <v>198</v>
      </c>
      <c r="I10" s="30" t="s">
        <v>207</v>
      </c>
    </row>
    <row r="11" spans="1:9" ht="20.5" thickBot="1" x14ac:dyDescent="0.45">
      <c r="A11" s="25">
        <v>164</v>
      </c>
      <c r="B11" s="25">
        <v>60</v>
      </c>
      <c r="C11" s="26">
        <f t="shared" si="0"/>
        <v>22.308149910767405</v>
      </c>
      <c r="D11" s="7" t="str">
        <f>VLOOKUP(C11,Tabela2[],3,TRUE)</f>
        <v>peso ideal</v>
      </c>
      <c r="F11" s="31">
        <v>0</v>
      </c>
      <c r="G11" s="32">
        <v>18.5</v>
      </c>
      <c r="H11" s="33" t="s">
        <v>199</v>
      </c>
      <c r="I11" s="23">
        <f>COUNTIF(D:D,Tabela2[[#This Row],[Classificação]])</f>
        <v>0</v>
      </c>
    </row>
    <row r="12" spans="1:9" ht="20.5" thickBot="1" x14ac:dyDescent="0.45">
      <c r="A12" s="25">
        <v>177</v>
      </c>
      <c r="B12" s="25">
        <v>80</v>
      </c>
      <c r="C12" s="26">
        <f t="shared" si="0"/>
        <v>25.535446391522228</v>
      </c>
      <c r="D12" s="7" t="str">
        <f>VLOOKUP(C12,Tabela2[],3,TRUE)</f>
        <v>levemente acima</v>
      </c>
      <c r="F12" s="31">
        <v>18.600000000000001</v>
      </c>
      <c r="G12" s="32">
        <v>24.9</v>
      </c>
      <c r="H12" s="33" t="s">
        <v>200</v>
      </c>
      <c r="I12" s="23">
        <f>COUNTIF(D:D,Tabela2[[#This Row],[Classificação]])</f>
        <v>18</v>
      </c>
    </row>
    <row r="13" spans="1:9" ht="20.5" thickBot="1" x14ac:dyDescent="0.45">
      <c r="A13" s="25">
        <v>160</v>
      </c>
      <c r="B13" s="25">
        <v>68</v>
      </c>
      <c r="C13" s="26">
        <f t="shared" si="0"/>
        <v>26.562499999999996</v>
      </c>
      <c r="D13" s="7" t="str">
        <f>VLOOKUP(C13,Tabela2[],3,TRUE)</f>
        <v>levemente acima</v>
      </c>
      <c r="F13" s="31">
        <v>25</v>
      </c>
      <c r="G13" s="32">
        <v>29.9</v>
      </c>
      <c r="H13" s="33" t="s">
        <v>201</v>
      </c>
      <c r="I13" s="23">
        <f>COUNTIF(D:D,Tabela2[[#This Row],[Classificação]])</f>
        <v>14</v>
      </c>
    </row>
    <row r="14" spans="1:9" ht="20.5" thickBot="1" x14ac:dyDescent="0.45">
      <c r="A14" s="25">
        <v>160</v>
      </c>
      <c r="B14" s="25">
        <v>48</v>
      </c>
      <c r="C14" s="26">
        <f t="shared" si="0"/>
        <v>18.749999999999996</v>
      </c>
      <c r="D14" s="7" t="str">
        <f>VLOOKUP(C14,Tabela2[],3,TRUE)</f>
        <v>peso ideal</v>
      </c>
      <c r="F14" s="31">
        <v>30</v>
      </c>
      <c r="G14" s="32">
        <v>34.9</v>
      </c>
      <c r="H14" s="33" t="s">
        <v>202</v>
      </c>
      <c r="I14" s="23">
        <f>COUNTIF(D:D,Tabela2[[#This Row],[Classificação]])</f>
        <v>2</v>
      </c>
    </row>
    <row r="15" spans="1:9" ht="20.5" thickBot="1" x14ac:dyDescent="0.45">
      <c r="A15" s="25">
        <v>170</v>
      </c>
      <c r="B15" s="25">
        <v>62</v>
      </c>
      <c r="C15" s="26">
        <f t="shared" si="0"/>
        <v>21.453287197231838</v>
      </c>
      <c r="D15" s="7" t="str">
        <f>VLOOKUP(C15,Tabela2[],3,TRUE)</f>
        <v>peso ideal</v>
      </c>
      <c r="F15" s="31">
        <v>35</v>
      </c>
      <c r="G15" s="32">
        <v>39.9</v>
      </c>
      <c r="H15" s="33" t="s">
        <v>203</v>
      </c>
      <c r="I15" s="23">
        <f>COUNTIF(D:D,Tabela2[[#This Row],[Classificação]])</f>
        <v>2</v>
      </c>
    </row>
    <row r="16" spans="1:9" ht="20" x14ac:dyDescent="0.4">
      <c r="A16" s="25">
        <v>182</v>
      </c>
      <c r="B16" s="25">
        <v>88</v>
      </c>
      <c r="C16" s="26">
        <f t="shared" si="0"/>
        <v>26.566839753652939</v>
      </c>
      <c r="D16" s="7" t="str">
        <f>VLOOKUP(C16,Tabela2[],3,TRUE)</f>
        <v>levemente acima</v>
      </c>
      <c r="F16" s="34">
        <v>40</v>
      </c>
      <c r="G16" s="35">
        <v>100</v>
      </c>
      <c r="H16" s="36" t="s">
        <v>204</v>
      </c>
      <c r="I16" s="23">
        <f>COUNTIF(D:D,Tabela2[[#This Row],[Classificação]])</f>
        <v>0</v>
      </c>
    </row>
    <row r="17" spans="1:4" ht="16.5" x14ac:dyDescent="0.35">
      <c r="A17" s="25">
        <v>178</v>
      </c>
      <c r="B17" s="25">
        <v>124</v>
      </c>
      <c r="C17" s="26">
        <f t="shared" si="0"/>
        <v>39.136472667592471</v>
      </c>
      <c r="D17" s="7" t="str">
        <f>VLOOKUP(C17,Tabela2[],3,TRUE)</f>
        <v>obesidade II</v>
      </c>
    </row>
    <row r="18" spans="1:4" ht="16.5" x14ac:dyDescent="0.35">
      <c r="A18" s="25">
        <v>170</v>
      </c>
      <c r="B18" s="25">
        <v>75</v>
      </c>
      <c r="C18" s="26">
        <f t="shared" si="0"/>
        <v>25.95155709342561</v>
      </c>
      <c r="D18" s="7" t="str">
        <f>VLOOKUP(C18,Tabela2[],3,TRUE)</f>
        <v>levemente acima</v>
      </c>
    </row>
    <row r="19" spans="1:4" ht="16.5" x14ac:dyDescent="0.35">
      <c r="A19" s="25">
        <v>162</v>
      </c>
      <c r="B19" s="25">
        <v>56</v>
      </c>
      <c r="C19" s="26">
        <f t="shared" si="0"/>
        <v>21.338210638622158</v>
      </c>
      <c r="D19" s="7" t="str">
        <f>VLOOKUP(C19,Tabela2[],3,TRUE)</f>
        <v>peso ideal</v>
      </c>
    </row>
    <row r="20" spans="1:4" ht="16.5" x14ac:dyDescent="0.35">
      <c r="A20" s="25">
        <v>185</v>
      </c>
      <c r="B20" s="25">
        <v>81</v>
      </c>
      <c r="C20" s="26">
        <f t="shared" si="0"/>
        <v>23.666910153396639</v>
      </c>
      <c r="D20" s="7" t="str">
        <f>VLOOKUP(C20,Tabela2[],3,TRUE)</f>
        <v>peso ideal</v>
      </c>
    </row>
    <row r="21" spans="1:4" ht="16.5" x14ac:dyDescent="0.35">
      <c r="A21" s="25">
        <v>178</v>
      </c>
      <c r="B21" s="25">
        <v>88</v>
      </c>
      <c r="C21" s="26">
        <f t="shared" si="0"/>
        <v>27.774270925388208</v>
      </c>
      <c r="D21" s="7" t="str">
        <f>VLOOKUP(C21,Tabela2[],3,TRUE)</f>
        <v>levemente acima</v>
      </c>
    </row>
    <row r="22" spans="1:4" ht="16.5" x14ac:dyDescent="0.35">
      <c r="A22" s="25">
        <v>162</v>
      </c>
      <c r="B22" s="25">
        <v>55</v>
      </c>
      <c r="C22" s="26">
        <f t="shared" si="0"/>
        <v>20.957171162932475</v>
      </c>
      <c r="D22" s="7" t="str">
        <f>VLOOKUP(C22,Tabela2[],3,TRUE)</f>
        <v>peso ideal</v>
      </c>
    </row>
    <row r="23" spans="1:4" ht="16.5" x14ac:dyDescent="0.35">
      <c r="A23" s="25">
        <v>164</v>
      </c>
      <c r="B23" s="25">
        <v>58</v>
      </c>
      <c r="C23" s="26">
        <f t="shared" si="0"/>
        <v>21.564544913741823</v>
      </c>
      <c r="D23" s="7" t="str">
        <f>VLOOKUP(C23,Tabela2[],3,TRUE)</f>
        <v>peso ideal</v>
      </c>
    </row>
    <row r="24" spans="1:4" ht="16.5" x14ac:dyDescent="0.35">
      <c r="A24" s="25">
        <v>165</v>
      </c>
      <c r="B24" s="25">
        <v>65</v>
      </c>
      <c r="C24" s="26">
        <f t="shared" si="0"/>
        <v>23.875114784205696</v>
      </c>
      <c r="D24" s="7" t="str">
        <f>VLOOKUP(C24,Tabela2[],3,TRUE)</f>
        <v>peso ideal</v>
      </c>
    </row>
    <row r="25" spans="1:4" ht="16.5" x14ac:dyDescent="0.35">
      <c r="A25" s="25">
        <v>197</v>
      </c>
      <c r="B25" s="25">
        <v>100</v>
      </c>
      <c r="C25" s="26">
        <f t="shared" si="0"/>
        <v>25.767218944059369</v>
      </c>
      <c r="D25" s="7" t="str">
        <f>VLOOKUP(C25,Tabela2[],3,TRUE)</f>
        <v>levemente acima</v>
      </c>
    </row>
    <row r="26" spans="1:4" ht="16.5" x14ac:dyDescent="0.35">
      <c r="A26" s="25">
        <v>175</v>
      </c>
      <c r="B26" s="25">
        <v>82</v>
      </c>
      <c r="C26" s="26">
        <f t="shared" si="0"/>
        <v>26.775510204081634</v>
      </c>
      <c r="D26" s="7" t="str">
        <f>VLOOKUP(C26,Tabela2[],3,TRUE)</f>
        <v>levemente acima</v>
      </c>
    </row>
    <row r="27" spans="1:4" ht="16.5" x14ac:dyDescent="0.35">
      <c r="A27" s="25">
        <v>153</v>
      </c>
      <c r="B27" s="25">
        <v>65</v>
      </c>
      <c r="C27" s="26">
        <f t="shared" si="0"/>
        <v>27.767098124652911</v>
      </c>
      <c r="D27" s="7" t="str">
        <f>VLOOKUP(C27,Tabela2[],3,TRUE)</f>
        <v>levemente acima</v>
      </c>
    </row>
    <row r="28" spans="1:4" ht="16.5" x14ac:dyDescent="0.35">
      <c r="A28" s="25">
        <v>178</v>
      </c>
      <c r="B28" s="25">
        <v>83</v>
      </c>
      <c r="C28" s="26">
        <f t="shared" si="0"/>
        <v>26.196187350082059</v>
      </c>
      <c r="D28" s="7" t="str">
        <f>VLOOKUP(C28,Tabela2[],3,TRUE)</f>
        <v>levemente acima</v>
      </c>
    </row>
    <row r="29" spans="1:4" ht="16.5" x14ac:dyDescent="0.35">
      <c r="A29" s="25">
        <v>183</v>
      </c>
      <c r="B29" s="25">
        <v>88</v>
      </c>
      <c r="C29" s="26">
        <f t="shared" si="0"/>
        <v>26.277285078682549</v>
      </c>
      <c r="D29" s="7" t="str">
        <f>VLOOKUP(C29,Tabela2[],3,TRUE)</f>
        <v>levemente acima</v>
      </c>
    </row>
    <row r="30" spans="1:4" ht="16.5" x14ac:dyDescent="0.35">
      <c r="A30" s="25">
        <v>153</v>
      </c>
      <c r="B30" s="25">
        <v>62</v>
      </c>
      <c r="C30" s="26">
        <f t="shared" si="0"/>
        <v>26.485539749668931</v>
      </c>
      <c r="D30" s="7" t="str">
        <f>VLOOKUP(C30,Tabela2[],3,TRUE)</f>
        <v>levemente acima</v>
      </c>
    </row>
    <row r="31" spans="1:4" ht="16.5" x14ac:dyDescent="0.35">
      <c r="A31" s="25">
        <v>176</v>
      </c>
      <c r="B31" s="25">
        <v>85</v>
      </c>
      <c r="C31" s="26">
        <f t="shared" si="0"/>
        <v>27.440599173553721</v>
      </c>
      <c r="D31" s="7" t="str">
        <f>VLOOKUP(C31,Tabela2[],3,TRUE)</f>
        <v>levemente acima</v>
      </c>
    </row>
    <row r="32" spans="1:4" ht="16.5" x14ac:dyDescent="0.35">
      <c r="A32" s="25">
        <v>161</v>
      </c>
      <c r="B32" s="25">
        <v>60</v>
      </c>
      <c r="C32" s="26">
        <f t="shared" si="0"/>
        <v>23.147255121330193</v>
      </c>
      <c r="D32" s="7" t="str">
        <f>VLOOKUP(C32,Tabela2[],3,TRUE)</f>
        <v>peso ideal</v>
      </c>
    </row>
    <row r="33" spans="1:4" ht="16.5" x14ac:dyDescent="0.35">
      <c r="A33" s="25">
        <v>170</v>
      </c>
      <c r="B33" s="25">
        <v>104</v>
      </c>
      <c r="C33" s="26">
        <f t="shared" si="0"/>
        <v>35.986159169550177</v>
      </c>
      <c r="D33" s="7" t="str">
        <f>VLOOKUP(C33,Tabela2[],3,TRUE)</f>
        <v>obesidade II</v>
      </c>
    </row>
    <row r="34" spans="1:4" ht="16.5" x14ac:dyDescent="0.35">
      <c r="A34" s="25">
        <v>170</v>
      </c>
      <c r="B34" s="25">
        <v>72</v>
      </c>
      <c r="C34" s="26">
        <f t="shared" si="0"/>
        <v>24.913494809688583</v>
      </c>
      <c r="D34" s="7" t="str">
        <f>VLOOKUP(C34,Tabela2[],3,TRUE)</f>
        <v>peso ideal</v>
      </c>
    </row>
    <row r="35" spans="1:4" ht="16.5" x14ac:dyDescent="0.35">
      <c r="A35" s="25">
        <v>164</v>
      </c>
      <c r="B35" s="25">
        <v>94</v>
      </c>
      <c r="C35" s="26">
        <f t="shared" si="0"/>
        <v>34.949434860202267</v>
      </c>
      <c r="D35" s="7" t="str">
        <f>VLOOKUP(C35,Tabela2[],3,TRUE)</f>
        <v>obesidade I</v>
      </c>
    </row>
    <row r="36" spans="1:4" ht="16.5" x14ac:dyDescent="0.35">
      <c r="A36" s="25">
        <v>173</v>
      </c>
      <c r="B36" s="25">
        <v>69</v>
      </c>
      <c r="C36" s="26">
        <f t="shared" si="0"/>
        <v>23.054562464499313</v>
      </c>
      <c r="D36" s="7" t="str">
        <f>VLOOKUP(C36,Tabela2[],3,TRUE)</f>
        <v>peso ideal</v>
      </c>
    </row>
    <row r="37" spans="1:4" ht="16.5" x14ac:dyDescent="0.35">
      <c r="A37" s="25">
        <v>170</v>
      </c>
      <c r="B37" s="25">
        <v>64</v>
      </c>
      <c r="C37" s="26">
        <f t="shared" si="0"/>
        <v>22.145328719723185</v>
      </c>
      <c r="D37" s="7" t="str">
        <f>VLOOKUP(C37,Tabela2[],3,TRUE)</f>
        <v>peso ideal</v>
      </c>
    </row>
  </sheetData>
  <pageMargins left="0.511811024" right="0.511811024" top="0.78740157499999996" bottom="0.78740157499999996" header="0.31496062000000002" footer="0.31496062000000002"/>
  <pageSetup paperSize="9" orientation="portrait" horizontalDpi="1200"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BASE</vt:lpstr>
      <vt:lpstr>Legenda</vt:lpstr>
      <vt:lpstr>Q41</vt:lpstr>
      <vt:lpstr>Histograma</vt:lpstr>
      <vt:lpstr>Boxplot idade (Q2)</vt:lpstr>
      <vt:lpstr>Boxplot peso (Q4)</vt:lpstr>
      <vt:lpstr>PROCV (Q33 á Q41)</vt:lpstr>
      <vt:lpstr>PROCV (Q3 &amp; 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Rabelo</dc:creator>
  <cp:lastModifiedBy>GUSTAVO DUTRA TELLES</cp:lastModifiedBy>
  <dcterms:created xsi:type="dcterms:W3CDTF">2015-11-30T11:26:40Z</dcterms:created>
  <dcterms:modified xsi:type="dcterms:W3CDTF">2024-08-30T15:30:52Z</dcterms:modified>
</cp:coreProperties>
</file>