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C:\Users\RISA KIMURA\.gemini\antigravity\scratch\invoice_automation\data\output\"/>
    </mc:Choice>
  </mc:AlternateContent>
  <xr:revisionPtr revIDLastSave="0" documentId="13_ncr:1_{90295C6D-7711-4729-9074-724DC49E9179}" xr6:coauthVersionLast="47" xr6:coauthVersionMax="47" xr10:uidLastSave="{00000000-0000-0000-0000-000000000000}"/>
  <bookViews>
    <workbookView xWindow="-110" yWindow="-110" windowWidth="19420" windowHeight="10300" activeTab="1" xr2:uid="{00000000-000D-0000-FFFF-FFFF00000000}"/>
  </bookViews>
  <sheets>
    <sheet name="使い方" sheetId="1" r:id="rId1"/>
    <sheet name="請求データ入力" sheetId="2" r:id="rId2"/>
    <sheet name="合計請求書" sheetId="3" r:id="rId3"/>
    <sheet name="個別001-010" sheetId="4" r:id="rId4"/>
    <sheet name="個別011-020" sheetId="5" r:id="rId5"/>
    <sheet name="個別021-030" sheetId="6" r:id="rId6"/>
    <sheet name="個別031-040" sheetId="7" r:id="rId7"/>
    <sheet name="個別041-050" sheetId="8" r:id="rId8"/>
    <sheet name="個別051-060" sheetId="9" r:id="rId9"/>
    <sheet name="個別061-070" sheetId="10" r:id="rId10"/>
    <sheet name="個別071-080" sheetId="11" r:id="rId11"/>
    <sheet name="個別081-090" sheetId="12" r:id="rId12"/>
    <sheet name="個別091-100" sheetId="13" r:id="rId13"/>
  </sheets>
  <definedNames>
    <definedName name="_xlnm.Print_Area" localSheetId="3">'個別001-010'!$A$1:$AL$619</definedName>
    <definedName name="_xlnm.Print_Area" localSheetId="2">合計請求書!$A$1:$N$113</definedName>
    <definedName name="_xlnm.Print_Area" localSheetId="0">使い方!$A$1:$Q$86</definedName>
    <definedName name="_xlnm.Print_Area" localSheetId="1">請求データ入力!$B$1:$Q$114</definedName>
    <definedName name="_xlnm.Print_Titles" localSheetId="2">合計請求書!$1:$13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17" i="13" l="1"/>
  <c r="B614" i="13"/>
  <c r="T613" i="13"/>
  <c r="B612" i="13"/>
  <c r="L611" i="13"/>
  <c r="G610" i="13"/>
  <c r="N603" i="13"/>
  <c r="G598" i="13"/>
  <c r="G619" i="13" s="1"/>
  <c r="B598" i="13"/>
  <c r="B619" i="13" s="1"/>
  <c r="V596" i="13"/>
  <c r="V617" i="13" s="1"/>
  <c r="R596" i="13"/>
  <c r="R617" i="13" s="1"/>
  <c r="B596" i="13"/>
  <c r="B593" i="13"/>
  <c r="T592" i="13"/>
  <c r="B591" i="13"/>
  <c r="L590" i="13"/>
  <c r="G589" i="13"/>
  <c r="R582" i="13"/>
  <c r="R603" i="13" s="1"/>
  <c r="P582" i="13"/>
  <c r="P603" i="13" s="1"/>
  <c r="B582" i="13"/>
  <c r="B603" i="13" s="1"/>
  <c r="R577" i="13"/>
  <c r="R598" i="13" s="1"/>
  <c r="R619" i="13" s="1"/>
  <c r="G577" i="13"/>
  <c r="B577" i="13"/>
  <c r="V575" i="13"/>
  <c r="R575" i="13"/>
  <c r="B575" i="13"/>
  <c r="B572" i="13"/>
  <c r="T571" i="13"/>
  <c r="B570" i="13"/>
  <c r="L569" i="13"/>
  <c r="G568" i="13"/>
  <c r="R561" i="13"/>
  <c r="P561" i="13"/>
  <c r="N561" i="13"/>
  <c r="N582" i="13" s="1"/>
  <c r="B561" i="13"/>
  <c r="B557" i="13"/>
  <c r="B555" i="13"/>
  <c r="B552" i="13"/>
  <c r="T551" i="13"/>
  <c r="B550" i="13"/>
  <c r="L549" i="13"/>
  <c r="G548" i="13"/>
  <c r="G536" i="13"/>
  <c r="G557" i="13" s="1"/>
  <c r="B536" i="13"/>
  <c r="V534" i="13"/>
  <c r="V555" i="13" s="1"/>
  <c r="R534" i="13"/>
  <c r="R555" i="13" s="1"/>
  <c r="B534" i="13"/>
  <c r="B531" i="13"/>
  <c r="T530" i="13"/>
  <c r="B529" i="13"/>
  <c r="L528" i="13"/>
  <c r="G527" i="13"/>
  <c r="R520" i="13"/>
  <c r="R541" i="13" s="1"/>
  <c r="P520" i="13"/>
  <c r="P541" i="13" s="1"/>
  <c r="B520" i="13"/>
  <c r="B541" i="13" s="1"/>
  <c r="R515" i="13"/>
  <c r="R536" i="13" s="1"/>
  <c r="R557" i="13" s="1"/>
  <c r="G515" i="13"/>
  <c r="B515" i="13"/>
  <c r="V513" i="13"/>
  <c r="R513" i="13"/>
  <c r="B513" i="13"/>
  <c r="B510" i="13"/>
  <c r="T509" i="13"/>
  <c r="B508" i="13"/>
  <c r="L507" i="13"/>
  <c r="G506" i="13"/>
  <c r="R499" i="13"/>
  <c r="P499" i="13"/>
  <c r="N499" i="13"/>
  <c r="N520" i="13" s="1"/>
  <c r="N541" i="13" s="1"/>
  <c r="B499" i="13"/>
  <c r="B495" i="13"/>
  <c r="B493" i="13"/>
  <c r="B490" i="13"/>
  <c r="T489" i="13"/>
  <c r="B488" i="13"/>
  <c r="L487" i="13"/>
  <c r="G486" i="13"/>
  <c r="B474" i="13"/>
  <c r="V472" i="13"/>
  <c r="V493" i="13" s="1"/>
  <c r="R472" i="13"/>
  <c r="R493" i="13" s="1"/>
  <c r="B472" i="13"/>
  <c r="B469" i="13"/>
  <c r="T468" i="13"/>
  <c r="B467" i="13"/>
  <c r="L466" i="13"/>
  <c r="G465" i="13"/>
  <c r="R458" i="13"/>
  <c r="R479" i="13" s="1"/>
  <c r="P458" i="13"/>
  <c r="P479" i="13" s="1"/>
  <c r="R453" i="13"/>
  <c r="R474" i="13" s="1"/>
  <c r="R495" i="13" s="1"/>
  <c r="G453" i="13"/>
  <c r="G474" i="13" s="1"/>
  <c r="G495" i="13" s="1"/>
  <c r="B453" i="13"/>
  <c r="V451" i="13"/>
  <c r="R451" i="13"/>
  <c r="B451" i="13"/>
  <c r="B448" i="13"/>
  <c r="T447" i="13"/>
  <c r="B446" i="13"/>
  <c r="L445" i="13"/>
  <c r="G444" i="13"/>
  <c r="R437" i="13"/>
  <c r="P437" i="13"/>
  <c r="N437" i="13"/>
  <c r="N458" i="13" s="1"/>
  <c r="N479" i="13" s="1"/>
  <c r="B437" i="13"/>
  <c r="B458" i="13" s="1"/>
  <c r="B479" i="13" s="1"/>
  <c r="R433" i="13"/>
  <c r="B433" i="13"/>
  <c r="B431" i="13"/>
  <c r="B428" i="13"/>
  <c r="T427" i="13"/>
  <c r="B426" i="13"/>
  <c r="L425" i="13"/>
  <c r="G424" i="13"/>
  <c r="N417" i="13"/>
  <c r="G412" i="13"/>
  <c r="G433" i="13" s="1"/>
  <c r="B412" i="13"/>
  <c r="V410" i="13"/>
  <c r="V431" i="13" s="1"/>
  <c r="R410" i="13"/>
  <c r="R431" i="13" s="1"/>
  <c r="B410" i="13"/>
  <c r="B407" i="13"/>
  <c r="T406" i="13"/>
  <c r="B405" i="13"/>
  <c r="L404" i="13"/>
  <c r="G403" i="13"/>
  <c r="R396" i="13"/>
  <c r="R417" i="13" s="1"/>
  <c r="P396" i="13"/>
  <c r="P417" i="13" s="1"/>
  <c r="B396" i="13"/>
  <c r="B417" i="13" s="1"/>
  <c r="R391" i="13"/>
  <c r="R412" i="13" s="1"/>
  <c r="G391" i="13"/>
  <c r="B391" i="13"/>
  <c r="V389" i="13"/>
  <c r="R389" i="13"/>
  <c r="B389" i="13"/>
  <c r="B386" i="13"/>
  <c r="T385" i="13"/>
  <c r="B384" i="13"/>
  <c r="L383" i="13"/>
  <c r="G382" i="13"/>
  <c r="R375" i="13"/>
  <c r="P375" i="13"/>
  <c r="N375" i="13"/>
  <c r="N396" i="13" s="1"/>
  <c r="B375" i="13"/>
  <c r="B371" i="13"/>
  <c r="B369" i="13"/>
  <c r="B366" i="13"/>
  <c r="T365" i="13"/>
  <c r="B364" i="13"/>
  <c r="L363" i="13"/>
  <c r="G362" i="13"/>
  <c r="N355" i="13"/>
  <c r="B350" i="13"/>
  <c r="V348" i="13"/>
  <c r="V369" i="13" s="1"/>
  <c r="R348" i="13"/>
  <c r="R369" i="13" s="1"/>
  <c r="B348" i="13"/>
  <c r="B345" i="13"/>
  <c r="T344" i="13"/>
  <c r="B343" i="13"/>
  <c r="L342" i="13"/>
  <c r="G341" i="13"/>
  <c r="R334" i="13"/>
  <c r="R355" i="13" s="1"/>
  <c r="P334" i="13"/>
  <c r="P355" i="13" s="1"/>
  <c r="B334" i="13"/>
  <c r="B355" i="13" s="1"/>
  <c r="R329" i="13"/>
  <c r="R350" i="13" s="1"/>
  <c r="R371" i="13" s="1"/>
  <c r="G329" i="13"/>
  <c r="G350" i="13" s="1"/>
  <c r="G371" i="13" s="1"/>
  <c r="B329" i="13"/>
  <c r="V327" i="13"/>
  <c r="R327" i="13"/>
  <c r="B327" i="13"/>
  <c r="B324" i="13"/>
  <c r="T323" i="13"/>
  <c r="B322" i="13"/>
  <c r="L321" i="13"/>
  <c r="G320" i="13"/>
  <c r="R313" i="13"/>
  <c r="P313" i="13"/>
  <c r="N313" i="13"/>
  <c r="N334" i="13" s="1"/>
  <c r="B313" i="13"/>
  <c r="B309" i="13"/>
  <c r="B307" i="13"/>
  <c r="B304" i="13"/>
  <c r="T303" i="13"/>
  <c r="B302" i="13"/>
  <c r="L301" i="13"/>
  <c r="G300" i="13"/>
  <c r="B288" i="13"/>
  <c r="V286" i="13"/>
  <c r="V307" i="13" s="1"/>
  <c r="R286" i="13"/>
  <c r="R307" i="13" s="1"/>
  <c r="B286" i="13"/>
  <c r="B283" i="13"/>
  <c r="T282" i="13"/>
  <c r="B281" i="13"/>
  <c r="L280" i="13"/>
  <c r="G279" i="13"/>
  <c r="R272" i="13"/>
  <c r="R293" i="13" s="1"/>
  <c r="P272" i="13"/>
  <c r="P293" i="13" s="1"/>
  <c r="R267" i="13"/>
  <c r="R288" i="13" s="1"/>
  <c r="R309" i="13" s="1"/>
  <c r="G267" i="13"/>
  <c r="G288" i="13" s="1"/>
  <c r="G309" i="13" s="1"/>
  <c r="B267" i="13"/>
  <c r="V265" i="13"/>
  <c r="R265" i="13"/>
  <c r="B265" i="13"/>
  <c r="B262" i="13"/>
  <c r="T261" i="13"/>
  <c r="B260" i="13"/>
  <c r="L259" i="13"/>
  <c r="G258" i="13"/>
  <c r="R251" i="13"/>
  <c r="P251" i="13"/>
  <c r="N251" i="13"/>
  <c r="N272" i="13" s="1"/>
  <c r="N293" i="13" s="1"/>
  <c r="B251" i="13"/>
  <c r="B272" i="13" s="1"/>
  <c r="B293" i="13" s="1"/>
  <c r="R247" i="13"/>
  <c r="B247" i="13"/>
  <c r="B245" i="13"/>
  <c r="B242" i="13"/>
  <c r="T241" i="13"/>
  <c r="B240" i="13"/>
  <c r="L239" i="13"/>
  <c r="G238" i="13"/>
  <c r="N231" i="13"/>
  <c r="G226" i="13"/>
  <c r="G247" i="13" s="1"/>
  <c r="B226" i="13"/>
  <c r="V224" i="13"/>
  <c r="V245" i="13" s="1"/>
  <c r="R224" i="13"/>
  <c r="R245" i="13" s="1"/>
  <c r="B224" i="13"/>
  <c r="B221" i="13"/>
  <c r="T220" i="13"/>
  <c r="B219" i="13"/>
  <c r="L218" i="13"/>
  <c r="G217" i="13"/>
  <c r="R210" i="13"/>
  <c r="R231" i="13" s="1"/>
  <c r="P210" i="13"/>
  <c r="P231" i="13" s="1"/>
  <c r="R205" i="13"/>
  <c r="R226" i="13" s="1"/>
  <c r="G205" i="13"/>
  <c r="B205" i="13"/>
  <c r="V203" i="13"/>
  <c r="R203" i="13"/>
  <c r="B203" i="13"/>
  <c r="B200" i="13"/>
  <c r="T199" i="13"/>
  <c r="B198" i="13"/>
  <c r="L197" i="13"/>
  <c r="G196" i="13"/>
  <c r="R189" i="13"/>
  <c r="P189" i="13"/>
  <c r="N189" i="13"/>
  <c r="N210" i="13" s="1"/>
  <c r="B189" i="13"/>
  <c r="B210" i="13" s="1"/>
  <c r="B231" i="13" s="1"/>
  <c r="B185" i="13"/>
  <c r="B183" i="13"/>
  <c r="B180" i="13"/>
  <c r="T179" i="13"/>
  <c r="B178" i="13"/>
  <c r="L177" i="13"/>
  <c r="G176" i="13"/>
  <c r="B164" i="13"/>
  <c r="V162" i="13"/>
  <c r="V183" i="13" s="1"/>
  <c r="R162" i="13"/>
  <c r="R183" i="13" s="1"/>
  <c r="B162" i="13"/>
  <c r="B159" i="13"/>
  <c r="T158" i="13"/>
  <c r="B157" i="13"/>
  <c r="L156" i="13"/>
  <c r="G155" i="13"/>
  <c r="R148" i="13"/>
  <c r="R169" i="13" s="1"/>
  <c r="P148" i="13"/>
  <c r="P169" i="13" s="1"/>
  <c r="N148" i="13"/>
  <c r="N169" i="13" s="1"/>
  <c r="B148" i="13"/>
  <c r="B169" i="13" s="1"/>
  <c r="R143" i="13"/>
  <c r="R164" i="13" s="1"/>
  <c r="R185" i="13" s="1"/>
  <c r="G143" i="13"/>
  <c r="G164" i="13" s="1"/>
  <c r="G185" i="13" s="1"/>
  <c r="B143" i="13"/>
  <c r="V141" i="13"/>
  <c r="R141" i="13"/>
  <c r="B141" i="13"/>
  <c r="B138" i="13"/>
  <c r="T137" i="13"/>
  <c r="B136" i="13"/>
  <c r="L135" i="13"/>
  <c r="G134" i="13"/>
  <c r="R127" i="13"/>
  <c r="P127" i="13"/>
  <c r="N127" i="13"/>
  <c r="B127" i="13"/>
  <c r="G123" i="13"/>
  <c r="B121" i="13"/>
  <c r="B118" i="13"/>
  <c r="T117" i="13"/>
  <c r="B116" i="13"/>
  <c r="L115" i="13"/>
  <c r="G114" i="13"/>
  <c r="B102" i="13"/>
  <c r="B123" i="13" s="1"/>
  <c r="V100" i="13"/>
  <c r="V121" i="13" s="1"/>
  <c r="R100" i="13"/>
  <c r="R121" i="13" s="1"/>
  <c r="B100" i="13"/>
  <c r="B97" i="13"/>
  <c r="T96" i="13"/>
  <c r="B95" i="13"/>
  <c r="L94" i="13"/>
  <c r="G93" i="13"/>
  <c r="R86" i="13"/>
  <c r="R107" i="13" s="1"/>
  <c r="P86" i="13"/>
  <c r="P107" i="13" s="1"/>
  <c r="N86" i="13"/>
  <c r="N107" i="13" s="1"/>
  <c r="R81" i="13"/>
  <c r="R102" i="13" s="1"/>
  <c r="R123" i="13" s="1"/>
  <c r="G81" i="13"/>
  <c r="G102" i="13" s="1"/>
  <c r="B81" i="13"/>
  <c r="V79" i="13"/>
  <c r="R79" i="13"/>
  <c r="B79" i="13"/>
  <c r="B76" i="13"/>
  <c r="T75" i="13"/>
  <c r="B74" i="13"/>
  <c r="L73" i="13"/>
  <c r="G72" i="13"/>
  <c r="R65" i="13"/>
  <c r="P65" i="13"/>
  <c r="N65" i="13"/>
  <c r="B65" i="13"/>
  <c r="B86" i="13" s="1"/>
  <c r="B107" i="13" s="1"/>
  <c r="B61" i="13"/>
  <c r="B59" i="13"/>
  <c r="B56" i="13"/>
  <c r="T55" i="13"/>
  <c r="B54" i="13"/>
  <c r="L53" i="13"/>
  <c r="G52" i="13"/>
  <c r="B40" i="13"/>
  <c r="V38" i="13"/>
  <c r="V59" i="13" s="1"/>
  <c r="B38" i="13"/>
  <c r="B35" i="13"/>
  <c r="T34" i="13"/>
  <c r="B33" i="13"/>
  <c r="L32" i="13"/>
  <c r="G31" i="13"/>
  <c r="P24" i="13"/>
  <c r="P45" i="13" s="1"/>
  <c r="N24" i="13"/>
  <c r="N45" i="13" s="1"/>
  <c r="B24" i="13"/>
  <c r="B45" i="13" s="1"/>
  <c r="R19" i="13"/>
  <c r="R40" i="13" s="1"/>
  <c r="R61" i="13" s="1"/>
  <c r="G19" i="13"/>
  <c r="G40" i="13" s="1"/>
  <c r="G61" i="13" s="1"/>
  <c r="B19" i="13"/>
  <c r="AP18" i="13"/>
  <c r="V17" i="13"/>
  <c r="R17" i="13"/>
  <c r="R38" i="13" s="1"/>
  <c r="R59" i="13" s="1"/>
  <c r="B17" i="13"/>
  <c r="AP16" i="13"/>
  <c r="AP14" i="13"/>
  <c r="B14" i="13"/>
  <c r="T13" i="13"/>
  <c r="AP12" i="13"/>
  <c r="B12" i="13"/>
  <c r="L11" i="13"/>
  <c r="AP10" i="13"/>
  <c r="G10" i="13"/>
  <c r="AP9" i="13"/>
  <c r="AP2" i="13" s="1"/>
  <c r="AR2" i="13" s="1"/>
  <c r="AP8" i="13"/>
  <c r="AP7" i="13"/>
  <c r="AP6" i="13"/>
  <c r="AP5" i="13"/>
  <c r="R3" i="13"/>
  <c r="R24" i="13" s="1"/>
  <c r="R45" i="13" s="1"/>
  <c r="P3" i="13"/>
  <c r="N3" i="13"/>
  <c r="B3" i="13"/>
  <c r="R619" i="12"/>
  <c r="B617" i="12"/>
  <c r="B614" i="12"/>
  <c r="T613" i="12"/>
  <c r="B612" i="12"/>
  <c r="L611" i="12"/>
  <c r="G610" i="12"/>
  <c r="R598" i="12"/>
  <c r="B598" i="12"/>
  <c r="B619" i="12" s="1"/>
  <c r="V596" i="12"/>
  <c r="V617" i="12" s="1"/>
  <c r="R596" i="12"/>
  <c r="R617" i="12" s="1"/>
  <c r="B596" i="12"/>
  <c r="B593" i="12"/>
  <c r="T592" i="12"/>
  <c r="B591" i="12"/>
  <c r="L590" i="12"/>
  <c r="G589" i="12"/>
  <c r="P582" i="12"/>
  <c r="P603" i="12" s="1"/>
  <c r="B582" i="12"/>
  <c r="B603" i="12" s="1"/>
  <c r="R577" i="12"/>
  <c r="G577" i="12"/>
  <c r="G598" i="12" s="1"/>
  <c r="G619" i="12" s="1"/>
  <c r="B577" i="12"/>
  <c r="V575" i="12"/>
  <c r="R575" i="12"/>
  <c r="B575" i="12"/>
  <c r="B572" i="12"/>
  <c r="T571" i="12"/>
  <c r="B570" i="12"/>
  <c r="L569" i="12"/>
  <c r="G568" i="12"/>
  <c r="R561" i="12"/>
  <c r="R582" i="12" s="1"/>
  <c r="R603" i="12" s="1"/>
  <c r="P561" i="12"/>
  <c r="N561" i="12"/>
  <c r="N582" i="12" s="1"/>
  <c r="N603" i="12" s="1"/>
  <c r="B561" i="12"/>
  <c r="R557" i="12"/>
  <c r="G557" i="12"/>
  <c r="B555" i="12"/>
  <c r="B552" i="12"/>
  <c r="T551" i="12"/>
  <c r="B550" i="12"/>
  <c r="L549" i="12"/>
  <c r="G548" i="12"/>
  <c r="N541" i="12"/>
  <c r="R536" i="12"/>
  <c r="G536" i="12"/>
  <c r="B536" i="12"/>
  <c r="B557" i="12" s="1"/>
  <c r="R534" i="12"/>
  <c r="R555" i="12" s="1"/>
  <c r="B534" i="12"/>
  <c r="B531" i="12"/>
  <c r="T530" i="12"/>
  <c r="B529" i="12"/>
  <c r="L528" i="12"/>
  <c r="G527" i="12"/>
  <c r="R520" i="12"/>
  <c r="R541" i="12" s="1"/>
  <c r="P520" i="12"/>
  <c r="P541" i="12" s="1"/>
  <c r="N520" i="12"/>
  <c r="R515" i="12"/>
  <c r="G515" i="12"/>
  <c r="B515" i="12"/>
  <c r="V513" i="12"/>
  <c r="V534" i="12" s="1"/>
  <c r="V555" i="12" s="1"/>
  <c r="R513" i="12"/>
  <c r="B513" i="12"/>
  <c r="B510" i="12"/>
  <c r="T509" i="12"/>
  <c r="B508" i="12"/>
  <c r="L507" i="12"/>
  <c r="G506" i="12"/>
  <c r="R499" i="12"/>
  <c r="P499" i="12"/>
  <c r="N499" i="12"/>
  <c r="B499" i="12"/>
  <c r="B520" i="12" s="1"/>
  <c r="B541" i="12" s="1"/>
  <c r="R495" i="12"/>
  <c r="B495" i="12"/>
  <c r="B493" i="12"/>
  <c r="B490" i="12"/>
  <c r="T489" i="12"/>
  <c r="B488" i="12"/>
  <c r="L487" i="12"/>
  <c r="G486" i="12"/>
  <c r="N479" i="12"/>
  <c r="R474" i="12"/>
  <c r="B474" i="12"/>
  <c r="R472" i="12"/>
  <c r="R493" i="12" s="1"/>
  <c r="B472" i="12"/>
  <c r="B469" i="12"/>
  <c r="T468" i="12"/>
  <c r="B467" i="12"/>
  <c r="L466" i="12"/>
  <c r="G465" i="12"/>
  <c r="P458" i="12"/>
  <c r="P479" i="12" s="1"/>
  <c r="B458" i="12"/>
  <c r="B479" i="12" s="1"/>
  <c r="R453" i="12"/>
  <c r="G453" i="12"/>
  <c r="G474" i="12" s="1"/>
  <c r="G495" i="12" s="1"/>
  <c r="B453" i="12"/>
  <c r="V451" i="12"/>
  <c r="V472" i="12" s="1"/>
  <c r="V493" i="12" s="1"/>
  <c r="R451" i="12"/>
  <c r="B451" i="12"/>
  <c r="B448" i="12"/>
  <c r="T447" i="12"/>
  <c r="B446" i="12"/>
  <c r="L445" i="12"/>
  <c r="G444" i="12"/>
  <c r="R437" i="12"/>
  <c r="R458" i="12" s="1"/>
  <c r="R479" i="12" s="1"/>
  <c r="P437" i="12"/>
  <c r="N437" i="12"/>
  <c r="N458" i="12" s="1"/>
  <c r="B437" i="12"/>
  <c r="R433" i="12"/>
  <c r="B431" i="12"/>
  <c r="B428" i="12"/>
  <c r="T427" i="12"/>
  <c r="B426" i="12"/>
  <c r="L425" i="12"/>
  <c r="G424" i="12"/>
  <c r="R412" i="12"/>
  <c r="B412" i="12"/>
  <c r="B433" i="12" s="1"/>
  <c r="V410" i="12"/>
  <c r="V431" i="12" s="1"/>
  <c r="R410" i="12"/>
  <c r="R431" i="12" s="1"/>
  <c r="B410" i="12"/>
  <c r="B407" i="12"/>
  <c r="T406" i="12"/>
  <c r="B405" i="12"/>
  <c r="L404" i="12"/>
  <c r="G403" i="12"/>
  <c r="R396" i="12"/>
  <c r="R417" i="12" s="1"/>
  <c r="P396" i="12"/>
  <c r="P417" i="12" s="1"/>
  <c r="R391" i="12"/>
  <c r="G391" i="12"/>
  <c r="G412" i="12" s="1"/>
  <c r="G433" i="12" s="1"/>
  <c r="B391" i="12"/>
  <c r="V389" i="12"/>
  <c r="R389" i="12"/>
  <c r="B389" i="12"/>
  <c r="B386" i="12"/>
  <c r="T385" i="12"/>
  <c r="B384" i="12"/>
  <c r="L383" i="12"/>
  <c r="G382" i="12"/>
  <c r="R375" i="12"/>
  <c r="P375" i="12"/>
  <c r="N375" i="12"/>
  <c r="N396" i="12" s="1"/>
  <c r="N417" i="12" s="1"/>
  <c r="B375" i="12"/>
  <c r="B396" i="12" s="1"/>
  <c r="B417" i="12" s="1"/>
  <c r="R371" i="12"/>
  <c r="G371" i="12"/>
  <c r="B371" i="12"/>
  <c r="B369" i="12"/>
  <c r="B366" i="12"/>
  <c r="T365" i="12"/>
  <c r="B364" i="12"/>
  <c r="L363" i="12"/>
  <c r="G362" i="12"/>
  <c r="R355" i="12"/>
  <c r="R350" i="12"/>
  <c r="G350" i="12"/>
  <c r="B350" i="12"/>
  <c r="R348" i="12"/>
  <c r="R369" i="12" s="1"/>
  <c r="B348" i="12"/>
  <c r="B345" i="12"/>
  <c r="T344" i="12"/>
  <c r="B343" i="12"/>
  <c r="L342" i="12"/>
  <c r="G341" i="12"/>
  <c r="P334" i="12"/>
  <c r="P355" i="12" s="1"/>
  <c r="R329" i="12"/>
  <c r="G329" i="12"/>
  <c r="B329" i="12"/>
  <c r="V327" i="12"/>
  <c r="V348" i="12" s="1"/>
  <c r="V369" i="12" s="1"/>
  <c r="R327" i="12"/>
  <c r="B327" i="12"/>
  <c r="B324" i="12"/>
  <c r="T323" i="12"/>
  <c r="B322" i="12"/>
  <c r="L321" i="12"/>
  <c r="G320" i="12"/>
  <c r="R313" i="12"/>
  <c r="R334" i="12" s="1"/>
  <c r="P313" i="12"/>
  <c r="N313" i="12"/>
  <c r="N334" i="12" s="1"/>
  <c r="N355" i="12" s="1"/>
  <c r="B313" i="12"/>
  <c r="B334" i="12" s="1"/>
  <c r="B355" i="12" s="1"/>
  <c r="R309" i="12"/>
  <c r="B307" i="12"/>
  <c r="B304" i="12"/>
  <c r="T303" i="12"/>
  <c r="B302" i="12"/>
  <c r="L301" i="12"/>
  <c r="G300" i="12"/>
  <c r="R288" i="12"/>
  <c r="B288" i="12"/>
  <c r="B309" i="12" s="1"/>
  <c r="R286" i="12"/>
  <c r="R307" i="12" s="1"/>
  <c r="B286" i="12"/>
  <c r="B283" i="12"/>
  <c r="T282" i="12"/>
  <c r="B281" i="12"/>
  <c r="L280" i="12"/>
  <c r="G279" i="12"/>
  <c r="R272" i="12"/>
  <c r="R293" i="12" s="1"/>
  <c r="P272" i="12"/>
  <c r="P293" i="12" s="1"/>
  <c r="N272" i="12"/>
  <c r="N293" i="12" s="1"/>
  <c r="B272" i="12"/>
  <c r="B293" i="12" s="1"/>
  <c r="R267" i="12"/>
  <c r="G267" i="12"/>
  <c r="G288" i="12" s="1"/>
  <c r="G309" i="12" s="1"/>
  <c r="B267" i="12"/>
  <c r="V265" i="12"/>
  <c r="V286" i="12" s="1"/>
  <c r="V307" i="12" s="1"/>
  <c r="R265" i="12"/>
  <c r="B265" i="12"/>
  <c r="B262" i="12"/>
  <c r="T261" i="12"/>
  <c r="B260" i="12"/>
  <c r="L259" i="12"/>
  <c r="G258" i="12"/>
  <c r="R251" i="12"/>
  <c r="P251" i="12"/>
  <c r="N251" i="12"/>
  <c r="B251" i="12"/>
  <c r="R247" i="12"/>
  <c r="V245" i="12"/>
  <c r="B245" i="12"/>
  <c r="B242" i="12"/>
  <c r="T241" i="12"/>
  <c r="B240" i="12"/>
  <c r="L239" i="12"/>
  <c r="G238" i="12"/>
  <c r="R226" i="12"/>
  <c r="B226" i="12"/>
  <c r="B247" i="12" s="1"/>
  <c r="V224" i="12"/>
  <c r="R224" i="12"/>
  <c r="R245" i="12" s="1"/>
  <c r="B224" i="12"/>
  <c r="B221" i="12"/>
  <c r="T220" i="12"/>
  <c r="B219" i="12"/>
  <c r="L218" i="12"/>
  <c r="G217" i="12"/>
  <c r="P210" i="12"/>
  <c r="P231" i="12" s="1"/>
  <c r="R205" i="12"/>
  <c r="G205" i="12"/>
  <c r="G226" i="12" s="1"/>
  <c r="G247" i="12" s="1"/>
  <c r="B205" i="12"/>
  <c r="V203" i="12"/>
  <c r="R203" i="12"/>
  <c r="B203" i="12"/>
  <c r="B200" i="12"/>
  <c r="T199" i="12"/>
  <c r="B198" i="12"/>
  <c r="L197" i="12"/>
  <c r="G196" i="12"/>
  <c r="R189" i="12"/>
  <c r="R210" i="12" s="1"/>
  <c r="R231" i="12" s="1"/>
  <c r="P189" i="12"/>
  <c r="N189" i="12"/>
  <c r="N210" i="12" s="1"/>
  <c r="N231" i="12" s="1"/>
  <c r="B189" i="12"/>
  <c r="B210" i="12" s="1"/>
  <c r="B231" i="12" s="1"/>
  <c r="R185" i="12"/>
  <c r="B185" i="12"/>
  <c r="B183" i="12"/>
  <c r="B180" i="12"/>
  <c r="T179" i="12"/>
  <c r="B178" i="12"/>
  <c r="L177" i="12"/>
  <c r="G176" i="12"/>
  <c r="R169" i="12"/>
  <c r="N169" i="12"/>
  <c r="R164" i="12"/>
  <c r="B164" i="12"/>
  <c r="R162" i="12"/>
  <c r="R183" i="12" s="1"/>
  <c r="B162" i="12"/>
  <c r="B159" i="12"/>
  <c r="T158" i="12"/>
  <c r="B157" i="12"/>
  <c r="L156" i="12"/>
  <c r="G155" i="12"/>
  <c r="P148" i="12"/>
  <c r="P169" i="12" s="1"/>
  <c r="N148" i="12"/>
  <c r="R143" i="12"/>
  <c r="G143" i="12"/>
  <c r="G164" i="12" s="1"/>
  <c r="G185" i="12" s="1"/>
  <c r="B143" i="12"/>
  <c r="V141" i="12"/>
  <c r="V162" i="12" s="1"/>
  <c r="V183" i="12" s="1"/>
  <c r="R141" i="12"/>
  <c r="B141" i="12"/>
  <c r="B138" i="12"/>
  <c r="T137" i="12"/>
  <c r="B136" i="12"/>
  <c r="L135" i="12"/>
  <c r="G134" i="12"/>
  <c r="R127" i="12"/>
  <c r="R148" i="12" s="1"/>
  <c r="P127" i="12"/>
  <c r="N127" i="12"/>
  <c r="B127" i="12"/>
  <c r="B148" i="12" s="1"/>
  <c r="B169" i="12" s="1"/>
  <c r="R123" i="12"/>
  <c r="B123" i="12"/>
  <c r="B121" i="12"/>
  <c r="B118" i="12"/>
  <c r="T117" i="12"/>
  <c r="B116" i="12"/>
  <c r="L115" i="12"/>
  <c r="G114" i="12"/>
  <c r="N107" i="12"/>
  <c r="R102" i="12"/>
  <c r="G102" i="12"/>
  <c r="G123" i="12" s="1"/>
  <c r="B102" i="12"/>
  <c r="V100" i="12"/>
  <c r="V121" i="12" s="1"/>
  <c r="R100" i="12"/>
  <c r="R121" i="12" s="1"/>
  <c r="B100" i="12"/>
  <c r="B97" i="12"/>
  <c r="T96" i="12"/>
  <c r="B95" i="12"/>
  <c r="L94" i="12"/>
  <c r="G93" i="12"/>
  <c r="R86" i="12"/>
  <c r="R107" i="12" s="1"/>
  <c r="P86" i="12"/>
  <c r="P107" i="12" s="1"/>
  <c r="N86" i="12"/>
  <c r="B86" i="12"/>
  <c r="B107" i="12" s="1"/>
  <c r="R81" i="12"/>
  <c r="G81" i="12"/>
  <c r="B81" i="12"/>
  <c r="V79" i="12"/>
  <c r="R79" i="12"/>
  <c r="B79" i="12"/>
  <c r="V77" i="12"/>
  <c r="V98" i="12" s="1"/>
  <c r="V119" i="12" s="1"/>
  <c r="B76" i="12"/>
  <c r="T75" i="12"/>
  <c r="B74" i="12"/>
  <c r="L73" i="12"/>
  <c r="G72" i="12"/>
  <c r="R65" i="12"/>
  <c r="P65" i="12"/>
  <c r="N65" i="12"/>
  <c r="B65" i="12"/>
  <c r="R61" i="12"/>
  <c r="G61" i="12"/>
  <c r="B61" i="12"/>
  <c r="V59" i="12"/>
  <c r="B59" i="12"/>
  <c r="B56" i="12"/>
  <c r="T55" i="12"/>
  <c r="B54" i="12"/>
  <c r="L53" i="12"/>
  <c r="G52" i="12"/>
  <c r="R45" i="12"/>
  <c r="N45" i="12"/>
  <c r="R40" i="12"/>
  <c r="B40" i="12"/>
  <c r="V38" i="12"/>
  <c r="B38" i="12"/>
  <c r="B35" i="12"/>
  <c r="T34" i="12"/>
  <c r="B33" i="12"/>
  <c r="L32" i="12"/>
  <c r="G31" i="12"/>
  <c r="R24" i="12"/>
  <c r="P24" i="12"/>
  <c r="P45" i="12" s="1"/>
  <c r="B24" i="12"/>
  <c r="B45" i="12" s="1"/>
  <c r="R19" i="12"/>
  <c r="G19" i="12"/>
  <c r="G40" i="12" s="1"/>
  <c r="B19" i="12"/>
  <c r="AP18" i="12"/>
  <c r="V17" i="12"/>
  <c r="R17" i="12"/>
  <c r="R38" i="12" s="1"/>
  <c r="R59" i="12" s="1"/>
  <c r="B17" i="12"/>
  <c r="AP16" i="12"/>
  <c r="AP14" i="12"/>
  <c r="B14" i="12"/>
  <c r="T13" i="12"/>
  <c r="AP12" i="12"/>
  <c r="B12" i="12"/>
  <c r="L11" i="12"/>
  <c r="AP10" i="12"/>
  <c r="G10" i="12"/>
  <c r="AP9" i="12"/>
  <c r="AP8" i="12"/>
  <c r="AP7" i="12"/>
  <c r="AP6" i="12"/>
  <c r="AP5" i="12"/>
  <c r="AP2" i="12" s="1"/>
  <c r="AR2" i="12" s="1"/>
  <c r="R3" i="12"/>
  <c r="P3" i="12"/>
  <c r="N3" i="12"/>
  <c r="N24" i="12" s="1"/>
  <c r="B3" i="12"/>
  <c r="R619" i="11"/>
  <c r="B619" i="11"/>
  <c r="B617" i="11"/>
  <c r="B614" i="11"/>
  <c r="T613" i="11"/>
  <c r="B612" i="11"/>
  <c r="L611" i="11"/>
  <c r="G610" i="11"/>
  <c r="R598" i="11"/>
  <c r="G598" i="11"/>
  <c r="G619" i="11" s="1"/>
  <c r="B598" i="11"/>
  <c r="V596" i="11"/>
  <c r="V617" i="11" s="1"/>
  <c r="R596" i="11"/>
  <c r="R617" i="11" s="1"/>
  <c r="B596" i="11"/>
  <c r="B593" i="11"/>
  <c r="T592" i="11"/>
  <c r="B591" i="11"/>
  <c r="L590" i="11"/>
  <c r="G589" i="11"/>
  <c r="P582" i="11"/>
  <c r="P603" i="11" s="1"/>
  <c r="N582" i="11"/>
  <c r="N603" i="11" s="1"/>
  <c r="B582" i="11"/>
  <c r="B603" i="11" s="1"/>
  <c r="R577" i="11"/>
  <c r="G577" i="11"/>
  <c r="B577" i="11"/>
  <c r="V575" i="11"/>
  <c r="R575" i="11"/>
  <c r="B575" i="11"/>
  <c r="B572" i="11"/>
  <c r="T571" i="11"/>
  <c r="B570" i="11"/>
  <c r="L569" i="11"/>
  <c r="G568" i="11"/>
  <c r="R561" i="11"/>
  <c r="R582" i="11" s="1"/>
  <c r="R603" i="11" s="1"/>
  <c r="P561" i="11"/>
  <c r="N561" i="11"/>
  <c r="B561" i="11"/>
  <c r="R557" i="11"/>
  <c r="B557" i="11"/>
  <c r="V555" i="11"/>
  <c r="B555" i="11"/>
  <c r="B552" i="11"/>
  <c r="T551" i="11"/>
  <c r="B550" i="11"/>
  <c r="L549" i="11"/>
  <c r="G548" i="11"/>
  <c r="R536" i="11"/>
  <c r="B536" i="11"/>
  <c r="R534" i="11"/>
  <c r="R555" i="11" s="1"/>
  <c r="B534" i="11"/>
  <c r="B531" i="11"/>
  <c r="T530" i="11"/>
  <c r="B529" i="11"/>
  <c r="L528" i="11"/>
  <c r="G527" i="11"/>
  <c r="R520" i="11"/>
  <c r="R541" i="11" s="1"/>
  <c r="P520" i="11"/>
  <c r="P541" i="11" s="1"/>
  <c r="R515" i="11"/>
  <c r="G515" i="11"/>
  <c r="G536" i="11" s="1"/>
  <c r="G557" i="11" s="1"/>
  <c r="B515" i="11"/>
  <c r="V513" i="11"/>
  <c r="V534" i="11" s="1"/>
  <c r="R513" i="11"/>
  <c r="B513" i="11"/>
  <c r="B510" i="11"/>
  <c r="T509" i="11"/>
  <c r="B508" i="11"/>
  <c r="L507" i="11"/>
  <c r="G506" i="11"/>
  <c r="R499" i="11"/>
  <c r="P499" i="11"/>
  <c r="N499" i="11"/>
  <c r="N520" i="11" s="1"/>
  <c r="N541" i="11" s="1"/>
  <c r="B499" i="11"/>
  <c r="B520" i="11" s="1"/>
  <c r="B541" i="11" s="1"/>
  <c r="R495" i="11"/>
  <c r="B493" i="11"/>
  <c r="B490" i="11"/>
  <c r="T489" i="11"/>
  <c r="B488" i="11"/>
  <c r="L487" i="11"/>
  <c r="G486" i="11"/>
  <c r="R474" i="11"/>
  <c r="B474" i="11"/>
  <c r="B495" i="11" s="1"/>
  <c r="V472" i="11"/>
  <c r="V493" i="11" s="1"/>
  <c r="R472" i="11"/>
  <c r="R493" i="11" s="1"/>
  <c r="B472" i="11"/>
  <c r="B469" i="11"/>
  <c r="T468" i="11"/>
  <c r="B467" i="11"/>
  <c r="L466" i="11"/>
  <c r="G465" i="11"/>
  <c r="P458" i="11"/>
  <c r="P479" i="11" s="1"/>
  <c r="B458" i="11"/>
  <c r="B479" i="11" s="1"/>
  <c r="R453" i="11"/>
  <c r="G453" i="11"/>
  <c r="G474" i="11" s="1"/>
  <c r="G495" i="11" s="1"/>
  <c r="B453" i="11"/>
  <c r="V451" i="11"/>
  <c r="R451" i="11"/>
  <c r="B451" i="11"/>
  <c r="B448" i="11"/>
  <c r="T447" i="11"/>
  <c r="B446" i="11"/>
  <c r="L445" i="11"/>
  <c r="G444" i="11"/>
  <c r="R437" i="11"/>
  <c r="R458" i="11" s="1"/>
  <c r="R479" i="11" s="1"/>
  <c r="P437" i="11"/>
  <c r="N437" i="11"/>
  <c r="N458" i="11" s="1"/>
  <c r="N479" i="11" s="1"/>
  <c r="B437" i="11"/>
  <c r="R433" i="11"/>
  <c r="G433" i="11"/>
  <c r="B431" i="11"/>
  <c r="B428" i="11"/>
  <c r="T427" i="11"/>
  <c r="B426" i="11"/>
  <c r="L425" i="11"/>
  <c r="G424" i="11"/>
  <c r="R412" i="11"/>
  <c r="G412" i="11"/>
  <c r="B412" i="11"/>
  <c r="B433" i="11" s="1"/>
  <c r="V410" i="11"/>
  <c r="V431" i="11" s="1"/>
  <c r="R410" i="11"/>
  <c r="R431" i="11" s="1"/>
  <c r="B410" i="11"/>
  <c r="B407" i="11"/>
  <c r="T406" i="11"/>
  <c r="B405" i="11"/>
  <c r="L404" i="11"/>
  <c r="G403" i="11"/>
  <c r="N396" i="11"/>
  <c r="N417" i="11" s="1"/>
  <c r="R391" i="11"/>
  <c r="G391" i="11"/>
  <c r="B391" i="11"/>
  <c r="V389" i="11"/>
  <c r="R389" i="11"/>
  <c r="B389" i="11"/>
  <c r="B386" i="11"/>
  <c r="T385" i="11"/>
  <c r="B384" i="11"/>
  <c r="L383" i="11"/>
  <c r="G382" i="11"/>
  <c r="R375" i="11"/>
  <c r="R396" i="11" s="1"/>
  <c r="R417" i="11" s="1"/>
  <c r="P375" i="11"/>
  <c r="P396" i="11" s="1"/>
  <c r="P417" i="11" s="1"/>
  <c r="N375" i="11"/>
  <c r="B375" i="11"/>
  <c r="B396" i="11" s="1"/>
  <c r="B417" i="11" s="1"/>
  <c r="R371" i="11"/>
  <c r="B371" i="11"/>
  <c r="B369" i="11"/>
  <c r="B366" i="11"/>
  <c r="T365" i="11"/>
  <c r="B364" i="11"/>
  <c r="L363" i="11"/>
  <c r="G362" i="11"/>
  <c r="N355" i="11"/>
  <c r="R350" i="11"/>
  <c r="B350" i="11"/>
  <c r="V348" i="11"/>
  <c r="V369" i="11" s="1"/>
  <c r="R348" i="11"/>
  <c r="R369" i="11" s="1"/>
  <c r="B348" i="11"/>
  <c r="B345" i="11"/>
  <c r="T344" i="11"/>
  <c r="B343" i="11"/>
  <c r="L342" i="11"/>
  <c r="G341" i="11"/>
  <c r="N334" i="11"/>
  <c r="R329" i="11"/>
  <c r="G329" i="11"/>
  <c r="G350" i="11" s="1"/>
  <c r="G371" i="11" s="1"/>
  <c r="B329" i="11"/>
  <c r="V327" i="11"/>
  <c r="R327" i="11"/>
  <c r="B327" i="11"/>
  <c r="B324" i="11"/>
  <c r="T323" i="11"/>
  <c r="B322" i="11"/>
  <c r="L321" i="11"/>
  <c r="G320" i="11"/>
  <c r="R313" i="11"/>
  <c r="R334" i="11" s="1"/>
  <c r="R355" i="11" s="1"/>
  <c r="P313" i="11"/>
  <c r="P334" i="11" s="1"/>
  <c r="P355" i="11" s="1"/>
  <c r="N313" i="11"/>
  <c r="B313" i="11"/>
  <c r="B334" i="11" s="1"/>
  <c r="B355" i="11" s="1"/>
  <c r="B307" i="11"/>
  <c r="B304" i="11"/>
  <c r="T303" i="11"/>
  <c r="B302" i="11"/>
  <c r="L301" i="11"/>
  <c r="G300" i="11"/>
  <c r="R293" i="11"/>
  <c r="N293" i="11"/>
  <c r="R288" i="11"/>
  <c r="R309" i="11" s="1"/>
  <c r="G288" i="11"/>
  <c r="G309" i="11" s="1"/>
  <c r="B288" i="11"/>
  <c r="B309" i="11" s="1"/>
  <c r="R286" i="11"/>
  <c r="R307" i="11" s="1"/>
  <c r="B286" i="11"/>
  <c r="B283" i="11"/>
  <c r="T282" i="11"/>
  <c r="B281" i="11"/>
  <c r="L280" i="11"/>
  <c r="G279" i="11"/>
  <c r="R272" i="11"/>
  <c r="P272" i="11"/>
  <c r="P293" i="11" s="1"/>
  <c r="N272" i="11"/>
  <c r="R267" i="11"/>
  <c r="G267" i="11"/>
  <c r="B267" i="11"/>
  <c r="V265" i="11"/>
  <c r="V286" i="11" s="1"/>
  <c r="V307" i="11" s="1"/>
  <c r="R265" i="11"/>
  <c r="B265" i="11"/>
  <c r="B262" i="11"/>
  <c r="T261" i="11"/>
  <c r="B260" i="11"/>
  <c r="L259" i="11"/>
  <c r="G258" i="11"/>
  <c r="R251" i="11"/>
  <c r="P251" i="11"/>
  <c r="N251" i="11"/>
  <c r="B251" i="11"/>
  <c r="B272" i="11" s="1"/>
  <c r="B293" i="11" s="1"/>
  <c r="R247" i="11"/>
  <c r="B247" i="11"/>
  <c r="B245" i="11"/>
  <c r="B242" i="11"/>
  <c r="T241" i="11"/>
  <c r="B240" i="11"/>
  <c r="L239" i="11"/>
  <c r="G238" i="11"/>
  <c r="N231" i="11"/>
  <c r="R226" i="11"/>
  <c r="B226" i="11"/>
  <c r="V224" i="11"/>
  <c r="V245" i="11" s="1"/>
  <c r="R224" i="11"/>
  <c r="R245" i="11" s="1"/>
  <c r="B224" i="11"/>
  <c r="B221" i="11"/>
  <c r="T220" i="11"/>
  <c r="B219" i="11"/>
  <c r="L218" i="11"/>
  <c r="G217" i="11"/>
  <c r="P210" i="11"/>
  <c r="P231" i="11" s="1"/>
  <c r="N210" i="11"/>
  <c r="R205" i="11"/>
  <c r="G205" i="11"/>
  <c r="G226" i="11" s="1"/>
  <c r="G247" i="11" s="1"/>
  <c r="B205" i="11"/>
  <c r="V203" i="11"/>
  <c r="R203" i="11"/>
  <c r="B203" i="11"/>
  <c r="B200" i="11"/>
  <c r="T199" i="11"/>
  <c r="B198" i="11"/>
  <c r="L197" i="11"/>
  <c r="G196" i="11"/>
  <c r="R189" i="11"/>
  <c r="R210" i="11" s="1"/>
  <c r="R231" i="11" s="1"/>
  <c r="P189" i="11"/>
  <c r="N189" i="11"/>
  <c r="B189" i="11"/>
  <c r="B210" i="11" s="1"/>
  <c r="B231" i="11" s="1"/>
  <c r="B183" i="11"/>
  <c r="B180" i="11"/>
  <c r="T179" i="11"/>
  <c r="B178" i="11"/>
  <c r="L177" i="11"/>
  <c r="G176" i="11"/>
  <c r="R164" i="11"/>
  <c r="R185" i="11" s="1"/>
  <c r="V162" i="11"/>
  <c r="V183" i="11" s="1"/>
  <c r="R162" i="11"/>
  <c r="R183" i="11" s="1"/>
  <c r="B162" i="11"/>
  <c r="B159" i="11"/>
  <c r="T158" i="11"/>
  <c r="B157" i="11"/>
  <c r="L156" i="11"/>
  <c r="G155" i="11"/>
  <c r="R148" i="11"/>
  <c r="R169" i="11" s="1"/>
  <c r="R143" i="11"/>
  <c r="G143" i="11"/>
  <c r="G164" i="11" s="1"/>
  <c r="G185" i="11" s="1"/>
  <c r="B143" i="11"/>
  <c r="B164" i="11" s="1"/>
  <c r="B185" i="11" s="1"/>
  <c r="V141" i="11"/>
  <c r="R141" i="11"/>
  <c r="B141" i="11"/>
  <c r="B138" i="11"/>
  <c r="T137" i="11"/>
  <c r="B136" i="11"/>
  <c r="L135" i="11"/>
  <c r="G134" i="11"/>
  <c r="R127" i="11"/>
  <c r="P127" i="11"/>
  <c r="P148" i="11" s="1"/>
  <c r="P169" i="11" s="1"/>
  <c r="N127" i="11"/>
  <c r="N148" i="11" s="1"/>
  <c r="N169" i="11" s="1"/>
  <c r="B127" i="11"/>
  <c r="B148" i="11" s="1"/>
  <c r="B169" i="11" s="1"/>
  <c r="R123" i="11"/>
  <c r="B121" i="11"/>
  <c r="B118" i="11"/>
  <c r="T117" i="11"/>
  <c r="B116" i="11"/>
  <c r="L115" i="11"/>
  <c r="G114" i="11"/>
  <c r="B107" i="11"/>
  <c r="R102" i="11"/>
  <c r="B102" i="11"/>
  <c r="B123" i="11" s="1"/>
  <c r="V100" i="11"/>
  <c r="V121" i="11" s="1"/>
  <c r="B100" i="11"/>
  <c r="B97" i="11"/>
  <c r="T96" i="11"/>
  <c r="B95" i="11"/>
  <c r="L94" i="11"/>
  <c r="G93" i="11"/>
  <c r="R86" i="11"/>
  <c r="R107" i="11" s="1"/>
  <c r="R81" i="11"/>
  <c r="G81" i="11"/>
  <c r="G102" i="11" s="1"/>
  <c r="G123" i="11" s="1"/>
  <c r="B81" i="11"/>
  <c r="V79" i="11"/>
  <c r="R79" i="11"/>
  <c r="R100" i="11" s="1"/>
  <c r="R121" i="11" s="1"/>
  <c r="B79" i="11"/>
  <c r="B76" i="11"/>
  <c r="T75" i="11"/>
  <c r="B74" i="11"/>
  <c r="L73" i="11"/>
  <c r="G72" i="11"/>
  <c r="R65" i="11"/>
  <c r="P65" i="11"/>
  <c r="P86" i="11" s="1"/>
  <c r="P107" i="11" s="1"/>
  <c r="N65" i="11"/>
  <c r="N86" i="11" s="1"/>
  <c r="N107" i="11" s="1"/>
  <c r="B65" i="11"/>
  <c r="B86" i="11" s="1"/>
  <c r="B59" i="11"/>
  <c r="B56" i="11"/>
  <c r="T55" i="11"/>
  <c r="B54" i="11"/>
  <c r="L53" i="11"/>
  <c r="G52" i="11"/>
  <c r="B45" i="11"/>
  <c r="R40" i="11"/>
  <c r="R61" i="11" s="1"/>
  <c r="B40" i="11"/>
  <c r="B61" i="11" s="1"/>
  <c r="V38" i="11"/>
  <c r="V59" i="11" s="1"/>
  <c r="B38" i="11"/>
  <c r="B35" i="11"/>
  <c r="T34" i="11"/>
  <c r="B33" i="11"/>
  <c r="L32" i="11"/>
  <c r="G31" i="11"/>
  <c r="P24" i="11"/>
  <c r="P45" i="11" s="1"/>
  <c r="R19" i="11"/>
  <c r="G19" i="11"/>
  <c r="G40" i="11" s="1"/>
  <c r="G61" i="11" s="1"/>
  <c r="B19" i="11"/>
  <c r="AP18" i="11"/>
  <c r="V17" i="11"/>
  <c r="R17" i="11"/>
  <c r="R38" i="11" s="1"/>
  <c r="R59" i="11" s="1"/>
  <c r="B17" i="11"/>
  <c r="AP16" i="11"/>
  <c r="AP14" i="11"/>
  <c r="B14" i="11"/>
  <c r="T13" i="11"/>
  <c r="AP12" i="11"/>
  <c r="B12" i="11"/>
  <c r="L11" i="11"/>
  <c r="AP10" i="11"/>
  <c r="G10" i="11"/>
  <c r="AP9" i="11"/>
  <c r="AP8" i="11"/>
  <c r="AP7" i="11"/>
  <c r="AP6" i="11"/>
  <c r="AP5" i="11"/>
  <c r="R3" i="11"/>
  <c r="R24" i="11" s="1"/>
  <c r="R45" i="11" s="1"/>
  <c r="P3" i="11"/>
  <c r="N3" i="11"/>
  <c r="N24" i="11" s="1"/>
  <c r="N45" i="11" s="1"/>
  <c r="B3" i="11"/>
  <c r="B24" i="11" s="1"/>
  <c r="B617" i="10"/>
  <c r="B614" i="10"/>
  <c r="T613" i="10"/>
  <c r="B612" i="10"/>
  <c r="L611" i="10"/>
  <c r="G610" i="10"/>
  <c r="R598" i="10"/>
  <c r="R619" i="10" s="1"/>
  <c r="B598" i="10"/>
  <c r="B619" i="10" s="1"/>
  <c r="V596" i="10"/>
  <c r="V617" i="10" s="1"/>
  <c r="B596" i="10"/>
  <c r="B593" i="10"/>
  <c r="T592" i="10"/>
  <c r="B591" i="10"/>
  <c r="L590" i="10"/>
  <c r="G589" i="10"/>
  <c r="R582" i="10"/>
  <c r="R603" i="10" s="1"/>
  <c r="P582" i="10"/>
  <c r="P603" i="10" s="1"/>
  <c r="R577" i="10"/>
  <c r="G577" i="10"/>
  <c r="G598" i="10" s="1"/>
  <c r="G619" i="10" s="1"/>
  <c r="B577" i="10"/>
  <c r="V575" i="10"/>
  <c r="R575" i="10"/>
  <c r="R596" i="10" s="1"/>
  <c r="R617" i="10" s="1"/>
  <c r="B575" i="10"/>
  <c r="B572" i="10"/>
  <c r="T571" i="10"/>
  <c r="B570" i="10"/>
  <c r="L569" i="10"/>
  <c r="G568" i="10"/>
  <c r="R561" i="10"/>
  <c r="P561" i="10"/>
  <c r="N561" i="10"/>
  <c r="N582" i="10" s="1"/>
  <c r="N603" i="10" s="1"/>
  <c r="B561" i="10"/>
  <c r="B582" i="10" s="1"/>
  <c r="B603" i="10" s="1"/>
  <c r="B555" i="10"/>
  <c r="B552" i="10"/>
  <c r="T551" i="10"/>
  <c r="B550" i="10"/>
  <c r="L549" i="10"/>
  <c r="G548" i="10"/>
  <c r="R536" i="10"/>
  <c r="R557" i="10" s="1"/>
  <c r="G536" i="10"/>
  <c r="G557" i="10" s="1"/>
  <c r="V534" i="10"/>
  <c r="V555" i="10" s="1"/>
  <c r="B534" i="10"/>
  <c r="B531" i="10"/>
  <c r="T530" i="10"/>
  <c r="B529" i="10"/>
  <c r="L528" i="10"/>
  <c r="G527" i="10"/>
  <c r="R520" i="10"/>
  <c r="R541" i="10" s="1"/>
  <c r="R515" i="10"/>
  <c r="G515" i="10"/>
  <c r="B515" i="10"/>
  <c r="B536" i="10" s="1"/>
  <c r="B557" i="10" s="1"/>
  <c r="V513" i="10"/>
  <c r="R513" i="10"/>
  <c r="R534" i="10" s="1"/>
  <c r="R555" i="10" s="1"/>
  <c r="B513" i="10"/>
  <c r="B510" i="10"/>
  <c r="T509" i="10"/>
  <c r="B508" i="10"/>
  <c r="L507" i="10"/>
  <c r="G506" i="10"/>
  <c r="R499" i="10"/>
  <c r="P499" i="10"/>
  <c r="P520" i="10" s="1"/>
  <c r="P541" i="10" s="1"/>
  <c r="N499" i="10"/>
  <c r="N520" i="10" s="1"/>
  <c r="N541" i="10" s="1"/>
  <c r="B499" i="10"/>
  <c r="B520" i="10" s="1"/>
  <c r="B541" i="10" s="1"/>
  <c r="B493" i="10"/>
  <c r="B490" i="10"/>
  <c r="T489" i="10"/>
  <c r="B488" i="10"/>
  <c r="L487" i="10"/>
  <c r="G486" i="10"/>
  <c r="N479" i="10"/>
  <c r="R474" i="10"/>
  <c r="R495" i="10" s="1"/>
  <c r="G474" i="10"/>
  <c r="G495" i="10" s="1"/>
  <c r="B474" i="10"/>
  <c r="B495" i="10" s="1"/>
  <c r="V472" i="10"/>
  <c r="V493" i="10" s="1"/>
  <c r="R472" i="10"/>
  <c r="R493" i="10" s="1"/>
  <c r="B472" i="10"/>
  <c r="B469" i="10"/>
  <c r="T468" i="10"/>
  <c r="B467" i="10"/>
  <c r="L466" i="10"/>
  <c r="G465" i="10"/>
  <c r="R458" i="10"/>
  <c r="R479" i="10" s="1"/>
  <c r="P458" i="10"/>
  <c r="P479" i="10" s="1"/>
  <c r="R453" i="10"/>
  <c r="G453" i="10"/>
  <c r="B453" i="10"/>
  <c r="V451" i="10"/>
  <c r="R451" i="10"/>
  <c r="B451" i="10"/>
  <c r="B448" i="10"/>
  <c r="T447" i="10"/>
  <c r="B446" i="10"/>
  <c r="L445" i="10"/>
  <c r="G444" i="10"/>
  <c r="R437" i="10"/>
  <c r="P437" i="10"/>
  <c r="N437" i="10"/>
  <c r="N458" i="10" s="1"/>
  <c r="B437" i="10"/>
  <c r="B458" i="10" s="1"/>
  <c r="B479" i="10" s="1"/>
  <c r="B431" i="10"/>
  <c r="B428" i="10"/>
  <c r="T427" i="10"/>
  <c r="B426" i="10"/>
  <c r="L425" i="10"/>
  <c r="G424" i="10"/>
  <c r="N417" i="10"/>
  <c r="B417" i="10"/>
  <c r="R412" i="10"/>
  <c r="R433" i="10" s="1"/>
  <c r="V410" i="10"/>
  <c r="V431" i="10" s="1"/>
  <c r="R410" i="10"/>
  <c r="R431" i="10" s="1"/>
  <c r="B410" i="10"/>
  <c r="B407" i="10"/>
  <c r="T406" i="10"/>
  <c r="B405" i="10"/>
  <c r="L404" i="10"/>
  <c r="G403" i="10"/>
  <c r="R396" i="10"/>
  <c r="R417" i="10" s="1"/>
  <c r="P396" i="10"/>
  <c r="P417" i="10" s="1"/>
  <c r="R391" i="10"/>
  <c r="G391" i="10"/>
  <c r="G412" i="10" s="1"/>
  <c r="G433" i="10" s="1"/>
  <c r="B391" i="10"/>
  <c r="B412" i="10" s="1"/>
  <c r="B433" i="10" s="1"/>
  <c r="V389" i="10"/>
  <c r="R389" i="10"/>
  <c r="B389" i="10"/>
  <c r="B386" i="10"/>
  <c r="T385" i="10"/>
  <c r="B384" i="10"/>
  <c r="L383" i="10"/>
  <c r="G382" i="10"/>
  <c r="R375" i="10"/>
  <c r="P375" i="10"/>
  <c r="N375" i="10"/>
  <c r="N396" i="10" s="1"/>
  <c r="B375" i="10"/>
  <c r="B396" i="10" s="1"/>
  <c r="B369" i="10"/>
  <c r="B366" i="10"/>
  <c r="T365" i="10"/>
  <c r="B364" i="10"/>
  <c r="L363" i="10"/>
  <c r="G362" i="10"/>
  <c r="R350" i="10"/>
  <c r="R371" i="10" s="1"/>
  <c r="V348" i="10"/>
  <c r="V369" i="10" s="1"/>
  <c r="R348" i="10"/>
  <c r="R369" i="10" s="1"/>
  <c r="B348" i="10"/>
  <c r="B345" i="10"/>
  <c r="T344" i="10"/>
  <c r="B343" i="10"/>
  <c r="L342" i="10"/>
  <c r="G341" i="10"/>
  <c r="R334" i="10"/>
  <c r="R355" i="10" s="1"/>
  <c r="P334" i="10"/>
  <c r="P355" i="10" s="1"/>
  <c r="R329" i="10"/>
  <c r="G329" i="10"/>
  <c r="G350" i="10" s="1"/>
  <c r="G371" i="10" s="1"/>
  <c r="B329" i="10"/>
  <c r="B350" i="10" s="1"/>
  <c r="B371" i="10" s="1"/>
  <c r="V327" i="10"/>
  <c r="R327" i="10"/>
  <c r="B327" i="10"/>
  <c r="B324" i="10"/>
  <c r="T323" i="10"/>
  <c r="B322" i="10"/>
  <c r="L321" i="10"/>
  <c r="G320" i="10"/>
  <c r="R313" i="10"/>
  <c r="P313" i="10"/>
  <c r="N313" i="10"/>
  <c r="N334" i="10" s="1"/>
  <c r="N355" i="10" s="1"/>
  <c r="B313" i="10"/>
  <c r="B334" i="10" s="1"/>
  <c r="B355" i="10" s="1"/>
  <c r="B307" i="10"/>
  <c r="B304" i="10"/>
  <c r="T303" i="10"/>
  <c r="B302" i="10"/>
  <c r="L301" i="10"/>
  <c r="G300" i="10"/>
  <c r="N293" i="10"/>
  <c r="R288" i="10"/>
  <c r="R309" i="10" s="1"/>
  <c r="G288" i="10"/>
  <c r="G309" i="10" s="1"/>
  <c r="V286" i="10"/>
  <c r="V307" i="10" s="1"/>
  <c r="B286" i="10"/>
  <c r="B283" i="10"/>
  <c r="T282" i="10"/>
  <c r="B281" i="10"/>
  <c r="L280" i="10"/>
  <c r="G279" i="10"/>
  <c r="R272" i="10"/>
  <c r="R293" i="10" s="1"/>
  <c r="R267" i="10"/>
  <c r="G267" i="10"/>
  <c r="B267" i="10"/>
  <c r="B288" i="10" s="1"/>
  <c r="B309" i="10" s="1"/>
  <c r="V265" i="10"/>
  <c r="R265" i="10"/>
  <c r="R286" i="10" s="1"/>
  <c r="R307" i="10" s="1"/>
  <c r="B265" i="10"/>
  <c r="B262" i="10"/>
  <c r="T261" i="10"/>
  <c r="B260" i="10"/>
  <c r="L259" i="10"/>
  <c r="G258" i="10"/>
  <c r="R251" i="10"/>
  <c r="P251" i="10"/>
  <c r="P272" i="10" s="1"/>
  <c r="P293" i="10" s="1"/>
  <c r="N251" i="10"/>
  <c r="N272" i="10" s="1"/>
  <c r="B251" i="10"/>
  <c r="B272" i="10" s="1"/>
  <c r="B293" i="10" s="1"/>
  <c r="R247" i="10"/>
  <c r="B245" i="10"/>
  <c r="B242" i="10"/>
  <c r="T241" i="10"/>
  <c r="B240" i="10"/>
  <c r="L239" i="10"/>
  <c r="G238" i="10"/>
  <c r="N231" i="10"/>
  <c r="R226" i="10"/>
  <c r="G226" i="10"/>
  <c r="G247" i="10" s="1"/>
  <c r="B226" i="10"/>
  <c r="B247" i="10" s="1"/>
  <c r="V224" i="10"/>
  <c r="V245" i="10" s="1"/>
  <c r="R224" i="10"/>
  <c r="R245" i="10" s="1"/>
  <c r="B224" i="10"/>
  <c r="B221" i="10"/>
  <c r="T220" i="10"/>
  <c r="B219" i="10"/>
  <c r="L218" i="10"/>
  <c r="G217" i="10"/>
  <c r="R210" i="10"/>
  <c r="R231" i="10" s="1"/>
  <c r="P210" i="10"/>
  <c r="P231" i="10" s="1"/>
  <c r="R205" i="10"/>
  <c r="G205" i="10"/>
  <c r="B205" i="10"/>
  <c r="V203" i="10"/>
  <c r="R203" i="10"/>
  <c r="B203" i="10"/>
  <c r="B200" i="10"/>
  <c r="T199" i="10"/>
  <c r="B198" i="10"/>
  <c r="L197" i="10"/>
  <c r="G196" i="10"/>
  <c r="R189" i="10"/>
  <c r="P189" i="10"/>
  <c r="N189" i="10"/>
  <c r="N210" i="10" s="1"/>
  <c r="B189" i="10"/>
  <c r="B210" i="10" s="1"/>
  <c r="B231" i="10" s="1"/>
  <c r="R185" i="10"/>
  <c r="B183" i="10"/>
  <c r="B180" i="10"/>
  <c r="T179" i="10"/>
  <c r="B178" i="10"/>
  <c r="L177" i="10"/>
  <c r="G176" i="10"/>
  <c r="N169" i="10"/>
  <c r="B169" i="10"/>
  <c r="R164" i="10"/>
  <c r="V162" i="10"/>
  <c r="V183" i="10" s="1"/>
  <c r="R162" i="10"/>
  <c r="R183" i="10" s="1"/>
  <c r="B162" i="10"/>
  <c r="B159" i="10"/>
  <c r="T158" i="10"/>
  <c r="B157" i="10"/>
  <c r="L156" i="10"/>
  <c r="G155" i="10"/>
  <c r="R148" i="10"/>
  <c r="R169" i="10" s="1"/>
  <c r="R143" i="10"/>
  <c r="G143" i="10"/>
  <c r="G164" i="10" s="1"/>
  <c r="G185" i="10" s="1"/>
  <c r="B143" i="10"/>
  <c r="B164" i="10" s="1"/>
  <c r="B185" i="10" s="1"/>
  <c r="V141" i="10"/>
  <c r="R141" i="10"/>
  <c r="B141" i="10"/>
  <c r="B138" i="10"/>
  <c r="T137" i="10"/>
  <c r="B136" i="10"/>
  <c r="L135" i="10"/>
  <c r="G134" i="10"/>
  <c r="R127" i="10"/>
  <c r="P127" i="10"/>
  <c r="P148" i="10" s="1"/>
  <c r="P169" i="10" s="1"/>
  <c r="N127" i="10"/>
  <c r="N148" i="10" s="1"/>
  <c r="B127" i="10"/>
  <c r="B148" i="10" s="1"/>
  <c r="B121" i="10"/>
  <c r="B118" i="10"/>
  <c r="T117" i="10"/>
  <c r="B116" i="10"/>
  <c r="L115" i="10"/>
  <c r="G114" i="10"/>
  <c r="R102" i="10"/>
  <c r="R123" i="10" s="1"/>
  <c r="V100" i="10"/>
  <c r="V121" i="10" s="1"/>
  <c r="R100" i="10"/>
  <c r="R121" i="10" s="1"/>
  <c r="B100" i="10"/>
  <c r="B97" i="10"/>
  <c r="T96" i="10"/>
  <c r="B95" i="10"/>
  <c r="L94" i="10"/>
  <c r="G93" i="10"/>
  <c r="R86" i="10"/>
  <c r="R107" i="10" s="1"/>
  <c r="P86" i="10"/>
  <c r="P107" i="10" s="1"/>
  <c r="R81" i="10"/>
  <c r="G81" i="10"/>
  <c r="G102" i="10" s="1"/>
  <c r="G123" i="10" s="1"/>
  <c r="B81" i="10"/>
  <c r="B102" i="10" s="1"/>
  <c r="B123" i="10" s="1"/>
  <c r="V79" i="10"/>
  <c r="R79" i="10"/>
  <c r="B79" i="10"/>
  <c r="B76" i="10"/>
  <c r="T75" i="10"/>
  <c r="B74" i="10"/>
  <c r="L73" i="10"/>
  <c r="G72" i="10"/>
  <c r="R65" i="10"/>
  <c r="P65" i="10"/>
  <c r="N65" i="10"/>
  <c r="N86" i="10" s="1"/>
  <c r="N107" i="10" s="1"/>
  <c r="B65" i="10"/>
  <c r="B86" i="10" s="1"/>
  <c r="B107" i="10" s="1"/>
  <c r="R61" i="10"/>
  <c r="G61" i="10"/>
  <c r="V59" i="10"/>
  <c r="B59" i="10"/>
  <c r="B56" i="10"/>
  <c r="T55" i="10"/>
  <c r="B54" i="10"/>
  <c r="L53" i="10"/>
  <c r="G52" i="10"/>
  <c r="R45" i="10"/>
  <c r="P45" i="10"/>
  <c r="B45" i="10"/>
  <c r="R38" i="10"/>
  <c r="R59" i="10" s="1"/>
  <c r="B38" i="10"/>
  <c r="B35" i="10"/>
  <c r="T34" i="10"/>
  <c r="B33" i="10"/>
  <c r="L32" i="10"/>
  <c r="G31" i="10"/>
  <c r="R19" i="10"/>
  <c r="R40" i="10" s="1"/>
  <c r="G19" i="10"/>
  <c r="G40" i="10" s="1"/>
  <c r="B19" i="10"/>
  <c r="B40" i="10" s="1"/>
  <c r="B61" i="10" s="1"/>
  <c r="AP18" i="10"/>
  <c r="V17" i="10"/>
  <c r="V38" i="10" s="1"/>
  <c r="R17" i="10"/>
  <c r="B17" i="10"/>
  <c r="AP16" i="10"/>
  <c r="AP14" i="10"/>
  <c r="B14" i="10"/>
  <c r="T13" i="10"/>
  <c r="AP12" i="10"/>
  <c r="B12" i="10"/>
  <c r="L11" i="10"/>
  <c r="AP10" i="10"/>
  <c r="G10" i="10"/>
  <c r="AP9" i="10"/>
  <c r="AP8" i="10"/>
  <c r="AP7" i="10"/>
  <c r="AP6" i="10"/>
  <c r="AP5" i="10"/>
  <c r="R3" i="10"/>
  <c r="R24" i="10" s="1"/>
  <c r="P3" i="10"/>
  <c r="P24" i="10" s="1"/>
  <c r="N3" i="10"/>
  <c r="N24" i="10" s="1"/>
  <c r="N45" i="10" s="1"/>
  <c r="B3" i="10"/>
  <c r="B24" i="10" s="1"/>
  <c r="B619" i="9"/>
  <c r="V617" i="9"/>
  <c r="R617" i="9"/>
  <c r="B617" i="9"/>
  <c r="B614" i="9"/>
  <c r="T613" i="9"/>
  <c r="B612" i="9"/>
  <c r="L611" i="9"/>
  <c r="G610" i="9"/>
  <c r="R603" i="9"/>
  <c r="P603" i="9"/>
  <c r="R598" i="9"/>
  <c r="R619" i="9" s="1"/>
  <c r="B596" i="9"/>
  <c r="B593" i="9"/>
  <c r="T592" i="9"/>
  <c r="B591" i="9"/>
  <c r="L590" i="9"/>
  <c r="G589" i="9"/>
  <c r="N582" i="9"/>
  <c r="N603" i="9" s="1"/>
  <c r="B582" i="9"/>
  <c r="B603" i="9" s="1"/>
  <c r="R577" i="9"/>
  <c r="G577" i="9"/>
  <c r="G598" i="9" s="1"/>
  <c r="G619" i="9" s="1"/>
  <c r="B577" i="9"/>
  <c r="B598" i="9" s="1"/>
  <c r="V575" i="9"/>
  <c r="V596" i="9" s="1"/>
  <c r="R575" i="9"/>
  <c r="R596" i="9" s="1"/>
  <c r="B575" i="9"/>
  <c r="B572" i="9"/>
  <c r="T571" i="9"/>
  <c r="B570" i="9"/>
  <c r="L569" i="9"/>
  <c r="G568" i="9"/>
  <c r="R561" i="9"/>
  <c r="R582" i="9" s="1"/>
  <c r="P561" i="9"/>
  <c r="P582" i="9" s="1"/>
  <c r="N561" i="9"/>
  <c r="B561" i="9"/>
  <c r="V555" i="9"/>
  <c r="R555" i="9"/>
  <c r="B555" i="9"/>
  <c r="B552" i="9"/>
  <c r="T551" i="9"/>
  <c r="B550" i="9"/>
  <c r="L549" i="9"/>
  <c r="G548" i="9"/>
  <c r="B541" i="9"/>
  <c r="B534" i="9"/>
  <c r="B531" i="9"/>
  <c r="T530" i="9"/>
  <c r="B529" i="9"/>
  <c r="L528" i="9"/>
  <c r="G527" i="9"/>
  <c r="N520" i="9"/>
  <c r="N541" i="9" s="1"/>
  <c r="B520" i="9"/>
  <c r="R515" i="9"/>
  <c r="R536" i="9" s="1"/>
  <c r="R557" i="9" s="1"/>
  <c r="G515" i="9"/>
  <c r="G536" i="9" s="1"/>
  <c r="G557" i="9" s="1"/>
  <c r="B515" i="9"/>
  <c r="B536" i="9" s="1"/>
  <c r="B557" i="9" s="1"/>
  <c r="V513" i="9"/>
  <c r="V534" i="9" s="1"/>
  <c r="R513" i="9"/>
  <c r="R534" i="9" s="1"/>
  <c r="B513" i="9"/>
  <c r="B510" i="9"/>
  <c r="T509" i="9"/>
  <c r="B508" i="9"/>
  <c r="L507" i="9"/>
  <c r="G506" i="9"/>
  <c r="R499" i="9"/>
  <c r="R520" i="9" s="1"/>
  <c r="R541" i="9" s="1"/>
  <c r="P499" i="9"/>
  <c r="P520" i="9" s="1"/>
  <c r="P541" i="9" s="1"/>
  <c r="N499" i="9"/>
  <c r="B499" i="9"/>
  <c r="B493" i="9"/>
  <c r="B490" i="9"/>
  <c r="T489" i="9"/>
  <c r="B488" i="9"/>
  <c r="L487" i="9"/>
  <c r="G486" i="9"/>
  <c r="R474" i="9"/>
  <c r="R495" i="9" s="1"/>
  <c r="B472" i="9"/>
  <c r="B469" i="9"/>
  <c r="T468" i="9"/>
  <c r="B467" i="9"/>
  <c r="L466" i="9"/>
  <c r="G465" i="9"/>
  <c r="N458" i="9"/>
  <c r="N479" i="9" s="1"/>
  <c r="B458" i="9"/>
  <c r="B479" i="9" s="1"/>
  <c r="R453" i="9"/>
  <c r="G453" i="9"/>
  <c r="G474" i="9" s="1"/>
  <c r="G495" i="9" s="1"/>
  <c r="B453" i="9"/>
  <c r="B474" i="9" s="1"/>
  <c r="B495" i="9" s="1"/>
  <c r="V451" i="9"/>
  <c r="V472" i="9" s="1"/>
  <c r="V493" i="9" s="1"/>
  <c r="R451" i="9"/>
  <c r="R472" i="9" s="1"/>
  <c r="R493" i="9" s="1"/>
  <c r="B451" i="9"/>
  <c r="B448" i="9"/>
  <c r="T447" i="9"/>
  <c r="B446" i="9"/>
  <c r="L445" i="9"/>
  <c r="G444" i="9"/>
  <c r="R437" i="9"/>
  <c r="R458" i="9" s="1"/>
  <c r="R479" i="9" s="1"/>
  <c r="P437" i="9"/>
  <c r="P458" i="9" s="1"/>
  <c r="P479" i="9" s="1"/>
  <c r="N437" i="9"/>
  <c r="B437" i="9"/>
  <c r="B431" i="9"/>
  <c r="B428" i="9"/>
  <c r="T427" i="9"/>
  <c r="B426" i="9"/>
  <c r="L425" i="9"/>
  <c r="G424" i="9"/>
  <c r="B417" i="9"/>
  <c r="B410" i="9"/>
  <c r="B407" i="9"/>
  <c r="T406" i="9"/>
  <c r="B405" i="9"/>
  <c r="L404" i="9"/>
  <c r="G403" i="9"/>
  <c r="N396" i="9"/>
  <c r="N417" i="9" s="1"/>
  <c r="B396" i="9"/>
  <c r="R391" i="9"/>
  <c r="R412" i="9" s="1"/>
  <c r="R433" i="9" s="1"/>
  <c r="G391" i="9"/>
  <c r="G412" i="9" s="1"/>
  <c r="G433" i="9" s="1"/>
  <c r="B391" i="9"/>
  <c r="B412" i="9" s="1"/>
  <c r="B433" i="9" s="1"/>
  <c r="V389" i="9"/>
  <c r="V410" i="9" s="1"/>
  <c r="V431" i="9" s="1"/>
  <c r="R389" i="9"/>
  <c r="R410" i="9" s="1"/>
  <c r="R431" i="9" s="1"/>
  <c r="B389" i="9"/>
  <c r="B386" i="9"/>
  <c r="T385" i="9"/>
  <c r="B384" i="9"/>
  <c r="L383" i="9"/>
  <c r="G382" i="9"/>
  <c r="R375" i="9"/>
  <c r="R396" i="9" s="1"/>
  <c r="R417" i="9" s="1"/>
  <c r="P375" i="9"/>
  <c r="P396" i="9" s="1"/>
  <c r="P417" i="9" s="1"/>
  <c r="N375" i="9"/>
  <c r="B375" i="9"/>
  <c r="B371" i="9"/>
  <c r="B369" i="9"/>
  <c r="B366" i="9"/>
  <c r="T365" i="9"/>
  <c r="B364" i="9"/>
  <c r="L363" i="9"/>
  <c r="G362" i="9"/>
  <c r="R355" i="9"/>
  <c r="P355" i="9"/>
  <c r="B355" i="9"/>
  <c r="R350" i="9"/>
  <c r="R371" i="9" s="1"/>
  <c r="B348" i="9"/>
  <c r="B345" i="9"/>
  <c r="T344" i="9"/>
  <c r="B343" i="9"/>
  <c r="L342" i="9"/>
  <c r="G341" i="9"/>
  <c r="N334" i="9"/>
  <c r="N355" i="9" s="1"/>
  <c r="B334" i="9"/>
  <c r="R329" i="9"/>
  <c r="G329" i="9"/>
  <c r="G350" i="9" s="1"/>
  <c r="G371" i="9" s="1"/>
  <c r="B329" i="9"/>
  <c r="B350" i="9" s="1"/>
  <c r="V327" i="9"/>
  <c r="V348" i="9" s="1"/>
  <c r="V369" i="9" s="1"/>
  <c r="R327" i="9"/>
  <c r="R348" i="9" s="1"/>
  <c r="R369" i="9" s="1"/>
  <c r="B327" i="9"/>
  <c r="B324" i="9"/>
  <c r="T323" i="9"/>
  <c r="B322" i="9"/>
  <c r="L321" i="9"/>
  <c r="G320" i="9"/>
  <c r="R313" i="9"/>
  <c r="R334" i="9" s="1"/>
  <c r="P313" i="9"/>
  <c r="P334" i="9" s="1"/>
  <c r="N313" i="9"/>
  <c r="B313" i="9"/>
  <c r="B309" i="9"/>
  <c r="V307" i="9"/>
  <c r="R307" i="9"/>
  <c r="B307" i="9"/>
  <c r="B304" i="9"/>
  <c r="T303" i="9"/>
  <c r="B302" i="9"/>
  <c r="L301" i="9"/>
  <c r="G300" i="9"/>
  <c r="P293" i="9"/>
  <c r="W288" i="9"/>
  <c r="W309" i="9" s="1"/>
  <c r="R288" i="9"/>
  <c r="R309" i="9" s="1"/>
  <c r="B286" i="9"/>
  <c r="B283" i="9"/>
  <c r="T282" i="9"/>
  <c r="B281" i="9"/>
  <c r="L280" i="9"/>
  <c r="G279" i="9"/>
  <c r="N272" i="9"/>
  <c r="N293" i="9" s="1"/>
  <c r="B272" i="9"/>
  <c r="B293" i="9" s="1"/>
  <c r="R267" i="9"/>
  <c r="G267" i="9"/>
  <c r="G288" i="9" s="1"/>
  <c r="G309" i="9" s="1"/>
  <c r="B267" i="9"/>
  <c r="B288" i="9" s="1"/>
  <c r="V265" i="9"/>
  <c r="V286" i="9" s="1"/>
  <c r="R265" i="9"/>
  <c r="R286" i="9" s="1"/>
  <c r="B265" i="9"/>
  <c r="B262" i="9"/>
  <c r="T261" i="9"/>
  <c r="B260" i="9"/>
  <c r="L259" i="9"/>
  <c r="G258" i="9"/>
  <c r="R251" i="9"/>
  <c r="R272" i="9" s="1"/>
  <c r="R293" i="9" s="1"/>
  <c r="P251" i="9"/>
  <c r="P272" i="9" s="1"/>
  <c r="N251" i="9"/>
  <c r="B251" i="9"/>
  <c r="B247" i="9"/>
  <c r="V245" i="9"/>
  <c r="R245" i="9"/>
  <c r="B245" i="9"/>
  <c r="B242" i="9"/>
  <c r="T241" i="9"/>
  <c r="B240" i="9"/>
  <c r="L239" i="9"/>
  <c r="G238" i="9"/>
  <c r="R231" i="9"/>
  <c r="P231" i="9"/>
  <c r="R226" i="9"/>
  <c r="R247" i="9" s="1"/>
  <c r="B224" i="9"/>
  <c r="B221" i="9"/>
  <c r="T220" i="9"/>
  <c r="B219" i="9"/>
  <c r="L218" i="9"/>
  <c r="G217" i="9"/>
  <c r="N210" i="9"/>
  <c r="N231" i="9" s="1"/>
  <c r="B210" i="9"/>
  <c r="B231" i="9" s="1"/>
  <c r="R205" i="9"/>
  <c r="G205" i="9"/>
  <c r="G226" i="9" s="1"/>
  <c r="G247" i="9" s="1"/>
  <c r="B205" i="9"/>
  <c r="B226" i="9" s="1"/>
  <c r="V203" i="9"/>
  <c r="V224" i="9" s="1"/>
  <c r="R203" i="9"/>
  <c r="R224" i="9" s="1"/>
  <c r="B203" i="9"/>
  <c r="B200" i="9"/>
  <c r="T199" i="9"/>
  <c r="B198" i="9"/>
  <c r="L197" i="9"/>
  <c r="G196" i="9"/>
  <c r="R189" i="9"/>
  <c r="R210" i="9" s="1"/>
  <c r="P189" i="9"/>
  <c r="P210" i="9" s="1"/>
  <c r="N189" i="9"/>
  <c r="B189" i="9"/>
  <c r="B185" i="9"/>
  <c r="V183" i="9"/>
  <c r="R183" i="9"/>
  <c r="B183" i="9"/>
  <c r="B180" i="9"/>
  <c r="T179" i="9"/>
  <c r="B178" i="9"/>
  <c r="L177" i="9"/>
  <c r="G176" i="9"/>
  <c r="P169" i="9"/>
  <c r="B169" i="9"/>
  <c r="B162" i="9"/>
  <c r="B159" i="9"/>
  <c r="T158" i="9"/>
  <c r="B157" i="9"/>
  <c r="L156" i="9"/>
  <c r="G155" i="9"/>
  <c r="N148" i="9"/>
  <c r="N169" i="9" s="1"/>
  <c r="B148" i="9"/>
  <c r="R143" i="9"/>
  <c r="R164" i="9" s="1"/>
  <c r="R185" i="9" s="1"/>
  <c r="G143" i="9"/>
  <c r="G164" i="9" s="1"/>
  <c r="G185" i="9" s="1"/>
  <c r="B143" i="9"/>
  <c r="B164" i="9" s="1"/>
  <c r="V141" i="9"/>
  <c r="V162" i="9" s="1"/>
  <c r="R141" i="9"/>
  <c r="R162" i="9" s="1"/>
  <c r="B141" i="9"/>
  <c r="B138" i="9"/>
  <c r="T137" i="9"/>
  <c r="B136" i="9"/>
  <c r="L135" i="9"/>
  <c r="G134" i="9"/>
  <c r="R127" i="9"/>
  <c r="R148" i="9" s="1"/>
  <c r="R169" i="9" s="1"/>
  <c r="P127" i="9"/>
  <c r="P148" i="9" s="1"/>
  <c r="N127" i="9"/>
  <c r="B127" i="9"/>
  <c r="V121" i="9"/>
  <c r="R121" i="9"/>
  <c r="B121" i="9"/>
  <c r="B118" i="9"/>
  <c r="T117" i="9"/>
  <c r="B116" i="9"/>
  <c r="L115" i="9"/>
  <c r="G114" i="9"/>
  <c r="B107" i="9"/>
  <c r="W102" i="9"/>
  <c r="W123" i="9" s="1"/>
  <c r="B100" i="9"/>
  <c r="B97" i="9"/>
  <c r="T96" i="9"/>
  <c r="B95" i="9"/>
  <c r="L94" i="9"/>
  <c r="G93" i="9"/>
  <c r="N86" i="9"/>
  <c r="N107" i="9" s="1"/>
  <c r="B86" i="9"/>
  <c r="R81" i="9"/>
  <c r="R102" i="9" s="1"/>
  <c r="R123" i="9" s="1"/>
  <c r="G81" i="9"/>
  <c r="G102" i="9" s="1"/>
  <c r="G123" i="9" s="1"/>
  <c r="B81" i="9"/>
  <c r="B102" i="9" s="1"/>
  <c r="B123" i="9" s="1"/>
  <c r="V79" i="9"/>
  <c r="V100" i="9" s="1"/>
  <c r="R79" i="9"/>
  <c r="R100" i="9" s="1"/>
  <c r="B79" i="9"/>
  <c r="B76" i="9"/>
  <c r="T75" i="9"/>
  <c r="B74" i="9"/>
  <c r="L73" i="9"/>
  <c r="G72" i="9"/>
  <c r="R65" i="9"/>
  <c r="R86" i="9" s="1"/>
  <c r="R107" i="9" s="1"/>
  <c r="P65" i="9"/>
  <c r="P86" i="9" s="1"/>
  <c r="P107" i="9" s="1"/>
  <c r="N65" i="9"/>
  <c r="B65" i="9"/>
  <c r="V59" i="9"/>
  <c r="R59" i="9"/>
  <c r="B59" i="9"/>
  <c r="B56" i="9"/>
  <c r="T55" i="9"/>
  <c r="B54" i="9"/>
  <c r="L53" i="9"/>
  <c r="G52" i="9"/>
  <c r="B45" i="9"/>
  <c r="R40" i="9"/>
  <c r="R61" i="9" s="1"/>
  <c r="B38" i="9"/>
  <c r="B35" i="9"/>
  <c r="T34" i="9"/>
  <c r="B33" i="9"/>
  <c r="L32" i="9"/>
  <c r="G31" i="9"/>
  <c r="N24" i="9"/>
  <c r="N45" i="9" s="1"/>
  <c r="B24" i="9"/>
  <c r="R19" i="9"/>
  <c r="G19" i="9"/>
  <c r="G40" i="9" s="1"/>
  <c r="G61" i="9" s="1"/>
  <c r="B19" i="9"/>
  <c r="B40" i="9" s="1"/>
  <c r="B61" i="9" s="1"/>
  <c r="AP18" i="9"/>
  <c r="V17" i="9"/>
  <c r="V38" i="9" s="1"/>
  <c r="R17" i="9"/>
  <c r="R38" i="9" s="1"/>
  <c r="B17" i="9"/>
  <c r="AP16" i="9"/>
  <c r="AP14" i="9"/>
  <c r="B14" i="9"/>
  <c r="T13" i="9"/>
  <c r="AP12" i="9"/>
  <c r="B12" i="9"/>
  <c r="L11" i="9"/>
  <c r="AP10" i="9"/>
  <c r="G10" i="9"/>
  <c r="AP9" i="9"/>
  <c r="AP8" i="9"/>
  <c r="AP7" i="9"/>
  <c r="AP6" i="9"/>
  <c r="AP5" i="9"/>
  <c r="AP2" i="9" s="1"/>
  <c r="AR2" i="9" s="1"/>
  <c r="R3" i="9"/>
  <c r="R24" i="9" s="1"/>
  <c r="R45" i="9" s="1"/>
  <c r="P3" i="9"/>
  <c r="P24" i="9" s="1"/>
  <c r="P45" i="9" s="1"/>
  <c r="N3" i="9"/>
  <c r="B3" i="9"/>
  <c r="B617" i="8"/>
  <c r="B614" i="8"/>
  <c r="T613" i="8"/>
  <c r="B612" i="8"/>
  <c r="L611" i="8"/>
  <c r="G610" i="8"/>
  <c r="N603" i="8"/>
  <c r="B596" i="8"/>
  <c r="B593" i="8"/>
  <c r="T592" i="8"/>
  <c r="B591" i="8"/>
  <c r="L590" i="8"/>
  <c r="G589" i="8"/>
  <c r="R582" i="8"/>
  <c r="R603" i="8" s="1"/>
  <c r="N582" i="8"/>
  <c r="B582" i="8"/>
  <c r="B603" i="8" s="1"/>
  <c r="R577" i="8"/>
  <c r="R598" i="8" s="1"/>
  <c r="R619" i="8" s="1"/>
  <c r="G577" i="8"/>
  <c r="G598" i="8" s="1"/>
  <c r="G619" i="8" s="1"/>
  <c r="B577" i="8"/>
  <c r="B598" i="8" s="1"/>
  <c r="B619" i="8" s="1"/>
  <c r="V575" i="8"/>
  <c r="V596" i="8" s="1"/>
  <c r="V617" i="8" s="1"/>
  <c r="R575" i="8"/>
  <c r="R596" i="8" s="1"/>
  <c r="R617" i="8" s="1"/>
  <c r="B575" i="8"/>
  <c r="B572" i="8"/>
  <c r="T571" i="8"/>
  <c r="B570" i="8"/>
  <c r="L569" i="8"/>
  <c r="G568" i="8"/>
  <c r="R561" i="8"/>
  <c r="P561" i="8"/>
  <c r="P582" i="8" s="1"/>
  <c r="P603" i="8" s="1"/>
  <c r="N561" i="8"/>
  <c r="B561" i="8"/>
  <c r="W557" i="8"/>
  <c r="R555" i="8"/>
  <c r="B555" i="8"/>
  <c r="B552" i="8"/>
  <c r="T551" i="8"/>
  <c r="B550" i="8"/>
  <c r="L549" i="8"/>
  <c r="G548" i="8"/>
  <c r="P541" i="8"/>
  <c r="V534" i="8"/>
  <c r="V555" i="8" s="1"/>
  <c r="R534" i="8"/>
  <c r="B534" i="8"/>
  <c r="B531" i="8"/>
  <c r="T530" i="8"/>
  <c r="B529" i="8"/>
  <c r="L528" i="8"/>
  <c r="G527" i="8"/>
  <c r="R520" i="8"/>
  <c r="R541" i="8" s="1"/>
  <c r="P520" i="8"/>
  <c r="N520" i="8"/>
  <c r="N541" i="8" s="1"/>
  <c r="B520" i="8"/>
  <c r="B541" i="8" s="1"/>
  <c r="R515" i="8"/>
  <c r="R536" i="8" s="1"/>
  <c r="R557" i="8" s="1"/>
  <c r="G515" i="8"/>
  <c r="G536" i="8" s="1"/>
  <c r="G557" i="8" s="1"/>
  <c r="B515" i="8"/>
  <c r="B536" i="8" s="1"/>
  <c r="B557" i="8" s="1"/>
  <c r="V513" i="8"/>
  <c r="R513" i="8"/>
  <c r="B513" i="8"/>
  <c r="B510" i="8"/>
  <c r="T509" i="8"/>
  <c r="B508" i="8"/>
  <c r="L507" i="8"/>
  <c r="G506" i="8"/>
  <c r="R499" i="8"/>
  <c r="P499" i="8"/>
  <c r="N499" i="8"/>
  <c r="B499" i="8"/>
  <c r="R495" i="8"/>
  <c r="G495" i="8"/>
  <c r="B495" i="8"/>
  <c r="B493" i="8"/>
  <c r="B490" i="8"/>
  <c r="T489" i="8"/>
  <c r="B488" i="8"/>
  <c r="L487" i="8"/>
  <c r="G486" i="8"/>
  <c r="P479" i="8"/>
  <c r="N479" i="8"/>
  <c r="B479" i="8"/>
  <c r="V472" i="8"/>
  <c r="V493" i="8" s="1"/>
  <c r="R472" i="8"/>
  <c r="R493" i="8" s="1"/>
  <c r="B472" i="8"/>
  <c r="B469" i="8"/>
  <c r="T468" i="8"/>
  <c r="B467" i="8"/>
  <c r="L466" i="8"/>
  <c r="G465" i="8"/>
  <c r="R458" i="8"/>
  <c r="R479" i="8" s="1"/>
  <c r="P458" i="8"/>
  <c r="N458" i="8"/>
  <c r="B458" i="8"/>
  <c r="R453" i="8"/>
  <c r="R474" i="8" s="1"/>
  <c r="G453" i="8"/>
  <c r="G474" i="8" s="1"/>
  <c r="B453" i="8"/>
  <c r="B474" i="8" s="1"/>
  <c r="V451" i="8"/>
  <c r="R451" i="8"/>
  <c r="B451" i="8"/>
  <c r="B448" i="8"/>
  <c r="V447" i="8"/>
  <c r="V468" i="8" s="1"/>
  <c r="V489" i="8" s="1"/>
  <c r="T447" i="8"/>
  <c r="B446" i="8"/>
  <c r="L445" i="8"/>
  <c r="G444" i="8"/>
  <c r="R437" i="8"/>
  <c r="P437" i="8"/>
  <c r="N437" i="8"/>
  <c r="B437" i="8"/>
  <c r="R433" i="8"/>
  <c r="G433" i="8"/>
  <c r="B433" i="8"/>
  <c r="R431" i="8"/>
  <c r="B431" i="8"/>
  <c r="B428" i="8"/>
  <c r="T427" i="8"/>
  <c r="B426" i="8"/>
  <c r="L425" i="8"/>
  <c r="G424" i="8"/>
  <c r="P417" i="8"/>
  <c r="V410" i="8"/>
  <c r="V431" i="8" s="1"/>
  <c r="R410" i="8"/>
  <c r="B410" i="8"/>
  <c r="B407" i="8"/>
  <c r="T406" i="8"/>
  <c r="B405" i="8"/>
  <c r="L404" i="8"/>
  <c r="G403" i="8"/>
  <c r="R396" i="8"/>
  <c r="R417" i="8" s="1"/>
  <c r="P396" i="8"/>
  <c r="N396" i="8"/>
  <c r="N417" i="8" s="1"/>
  <c r="B396" i="8"/>
  <c r="B417" i="8" s="1"/>
  <c r="R391" i="8"/>
  <c r="R412" i="8" s="1"/>
  <c r="G391" i="8"/>
  <c r="G412" i="8" s="1"/>
  <c r="B391" i="8"/>
  <c r="B412" i="8" s="1"/>
  <c r="V389" i="8"/>
  <c r="R389" i="8"/>
  <c r="B389" i="8"/>
  <c r="B386" i="8"/>
  <c r="T385" i="8"/>
  <c r="B384" i="8"/>
  <c r="L383" i="8"/>
  <c r="G382" i="8"/>
  <c r="R375" i="8"/>
  <c r="P375" i="8"/>
  <c r="N375" i="8"/>
  <c r="B375" i="8"/>
  <c r="B371" i="8"/>
  <c r="B369" i="8"/>
  <c r="B366" i="8"/>
  <c r="T365" i="8"/>
  <c r="B364" i="8"/>
  <c r="L363" i="8"/>
  <c r="G362" i="8"/>
  <c r="N355" i="8"/>
  <c r="B355" i="8"/>
  <c r="V348" i="8"/>
  <c r="V369" i="8" s="1"/>
  <c r="R348" i="8"/>
  <c r="R369" i="8" s="1"/>
  <c r="B348" i="8"/>
  <c r="B345" i="8"/>
  <c r="T344" i="8"/>
  <c r="B343" i="8"/>
  <c r="L342" i="8"/>
  <c r="G341" i="8"/>
  <c r="R334" i="8"/>
  <c r="R355" i="8" s="1"/>
  <c r="P334" i="8"/>
  <c r="P355" i="8" s="1"/>
  <c r="N334" i="8"/>
  <c r="B334" i="8"/>
  <c r="R329" i="8"/>
  <c r="R350" i="8" s="1"/>
  <c r="R371" i="8" s="1"/>
  <c r="G329" i="8"/>
  <c r="G350" i="8" s="1"/>
  <c r="G371" i="8" s="1"/>
  <c r="B329" i="8"/>
  <c r="B350" i="8" s="1"/>
  <c r="V327" i="8"/>
  <c r="R327" i="8"/>
  <c r="B327" i="8"/>
  <c r="B324" i="8"/>
  <c r="T323" i="8"/>
  <c r="B322" i="8"/>
  <c r="L321" i="8"/>
  <c r="G320" i="8"/>
  <c r="R313" i="8"/>
  <c r="P313" i="8"/>
  <c r="N313" i="8"/>
  <c r="B313" i="8"/>
  <c r="B309" i="8"/>
  <c r="B307" i="8"/>
  <c r="B304" i="8"/>
  <c r="T303" i="8"/>
  <c r="B302" i="8"/>
  <c r="L301" i="8"/>
  <c r="G300" i="8"/>
  <c r="V286" i="8"/>
  <c r="V307" i="8" s="1"/>
  <c r="R286" i="8"/>
  <c r="R307" i="8" s="1"/>
  <c r="B286" i="8"/>
  <c r="B283" i="8"/>
  <c r="T282" i="8"/>
  <c r="B281" i="8"/>
  <c r="L280" i="8"/>
  <c r="G279" i="8"/>
  <c r="R272" i="8"/>
  <c r="R293" i="8" s="1"/>
  <c r="P272" i="8"/>
  <c r="P293" i="8" s="1"/>
  <c r="N272" i="8"/>
  <c r="N293" i="8" s="1"/>
  <c r="B272" i="8"/>
  <c r="B293" i="8" s="1"/>
  <c r="R267" i="8"/>
  <c r="R288" i="8" s="1"/>
  <c r="R309" i="8" s="1"/>
  <c r="G267" i="8"/>
  <c r="G288" i="8" s="1"/>
  <c r="G309" i="8" s="1"/>
  <c r="B267" i="8"/>
  <c r="B288" i="8" s="1"/>
  <c r="V265" i="8"/>
  <c r="R265" i="8"/>
  <c r="B265" i="8"/>
  <c r="B262" i="8"/>
  <c r="T261" i="8"/>
  <c r="B260" i="8"/>
  <c r="L259" i="8"/>
  <c r="G258" i="8"/>
  <c r="R251" i="8"/>
  <c r="P251" i="8"/>
  <c r="N251" i="8"/>
  <c r="B251" i="8"/>
  <c r="B245" i="8"/>
  <c r="B242" i="8"/>
  <c r="T241" i="8"/>
  <c r="B240" i="8"/>
  <c r="L239" i="8"/>
  <c r="G238" i="8"/>
  <c r="V224" i="8"/>
  <c r="V245" i="8" s="1"/>
  <c r="R224" i="8"/>
  <c r="R245" i="8" s="1"/>
  <c r="B224" i="8"/>
  <c r="B221" i="8"/>
  <c r="T220" i="8"/>
  <c r="B219" i="8"/>
  <c r="L218" i="8"/>
  <c r="G217" i="8"/>
  <c r="R210" i="8"/>
  <c r="R231" i="8" s="1"/>
  <c r="P210" i="8"/>
  <c r="P231" i="8" s="1"/>
  <c r="N210" i="8"/>
  <c r="N231" i="8" s="1"/>
  <c r="B210" i="8"/>
  <c r="B231" i="8" s="1"/>
  <c r="R205" i="8"/>
  <c r="R226" i="8" s="1"/>
  <c r="R247" i="8" s="1"/>
  <c r="G205" i="8"/>
  <c r="G226" i="8" s="1"/>
  <c r="G247" i="8" s="1"/>
  <c r="B205" i="8"/>
  <c r="B226" i="8" s="1"/>
  <c r="B247" i="8" s="1"/>
  <c r="V203" i="8"/>
  <c r="R203" i="8"/>
  <c r="B203" i="8"/>
  <c r="B200" i="8"/>
  <c r="T199" i="8"/>
  <c r="B198" i="8"/>
  <c r="L197" i="8"/>
  <c r="G196" i="8"/>
  <c r="R189" i="8"/>
  <c r="P189" i="8"/>
  <c r="N189" i="8"/>
  <c r="B189" i="8"/>
  <c r="R185" i="8"/>
  <c r="R183" i="8"/>
  <c r="B183" i="8"/>
  <c r="B180" i="8"/>
  <c r="T179" i="8"/>
  <c r="B178" i="8"/>
  <c r="L177" i="8"/>
  <c r="G176" i="8"/>
  <c r="P169" i="8"/>
  <c r="V162" i="8"/>
  <c r="V183" i="8" s="1"/>
  <c r="R162" i="8"/>
  <c r="B162" i="8"/>
  <c r="B159" i="8"/>
  <c r="T158" i="8"/>
  <c r="B157" i="8"/>
  <c r="L156" i="8"/>
  <c r="G155" i="8"/>
  <c r="R148" i="8"/>
  <c r="R169" i="8" s="1"/>
  <c r="P148" i="8"/>
  <c r="N148" i="8"/>
  <c r="N169" i="8" s="1"/>
  <c r="B148" i="8"/>
  <c r="B169" i="8" s="1"/>
  <c r="R143" i="8"/>
  <c r="R164" i="8" s="1"/>
  <c r="G143" i="8"/>
  <c r="G164" i="8" s="1"/>
  <c r="G185" i="8" s="1"/>
  <c r="B143" i="8"/>
  <c r="B164" i="8" s="1"/>
  <c r="B185" i="8" s="1"/>
  <c r="V141" i="8"/>
  <c r="R141" i="8"/>
  <c r="B141" i="8"/>
  <c r="B138" i="8"/>
  <c r="T137" i="8"/>
  <c r="B136" i="8"/>
  <c r="L135" i="8"/>
  <c r="G134" i="8"/>
  <c r="R127" i="8"/>
  <c r="P127" i="8"/>
  <c r="N127" i="8"/>
  <c r="B127" i="8"/>
  <c r="R123" i="8"/>
  <c r="G123" i="8"/>
  <c r="B123" i="8"/>
  <c r="B121" i="8"/>
  <c r="B118" i="8"/>
  <c r="T117" i="8"/>
  <c r="B116" i="8"/>
  <c r="L115" i="8"/>
  <c r="G114" i="8"/>
  <c r="P107" i="8"/>
  <c r="N107" i="8"/>
  <c r="B107" i="8"/>
  <c r="V100" i="8"/>
  <c r="V121" i="8" s="1"/>
  <c r="R100" i="8"/>
  <c r="R121" i="8" s="1"/>
  <c r="B100" i="8"/>
  <c r="B97" i="8"/>
  <c r="T96" i="8"/>
  <c r="B95" i="8"/>
  <c r="L94" i="8"/>
  <c r="G93" i="8"/>
  <c r="R86" i="8"/>
  <c r="R107" i="8" s="1"/>
  <c r="P86" i="8"/>
  <c r="N86" i="8"/>
  <c r="B86" i="8"/>
  <c r="R81" i="8"/>
  <c r="R102" i="8" s="1"/>
  <c r="G81" i="8"/>
  <c r="G102" i="8" s="1"/>
  <c r="B81" i="8"/>
  <c r="B102" i="8" s="1"/>
  <c r="V79" i="8"/>
  <c r="R79" i="8"/>
  <c r="B79" i="8"/>
  <c r="B76" i="8"/>
  <c r="T75" i="8"/>
  <c r="B74" i="8"/>
  <c r="L73" i="8"/>
  <c r="G72" i="8"/>
  <c r="R65" i="8"/>
  <c r="P65" i="8"/>
  <c r="N65" i="8"/>
  <c r="B65" i="8"/>
  <c r="R61" i="8"/>
  <c r="G61" i="8"/>
  <c r="B61" i="8"/>
  <c r="B59" i="8"/>
  <c r="B56" i="8"/>
  <c r="T55" i="8"/>
  <c r="B54" i="8"/>
  <c r="L53" i="8"/>
  <c r="G52" i="8"/>
  <c r="B45" i="8"/>
  <c r="V38" i="8"/>
  <c r="V59" i="8" s="1"/>
  <c r="R38" i="8"/>
  <c r="R59" i="8" s="1"/>
  <c r="B38" i="8"/>
  <c r="B35" i="8"/>
  <c r="T34" i="8"/>
  <c r="B33" i="8"/>
  <c r="L32" i="8"/>
  <c r="G31" i="8"/>
  <c r="N24" i="8"/>
  <c r="N45" i="8" s="1"/>
  <c r="B24" i="8"/>
  <c r="R19" i="8"/>
  <c r="R40" i="8" s="1"/>
  <c r="G19" i="8"/>
  <c r="G40" i="8" s="1"/>
  <c r="B19" i="8"/>
  <c r="B40" i="8" s="1"/>
  <c r="AP18" i="8"/>
  <c r="V17" i="8"/>
  <c r="R17" i="8"/>
  <c r="B17" i="8"/>
  <c r="AP16" i="8"/>
  <c r="AP14" i="8"/>
  <c r="B14" i="8"/>
  <c r="T13" i="8"/>
  <c r="AP12" i="8"/>
  <c r="B12" i="8"/>
  <c r="L11" i="8"/>
  <c r="AP10" i="8"/>
  <c r="G10" i="8"/>
  <c r="AP9" i="8"/>
  <c r="AP8" i="8"/>
  <c r="AP7" i="8"/>
  <c r="AP6" i="8"/>
  <c r="AP5" i="8"/>
  <c r="R3" i="8"/>
  <c r="R24" i="8" s="1"/>
  <c r="R45" i="8" s="1"/>
  <c r="P3" i="8"/>
  <c r="P24" i="8" s="1"/>
  <c r="P45" i="8" s="1"/>
  <c r="N3" i="8"/>
  <c r="B3" i="8"/>
  <c r="R617" i="7"/>
  <c r="B617" i="7"/>
  <c r="B614" i="7"/>
  <c r="T613" i="7"/>
  <c r="B612" i="7"/>
  <c r="L611" i="7"/>
  <c r="G610" i="7"/>
  <c r="B603" i="7"/>
  <c r="V596" i="7"/>
  <c r="V617" i="7" s="1"/>
  <c r="R596" i="7"/>
  <c r="B596" i="7"/>
  <c r="B593" i="7"/>
  <c r="T592" i="7"/>
  <c r="B591" i="7"/>
  <c r="L590" i="7"/>
  <c r="G589" i="7"/>
  <c r="R582" i="7"/>
  <c r="R603" i="7" s="1"/>
  <c r="P582" i="7"/>
  <c r="P603" i="7" s="1"/>
  <c r="N582" i="7"/>
  <c r="N603" i="7" s="1"/>
  <c r="B582" i="7"/>
  <c r="R577" i="7"/>
  <c r="R598" i="7" s="1"/>
  <c r="R619" i="7" s="1"/>
  <c r="G577" i="7"/>
  <c r="G598" i="7" s="1"/>
  <c r="G619" i="7" s="1"/>
  <c r="B577" i="7"/>
  <c r="B598" i="7" s="1"/>
  <c r="B619" i="7" s="1"/>
  <c r="V575" i="7"/>
  <c r="R575" i="7"/>
  <c r="B575" i="7"/>
  <c r="B572" i="7"/>
  <c r="T571" i="7"/>
  <c r="B570" i="7"/>
  <c r="L569" i="7"/>
  <c r="G568" i="7"/>
  <c r="R561" i="7"/>
  <c r="P561" i="7"/>
  <c r="N561" i="7"/>
  <c r="B561" i="7"/>
  <c r="B557" i="7"/>
  <c r="R555" i="7"/>
  <c r="B555" i="7"/>
  <c r="B552" i="7"/>
  <c r="T551" i="7"/>
  <c r="B550" i="7"/>
  <c r="L549" i="7"/>
  <c r="G548" i="7"/>
  <c r="B541" i="7"/>
  <c r="V534" i="7"/>
  <c r="V555" i="7" s="1"/>
  <c r="R534" i="7"/>
  <c r="B534" i="7"/>
  <c r="B531" i="7"/>
  <c r="T530" i="7"/>
  <c r="B529" i="7"/>
  <c r="L528" i="7"/>
  <c r="G527" i="7"/>
  <c r="R520" i="7"/>
  <c r="R541" i="7" s="1"/>
  <c r="P520" i="7"/>
  <c r="P541" i="7" s="1"/>
  <c r="N520" i="7"/>
  <c r="N541" i="7" s="1"/>
  <c r="B520" i="7"/>
  <c r="R515" i="7"/>
  <c r="R536" i="7" s="1"/>
  <c r="R557" i="7" s="1"/>
  <c r="G515" i="7"/>
  <c r="G536" i="7" s="1"/>
  <c r="G557" i="7" s="1"/>
  <c r="B515" i="7"/>
  <c r="B536" i="7" s="1"/>
  <c r="V513" i="7"/>
  <c r="R513" i="7"/>
  <c r="B513" i="7"/>
  <c r="B510" i="7"/>
  <c r="T509" i="7"/>
  <c r="B508" i="7"/>
  <c r="L507" i="7"/>
  <c r="G506" i="7"/>
  <c r="R499" i="7"/>
  <c r="P499" i="7"/>
  <c r="N499" i="7"/>
  <c r="B499" i="7"/>
  <c r="B495" i="7"/>
  <c r="R493" i="7"/>
  <c r="B493" i="7"/>
  <c r="B490" i="7"/>
  <c r="T489" i="7"/>
  <c r="B488" i="7"/>
  <c r="L487" i="7"/>
  <c r="G486" i="7"/>
  <c r="N479" i="7"/>
  <c r="B479" i="7"/>
  <c r="V472" i="7"/>
  <c r="V493" i="7" s="1"/>
  <c r="R472" i="7"/>
  <c r="B472" i="7"/>
  <c r="B469" i="7"/>
  <c r="T468" i="7"/>
  <c r="B467" i="7"/>
  <c r="L466" i="7"/>
  <c r="G465" i="7"/>
  <c r="R458" i="7"/>
  <c r="R479" i="7" s="1"/>
  <c r="P458" i="7"/>
  <c r="P479" i="7" s="1"/>
  <c r="N458" i="7"/>
  <c r="B458" i="7"/>
  <c r="R453" i="7"/>
  <c r="R474" i="7" s="1"/>
  <c r="R495" i="7" s="1"/>
  <c r="G453" i="7"/>
  <c r="G474" i="7" s="1"/>
  <c r="G495" i="7" s="1"/>
  <c r="B453" i="7"/>
  <c r="B474" i="7" s="1"/>
  <c r="V451" i="7"/>
  <c r="R451" i="7"/>
  <c r="B451" i="7"/>
  <c r="B448" i="7"/>
  <c r="T447" i="7"/>
  <c r="B446" i="7"/>
  <c r="L445" i="7"/>
  <c r="G444" i="7"/>
  <c r="R437" i="7"/>
  <c r="P437" i="7"/>
  <c r="N437" i="7"/>
  <c r="B437" i="7"/>
  <c r="R431" i="7"/>
  <c r="B431" i="7"/>
  <c r="B428" i="7"/>
  <c r="T427" i="7"/>
  <c r="B426" i="7"/>
  <c r="L425" i="7"/>
  <c r="G424" i="7"/>
  <c r="B417" i="7"/>
  <c r="V410" i="7"/>
  <c r="V431" i="7" s="1"/>
  <c r="R410" i="7"/>
  <c r="B410" i="7"/>
  <c r="B407" i="7"/>
  <c r="T406" i="7"/>
  <c r="B405" i="7"/>
  <c r="L404" i="7"/>
  <c r="G403" i="7"/>
  <c r="R396" i="7"/>
  <c r="R417" i="7" s="1"/>
  <c r="P396" i="7"/>
  <c r="P417" i="7" s="1"/>
  <c r="N396" i="7"/>
  <c r="N417" i="7" s="1"/>
  <c r="B396" i="7"/>
  <c r="R391" i="7"/>
  <c r="R412" i="7" s="1"/>
  <c r="R433" i="7" s="1"/>
  <c r="G391" i="7"/>
  <c r="G412" i="7" s="1"/>
  <c r="G433" i="7" s="1"/>
  <c r="B391" i="7"/>
  <c r="B412" i="7" s="1"/>
  <c r="B433" i="7" s="1"/>
  <c r="V389" i="7"/>
  <c r="R389" i="7"/>
  <c r="B389" i="7"/>
  <c r="B386" i="7"/>
  <c r="T385" i="7"/>
  <c r="B384" i="7"/>
  <c r="L383" i="7"/>
  <c r="G382" i="7"/>
  <c r="R375" i="7"/>
  <c r="P375" i="7"/>
  <c r="N375" i="7"/>
  <c r="B375" i="7"/>
  <c r="B371" i="7"/>
  <c r="B369" i="7"/>
  <c r="B366" i="7"/>
  <c r="T365" i="7"/>
  <c r="B364" i="7"/>
  <c r="L363" i="7"/>
  <c r="G362" i="7"/>
  <c r="N355" i="7"/>
  <c r="B355" i="7"/>
  <c r="G350" i="7"/>
  <c r="G371" i="7" s="1"/>
  <c r="V348" i="7"/>
  <c r="V369" i="7" s="1"/>
  <c r="R348" i="7"/>
  <c r="R369" i="7" s="1"/>
  <c r="B348" i="7"/>
  <c r="B345" i="7"/>
  <c r="T344" i="7"/>
  <c r="B343" i="7"/>
  <c r="L342" i="7"/>
  <c r="G341" i="7"/>
  <c r="R334" i="7"/>
  <c r="R355" i="7" s="1"/>
  <c r="P334" i="7"/>
  <c r="P355" i="7" s="1"/>
  <c r="N334" i="7"/>
  <c r="B334" i="7"/>
  <c r="W329" i="7"/>
  <c r="W350" i="7" s="1"/>
  <c r="W371" i="7" s="1"/>
  <c r="R329" i="7"/>
  <c r="R350" i="7" s="1"/>
  <c r="R371" i="7" s="1"/>
  <c r="G329" i="7"/>
  <c r="B329" i="7"/>
  <c r="B350" i="7" s="1"/>
  <c r="V327" i="7"/>
  <c r="R327" i="7"/>
  <c r="B327" i="7"/>
  <c r="B324" i="7"/>
  <c r="T323" i="7"/>
  <c r="B322" i="7"/>
  <c r="L321" i="7"/>
  <c r="G320" i="7"/>
  <c r="R313" i="7"/>
  <c r="P313" i="7"/>
  <c r="N313" i="7"/>
  <c r="B313" i="7"/>
  <c r="R309" i="7"/>
  <c r="G309" i="7"/>
  <c r="V307" i="7"/>
  <c r="R307" i="7"/>
  <c r="B307" i="7"/>
  <c r="B304" i="7"/>
  <c r="T303" i="7"/>
  <c r="B302" i="7"/>
  <c r="L301" i="7"/>
  <c r="G300" i="7"/>
  <c r="P293" i="7"/>
  <c r="B293" i="7"/>
  <c r="V286" i="7"/>
  <c r="R286" i="7"/>
  <c r="B286" i="7"/>
  <c r="B283" i="7"/>
  <c r="T282" i="7"/>
  <c r="B281" i="7"/>
  <c r="L280" i="7"/>
  <c r="G279" i="7"/>
  <c r="R272" i="7"/>
  <c r="R293" i="7" s="1"/>
  <c r="P272" i="7"/>
  <c r="B272" i="7"/>
  <c r="R267" i="7"/>
  <c r="R288" i="7" s="1"/>
  <c r="G267" i="7"/>
  <c r="G288" i="7" s="1"/>
  <c r="B267" i="7"/>
  <c r="B288" i="7" s="1"/>
  <c r="B309" i="7" s="1"/>
  <c r="V265" i="7"/>
  <c r="R265" i="7"/>
  <c r="B265" i="7"/>
  <c r="B262" i="7"/>
  <c r="T261" i="7"/>
  <c r="B260" i="7"/>
  <c r="L259" i="7"/>
  <c r="G258" i="7"/>
  <c r="R251" i="7"/>
  <c r="P251" i="7"/>
  <c r="N251" i="7"/>
  <c r="N272" i="7" s="1"/>
  <c r="N293" i="7" s="1"/>
  <c r="B251" i="7"/>
  <c r="B245" i="7"/>
  <c r="B242" i="7"/>
  <c r="T241" i="7"/>
  <c r="B240" i="7"/>
  <c r="L239" i="7"/>
  <c r="G238" i="7"/>
  <c r="G226" i="7"/>
  <c r="G247" i="7" s="1"/>
  <c r="V224" i="7"/>
  <c r="V245" i="7" s="1"/>
  <c r="R224" i="7"/>
  <c r="R245" i="7" s="1"/>
  <c r="B224" i="7"/>
  <c r="B221" i="7"/>
  <c r="T220" i="7"/>
  <c r="B219" i="7"/>
  <c r="L218" i="7"/>
  <c r="G217" i="7"/>
  <c r="R210" i="7"/>
  <c r="R231" i="7" s="1"/>
  <c r="P210" i="7"/>
  <c r="P231" i="7" s="1"/>
  <c r="N210" i="7"/>
  <c r="N231" i="7" s="1"/>
  <c r="B210" i="7"/>
  <c r="B231" i="7" s="1"/>
  <c r="R205" i="7"/>
  <c r="R226" i="7" s="1"/>
  <c r="R247" i="7" s="1"/>
  <c r="G205" i="7"/>
  <c r="B205" i="7"/>
  <c r="B226" i="7" s="1"/>
  <c r="B247" i="7" s="1"/>
  <c r="V203" i="7"/>
  <c r="R203" i="7"/>
  <c r="B203" i="7"/>
  <c r="B200" i="7"/>
  <c r="T199" i="7"/>
  <c r="B198" i="7"/>
  <c r="L197" i="7"/>
  <c r="G196" i="7"/>
  <c r="R189" i="7"/>
  <c r="P189" i="7"/>
  <c r="N189" i="7"/>
  <c r="B189" i="7"/>
  <c r="R185" i="7"/>
  <c r="G185" i="7"/>
  <c r="B185" i="7"/>
  <c r="R183" i="7"/>
  <c r="B183" i="7"/>
  <c r="B180" i="7"/>
  <c r="T179" i="7"/>
  <c r="B178" i="7"/>
  <c r="L177" i="7"/>
  <c r="G176" i="7"/>
  <c r="R169" i="7"/>
  <c r="P169" i="7"/>
  <c r="B169" i="7"/>
  <c r="G164" i="7"/>
  <c r="V162" i="7"/>
  <c r="V183" i="7" s="1"/>
  <c r="R162" i="7"/>
  <c r="B162" i="7"/>
  <c r="B159" i="7"/>
  <c r="T158" i="7"/>
  <c r="B157" i="7"/>
  <c r="L156" i="7"/>
  <c r="G155" i="7"/>
  <c r="R148" i="7"/>
  <c r="P148" i="7"/>
  <c r="N148" i="7"/>
  <c r="N169" i="7" s="1"/>
  <c r="B148" i="7"/>
  <c r="R143" i="7"/>
  <c r="R164" i="7" s="1"/>
  <c r="G143" i="7"/>
  <c r="B143" i="7"/>
  <c r="B164" i="7" s="1"/>
  <c r="V141" i="7"/>
  <c r="R141" i="7"/>
  <c r="B141" i="7"/>
  <c r="B138" i="7"/>
  <c r="T137" i="7"/>
  <c r="B136" i="7"/>
  <c r="L135" i="7"/>
  <c r="G134" i="7"/>
  <c r="R127" i="7"/>
  <c r="P127" i="7"/>
  <c r="N127" i="7"/>
  <c r="B127" i="7"/>
  <c r="B121" i="7"/>
  <c r="B118" i="7"/>
  <c r="T117" i="7"/>
  <c r="B116" i="7"/>
  <c r="L115" i="7"/>
  <c r="G114" i="7"/>
  <c r="R107" i="7"/>
  <c r="V100" i="7"/>
  <c r="V121" i="7" s="1"/>
  <c r="R100" i="7"/>
  <c r="R121" i="7" s="1"/>
  <c r="B100" i="7"/>
  <c r="B97" i="7"/>
  <c r="T96" i="7"/>
  <c r="B95" i="7"/>
  <c r="L94" i="7"/>
  <c r="G93" i="7"/>
  <c r="R86" i="7"/>
  <c r="P86" i="7"/>
  <c r="P107" i="7" s="1"/>
  <c r="B86" i="7"/>
  <c r="B107" i="7" s="1"/>
  <c r="R81" i="7"/>
  <c r="R102" i="7" s="1"/>
  <c r="R123" i="7" s="1"/>
  <c r="G81" i="7"/>
  <c r="G102" i="7" s="1"/>
  <c r="G123" i="7" s="1"/>
  <c r="B81" i="7"/>
  <c r="B102" i="7" s="1"/>
  <c r="B123" i="7" s="1"/>
  <c r="V79" i="7"/>
  <c r="R79" i="7"/>
  <c r="B79" i="7"/>
  <c r="B76" i="7"/>
  <c r="T75" i="7"/>
  <c r="B74" i="7"/>
  <c r="L73" i="7"/>
  <c r="G72" i="7"/>
  <c r="R65" i="7"/>
  <c r="P65" i="7"/>
  <c r="N65" i="7"/>
  <c r="N86" i="7" s="1"/>
  <c r="N107" i="7" s="1"/>
  <c r="B65" i="7"/>
  <c r="B59" i="7"/>
  <c r="B56" i="7"/>
  <c r="T55" i="7"/>
  <c r="B54" i="7"/>
  <c r="L53" i="7"/>
  <c r="G52" i="7"/>
  <c r="B45" i="7"/>
  <c r="G40" i="7"/>
  <c r="G61" i="7" s="1"/>
  <c r="B40" i="7"/>
  <c r="B61" i="7" s="1"/>
  <c r="V38" i="7"/>
  <c r="V59" i="7" s="1"/>
  <c r="R38" i="7"/>
  <c r="R59" i="7" s="1"/>
  <c r="B38" i="7"/>
  <c r="B35" i="7"/>
  <c r="T34" i="7"/>
  <c r="B33" i="7"/>
  <c r="L32" i="7"/>
  <c r="G31" i="7"/>
  <c r="R24" i="7"/>
  <c r="R45" i="7" s="1"/>
  <c r="P24" i="7"/>
  <c r="P45" i="7" s="1"/>
  <c r="N24" i="7"/>
  <c r="N45" i="7" s="1"/>
  <c r="B24" i="7"/>
  <c r="R19" i="7"/>
  <c r="R40" i="7" s="1"/>
  <c r="R61" i="7" s="1"/>
  <c r="G19" i="7"/>
  <c r="B19" i="7"/>
  <c r="AP18" i="7"/>
  <c r="V17" i="7"/>
  <c r="R17" i="7"/>
  <c r="B17" i="7"/>
  <c r="AP16" i="7"/>
  <c r="AP14" i="7"/>
  <c r="B14" i="7"/>
  <c r="T13" i="7"/>
  <c r="AP12" i="7"/>
  <c r="B12" i="7"/>
  <c r="L11" i="7"/>
  <c r="AP10" i="7"/>
  <c r="G10" i="7"/>
  <c r="AP9" i="7"/>
  <c r="AP8" i="7"/>
  <c r="AP7" i="7"/>
  <c r="AP6" i="7"/>
  <c r="AP5" i="7"/>
  <c r="R3" i="7"/>
  <c r="P3" i="7"/>
  <c r="N3" i="7"/>
  <c r="B3" i="7"/>
  <c r="G619" i="6"/>
  <c r="B619" i="6"/>
  <c r="B617" i="6"/>
  <c r="B614" i="6"/>
  <c r="T613" i="6"/>
  <c r="B612" i="6"/>
  <c r="L611" i="6"/>
  <c r="G610" i="6"/>
  <c r="G598" i="6"/>
  <c r="B598" i="6"/>
  <c r="V596" i="6"/>
  <c r="V617" i="6" s="1"/>
  <c r="R596" i="6"/>
  <c r="R617" i="6" s="1"/>
  <c r="B596" i="6"/>
  <c r="B593" i="6"/>
  <c r="T592" i="6"/>
  <c r="B591" i="6"/>
  <c r="L590" i="6"/>
  <c r="G589" i="6"/>
  <c r="R582" i="6"/>
  <c r="R603" i="6" s="1"/>
  <c r="P582" i="6"/>
  <c r="P603" i="6" s="1"/>
  <c r="N582" i="6"/>
  <c r="N603" i="6" s="1"/>
  <c r="B582" i="6"/>
  <c r="B603" i="6" s="1"/>
  <c r="R577" i="6"/>
  <c r="R598" i="6" s="1"/>
  <c r="R619" i="6" s="1"/>
  <c r="G577" i="6"/>
  <c r="B577" i="6"/>
  <c r="V575" i="6"/>
  <c r="R575" i="6"/>
  <c r="B575" i="6"/>
  <c r="B572" i="6"/>
  <c r="T571" i="6"/>
  <c r="B570" i="6"/>
  <c r="L569" i="6"/>
  <c r="G568" i="6"/>
  <c r="R561" i="6"/>
  <c r="P561" i="6"/>
  <c r="N561" i="6"/>
  <c r="B561" i="6"/>
  <c r="B557" i="6"/>
  <c r="V555" i="6"/>
  <c r="R555" i="6"/>
  <c r="B555" i="6"/>
  <c r="B552" i="6"/>
  <c r="T551" i="6"/>
  <c r="B550" i="6"/>
  <c r="L549" i="6"/>
  <c r="G548" i="6"/>
  <c r="R541" i="6"/>
  <c r="N541" i="6"/>
  <c r="V534" i="6"/>
  <c r="R534" i="6"/>
  <c r="B534" i="6"/>
  <c r="B531" i="6"/>
  <c r="T530" i="6"/>
  <c r="B529" i="6"/>
  <c r="L528" i="6"/>
  <c r="G527" i="6"/>
  <c r="R520" i="6"/>
  <c r="P520" i="6"/>
  <c r="P541" i="6" s="1"/>
  <c r="N520" i="6"/>
  <c r="B520" i="6"/>
  <c r="B541" i="6" s="1"/>
  <c r="R515" i="6"/>
  <c r="R536" i="6" s="1"/>
  <c r="R557" i="6" s="1"/>
  <c r="G515" i="6"/>
  <c r="G536" i="6" s="1"/>
  <c r="G557" i="6" s="1"/>
  <c r="B515" i="6"/>
  <c r="B536" i="6" s="1"/>
  <c r="V513" i="6"/>
  <c r="R513" i="6"/>
  <c r="B513" i="6"/>
  <c r="B510" i="6"/>
  <c r="T509" i="6"/>
  <c r="B508" i="6"/>
  <c r="L507" i="6"/>
  <c r="G506" i="6"/>
  <c r="R499" i="6"/>
  <c r="P499" i="6"/>
  <c r="N499" i="6"/>
  <c r="B499" i="6"/>
  <c r="V493" i="6"/>
  <c r="B493" i="6"/>
  <c r="B490" i="6"/>
  <c r="T489" i="6"/>
  <c r="B488" i="6"/>
  <c r="L487" i="6"/>
  <c r="G486" i="6"/>
  <c r="R479" i="6"/>
  <c r="V472" i="6"/>
  <c r="R472" i="6"/>
  <c r="R493" i="6" s="1"/>
  <c r="B472" i="6"/>
  <c r="B469" i="6"/>
  <c r="T468" i="6"/>
  <c r="B467" i="6"/>
  <c r="L466" i="6"/>
  <c r="G465" i="6"/>
  <c r="R458" i="6"/>
  <c r="P458" i="6"/>
  <c r="P479" i="6" s="1"/>
  <c r="N458" i="6"/>
  <c r="N479" i="6" s="1"/>
  <c r="B458" i="6"/>
  <c r="B479" i="6" s="1"/>
  <c r="R453" i="6"/>
  <c r="R474" i="6" s="1"/>
  <c r="R495" i="6" s="1"/>
  <c r="G453" i="6"/>
  <c r="G474" i="6" s="1"/>
  <c r="G495" i="6" s="1"/>
  <c r="B453" i="6"/>
  <c r="B474" i="6" s="1"/>
  <c r="B495" i="6" s="1"/>
  <c r="V451" i="6"/>
  <c r="R451" i="6"/>
  <c r="B451" i="6"/>
  <c r="B448" i="6"/>
  <c r="T447" i="6"/>
  <c r="B446" i="6"/>
  <c r="L445" i="6"/>
  <c r="G444" i="6"/>
  <c r="V437" i="6"/>
  <c r="V458" i="6" s="1"/>
  <c r="V479" i="6" s="1"/>
  <c r="R437" i="6"/>
  <c r="P437" i="6"/>
  <c r="N437" i="6"/>
  <c r="B437" i="6"/>
  <c r="R433" i="6"/>
  <c r="V431" i="6"/>
  <c r="B431" i="6"/>
  <c r="B428" i="6"/>
  <c r="T427" i="6"/>
  <c r="B426" i="6"/>
  <c r="L425" i="6"/>
  <c r="G424" i="6"/>
  <c r="R417" i="6"/>
  <c r="V410" i="6"/>
  <c r="R410" i="6"/>
  <c r="R431" i="6" s="1"/>
  <c r="B410" i="6"/>
  <c r="B407" i="6"/>
  <c r="T406" i="6"/>
  <c r="B405" i="6"/>
  <c r="L404" i="6"/>
  <c r="G403" i="6"/>
  <c r="R396" i="6"/>
  <c r="P396" i="6"/>
  <c r="P417" i="6" s="1"/>
  <c r="N396" i="6"/>
  <c r="N417" i="6" s="1"/>
  <c r="B396" i="6"/>
  <c r="B417" i="6" s="1"/>
  <c r="R391" i="6"/>
  <c r="R412" i="6" s="1"/>
  <c r="G391" i="6"/>
  <c r="G412" i="6" s="1"/>
  <c r="G433" i="6" s="1"/>
  <c r="B391" i="6"/>
  <c r="B412" i="6" s="1"/>
  <c r="B433" i="6" s="1"/>
  <c r="V389" i="6"/>
  <c r="R389" i="6"/>
  <c r="B389" i="6"/>
  <c r="B386" i="6"/>
  <c r="T385" i="6"/>
  <c r="B384" i="6"/>
  <c r="L383" i="6"/>
  <c r="G382" i="6"/>
  <c r="V375" i="6"/>
  <c r="V396" i="6" s="1"/>
  <c r="V417" i="6" s="1"/>
  <c r="R375" i="6"/>
  <c r="P375" i="6"/>
  <c r="N375" i="6"/>
  <c r="B375" i="6"/>
  <c r="V369" i="6"/>
  <c r="B369" i="6"/>
  <c r="B366" i="6"/>
  <c r="T365" i="6"/>
  <c r="B364" i="6"/>
  <c r="L363" i="6"/>
  <c r="G362" i="6"/>
  <c r="R355" i="6"/>
  <c r="V348" i="6"/>
  <c r="R348" i="6"/>
  <c r="R369" i="6" s="1"/>
  <c r="B348" i="6"/>
  <c r="B345" i="6"/>
  <c r="T344" i="6"/>
  <c r="B343" i="6"/>
  <c r="L342" i="6"/>
  <c r="G341" i="6"/>
  <c r="R334" i="6"/>
  <c r="P334" i="6"/>
  <c r="P355" i="6" s="1"/>
  <c r="N334" i="6"/>
  <c r="N355" i="6" s="1"/>
  <c r="B334" i="6"/>
  <c r="B355" i="6" s="1"/>
  <c r="R329" i="6"/>
  <c r="R350" i="6" s="1"/>
  <c r="R371" i="6" s="1"/>
  <c r="G329" i="6"/>
  <c r="G350" i="6" s="1"/>
  <c r="G371" i="6" s="1"/>
  <c r="B329" i="6"/>
  <c r="B350" i="6" s="1"/>
  <c r="B371" i="6" s="1"/>
  <c r="V327" i="6"/>
  <c r="R327" i="6"/>
  <c r="B327" i="6"/>
  <c r="B324" i="6"/>
  <c r="T323" i="6"/>
  <c r="B322" i="6"/>
  <c r="L321" i="6"/>
  <c r="G320" i="6"/>
  <c r="R313" i="6"/>
  <c r="P313" i="6"/>
  <c r="N313" i="6"/>
  <c r="B313" i="6"/>
  <c r="V307" i="6"/>
  <c r="B307" i="6"/>
  <c r="B304" i="6"/>
  <c r="T303" i="6"/>
  <c r="B302" i="6"/>
  <c r="L301" i="6"/>
  <c r="G300" i="6"/>
  <c r="R293" i="6"/>
  <c r="V286" i="6"/>
  <c r="R286" i="6"/>
  <c r="R307" i="6" s="1"/>
  <c r="B286" i="6"/>
  <c r="B283" i="6"/>
  <c r="T282" i="6"/>
  <c r="B281" i="6"/>
  <c r="L280" i="6"/>
  <c r="G279" i="6"/>
  <c r="R272" i="6"/>
  <c r="P272" i="6"/>
  <c r="P293" i="6" s="1"/>
  <c r="N272" i="6"/>
  <c r="N293" i="6" s="1"/>
  <c r="B272" i="6"/>
  <c r="B293" i="6" s="1"/>
  <c r="R267" i="6"/>
  <c r="R288" i="6" s="1"/>
  <c r="R309" i="6" s="1"/>
  <c r="G267" i="6"/>
  <c r="G288" i="6" s="1"/>
  <c r="G309" i="6" s="1"/>
  <c r="B267" i="6"/>
  <c r="B288" i="6" s="1"/>
  <c r="B309" i="6" s="1"/>
  <c r="V265" i="6"/>
  <c r="R265" i="6"/>
  <c r="B265" i="6"/>
  <c r="B262" i="6"/>
  <c r="T261" i="6"/>
  <c r="B260" i="6"/>
  <c r="L259" i="6"/>
  <c r="G258" i="6"/>
  <c r="R251" i="6"/>
  <c r="P251" i="6"/>
  <c r="N251" i="6"/>
  <c r="B251" i="6"/>
  <c r="V245" i="6"/>
  <c r="R245" i="6"/>
  <c r="B245" i="6"/>
  <c r="B242" i="6"/>
  <c r="T241" i="6"/>
  <c r="B240" i="6"/>
  <c r="L239" i="6"/>
  <c r="G238" i="6"/>
  <c r="R231" i="6"/>
  <c r="V224" i="6"/>
  <c r="R224" i="6"/>
  <c r="B224" i="6"/>
  <c r="B221" i="6"/>
  <c r="T220" i="6"/>
  <c r="B219" i="6"/>
  <c r="L218" i="6"/>
  <c r="G217" i="6"/>
  <c r="R210" i="6"/>
  <c r="P210" i="6"/>
  <c r="P231" i="6" s="1"/>
  <c r="N210" i="6"/>
  <c r="N231" i="6" s="1"/>
  <c r="B210" i="6"/>
  <c r="B231" i="6" s="1"/>
  <c r="R205" i="6"/>
  <c r="R226" i="6" s="1"/>
  <c r="R247" i="6" s="1"/>
  <c r="G205" i="6"/>
  <c r="G226" i="6" s="1"/>
  <c r="G247" i="6" s="1"/>
  <c r="B205" i="6"/>
  <c r="B226" i="6" s="1"/>
  <c r="B247" i="6" s="1"/>
  <c r="V203" i="6"/>
  <c r="R203" i="6"/>
  <c r="B203" i="6"/>
  <c r="B200" i="6"/>
  <c r="T199" i="6"/>
  <c r="B198" i="6"/>
  <c r="L197" i="6"/>
  <c r="G196" i="6"/>
  <c r="R189" i="6"/>
  <c r="P189" i="6"/>
  <c r="N189" i="6"/>
  <c r="B189" i="6"/>
  <c r="G185" i="6"/>
  <c r="B185" i="6"/>
  <c r="V183" i="6"/>
  <c r="B183" i="6"/>
  <c r="B180" i="6"/>
  <c r="T179" i="6"/>
  <c r="B178" i="6"/>
  <c r="L177" i="6"/>
  <c r="G176" i="6"/>
  <c r="R169" i="6"/>
  <c r="N169" i="6"/>
  <c r="B169" i="6"/>
  <c r="V162" i="6"/>
  <c r="R162" i="6"/>
  <c r="R183" i="6" s="1"/>
  <c r="B162" i="6"/>
  <c r="B159" i="6"/>
  <c r="T158" i="6"/>
  <c r="B157" i="6"/>
  <c r="L156" i="6"/>
  <c r="G155" i="6"/>
  <c r="R148" i="6"/>
  <c r="P148" i="6"/>
  <c r="P169" i="6" s="1"/>
  <c r="N148" i="6"/>
  <c r="B148" i="6"/>
  <c r="R143" i="6"/>
  <c r="R164" i="6" s="1"/>
  <c r="R185" i="6" s="1"/>
  <c r="G143" i="6"/>
  <c r="G164" i="6" s="1"/>
  <c r="B143" i="6"/>
  <c r="B164" i="6" s="1"/>
  <c r="V141" i="6"/>
  <c r="R141" i="6"/>
  <c r="B141" i="6"/>
  <c r="B138" i="6"/>
  <c r="T137" i="6"/>
  <c r="B136" i="6"/>
  <c r="L135" i="6"/>
  <c r="G134" i="6"/>
  <c r="R127" i="6"/>
  <c r="P127" i="6"/>
  <c r="N127" i="6"/>
  <c r="B127" i="6"/>
  <c r="R123" i="6"/>
  <c r="G123" i="6"/>
  <c r="B123" i="6"/>
  <c r="V121" i="6"/>
  <c r="R121" i="6"/>
  <c r="B121" i="6"/>
  <c r="B118" i="6"/>
  <c r="T117" i="6"/>
  <c r="B116" i="6"/>
  <c r="L115" i="6"/>
  <c r="G114" i="6"/>
  <c r="R107" i="6"/>
  <c r="P107" i="6"/>
  <c r="V100" i="6"/>
  <c r="R100" i="6"/>
  <c r="B100" i="6"/>
  <c r="B97" i="6"/>
  <c r="T96" i="6"/>
  <c r="B95" i="6"/>
  <c r="L94" i="6"/>
  <c r="G93" i="6"/>
  <c r="R86" i="6"/>
  <c r="P86" i="6"/>
  <c r="N86" i="6"/>
  <c r="N107" i="6" s="1"/>
  <c r="B86" i="6"/>
  <c r="B107" i="6" s="1"/>
  <c r="R81" i="6"/>
  <c r="R102" i="6" s="1"/>
  <c r="G81" i="6"/>
  <c r="G102" i="6" s="1"/>
  <c r="B81" i="6"/>
  <c r="B102" i="6" s="1"/>
  <c r="V79" i="6"/>
  <c r="R79" i="6"/>
  <c r="B79" i="6"/>
  <c r="B76" i="6"/>
  <c r="T75" i="6"/>
  <c r="B74" i="6"/>
  <c r="L73" i="6"/>
  <c r="G72" i="6"/>
  <c r="R65" i="6"/>
  <c r="P65" i="6"/>
  <c r="N65" i="6"/>
  <c r="B65" i="6"/>
  <c r="R61" i="6"/>
  <c r="B61" i="6"/>
  <c r="V59" i="6"/>
  <c r="R59" i="6"/>
  <c r="B59" i="6"/>
  <c r="B56" i="6"/>
  <c r="T55" i="6"/>
  <c r="B54" i="6"/>
  <c r="L53" i="6"/>
  <c r="G52" i="6"/>
  <c r="R45" i="6"/>
  <c r="B45" i="6"/>
  <c r="V38" i="6"/>
  <c r="R38" i="6"/>
  <c r="B38" i="6"/>
  <c r="B35" i="6"/>
  <c r="T34" i="6"/>
  <c r="B33" i="6"/>
  <c r="L32" i="6"/>
  <c r="G31" i="6"/>
  <c r="P24" i="6"/>
  <c r="P45" i="6" s="1"/>
  <c r="N24" i="6"/>
  <c r="N45" i="6" s="1"/>
  <c r="B24" i="6"/>
  <c r="R19" i="6"/>
  <c r="R40" i="6" s="1"/>
  <c r="G19" i="6"/>
  <c r="G40" i="6" s="1"/>
  <c r="G61" i="6" s="1"/>
  <c r="B19" i="6"/>
  <c r="B40" i="6" s="1"/>
  <c r="AP18" i="6"/>
  <c r="V17" i="6"/>
  <c r="R17" i="6"/>
  <c r="B17" i="6"/>
  <c r="AP16" i="6"/>
  <c r="AP14" i="6"/>
  <c r="B14" i="6"/>
  <c r="T13" i="6"/>
  <c r="AP12" i="6"/>
  <c r="B12" i="6"/>
  <c r="L11" i="6"/>
  <c r="AP10" i="6"/>
  <c r="G10" i="6"/>
  <c r="AP9" i="6"/>
  <c r="AP8" i="6"/>
  <c r="AP7" i="6"/>
  <c r="AP6" i="6"/>
  <c r="AP5" i="6"/>
  <c r="R3" i="6"/>
  <c r="R24" i="6" s="1"/>
  <c r="P3" i="6"/>
  <c r="N3" i="6"/>
  <c r="B3" i="6"/>
  <c r="G619" i="5"/>
  <c r="B619" i="5"/>
  <c r="V617" i="5"/>
  <c r="B617" i="5"/>
  <c r="B614" i="5"/>
  <c r="T613" i="5"/>
  <c r="B612" i="5"/>
  <c r="L611" i="5"/>
  <c r="G610" i="5"/>
  <c r="R603" i="5"/>
  <c r="P603" i="5"/>
  <c r="V596" i="5"/>
  <c r="R596" i="5"/>
  <c r="R617" i="5" s="1"/>
  <c r="B596" i="5"/>
  <c r="B593" i="5"/>
  <c r="T592" i="5"/>
  <c r="B591" i="5"/>
  <c r="L590" i="5"/>
  <c r="G589" i="5"/>
  <c r="R582" i="5"/>
  <c r="P582" i="5"/>
  <c r="B582" i="5"/>
  <c r="B603" i="5" s="1"/>
  <c r="W577" i="5"/>
  <c r="W598" i="5" s="1"/>
  <c r="W619" i="5" s="1"/>
  <c r="R577" i="5"/>
  <c r="R598" i="5" s="1"/>
  <c r="R619" i="5" s="1"/>
  <c r="G577" i="5"/>
  <c r="G598" i="5" s="1"/>
  <c r="B577" i="5"/>
  <c r="B598" i="5" s="1"/>
  <c r="V575" i="5"/>
  <c r="R575" i="5"/>
  <c r="B575" i="5"/>
  <c r="B572" i="5"/>
  <c r="T571" i="5"/>
  <c r="B570" i="5"/>
  <c r="L569" i="5"/>
  <c r="G568" i="5"/>
  <c r="R561" i="5"/>
  <c r="P561" i="5"/>
  <c r="N561" i="5"/>
  <c r="N582" i="5" s="1"/>
  <c r="N603" i="5" s="1"/>
  <c r="B561" i="5"/>
  <c r="B557" i="5"/>
  <c r="V555" i="5"/>
  <c r="R555" i="5"/>
  <c r="B555" i="5"/>
  <c r="B552" i="5"/>
  <c r="T551" i="5"/>
  <c r="B550" i="5"/>
  <c r="L549" i="5"/>
  <c r="G548" i="5"/>
  <c r="G536" i="5"/>
  <c r="G557" i="5" s="1"/>
  <c r="V534" i="5"/>
  <c r="R534" i="5"/>
  <c r="B534" i="5"/>
  <c r="B531" i="5"/>
  <c r="T530" i="5"/>
  <c r="B529" i="5"/>
  <c r="L528" i="5"/>
  <c r="G527" i="5"/>
  <c r="R520" i="5"/>
  <c r="R541" i="5" s="1"/>
  <c r="P520" i="5"/>
  <c r="P541" i="5" s="1"/>
  <c r="B520" i="5"/>
  <c r="B541" i="5" s="1"/>
  <c r="R515" i="5"/>
  <c r="R536" i="5" s="1"/>
  <c r="R557" i="5" s="1"/>
  <c r="G515" i="5"/>
  <c r="B515" i="5"/>
  <c r="B536" i="5" s="1"/>
  <c r="V513" i="5"/>
  <c r="R513" i="5"/>
  <c r="B513" i="5"/>
  <c r="B510" i="5"/>
  <c r="T509" i="5"/>
  <c r="B508" i="5"/>
  <c r="L507" i="5"/>
  <c r="G506" i="5"/>
  <c r="R499" i="5"/>
  <c r="P499" i="5"/>
  <c r="N499" i="5"/>
  <c r="N520" i="5" s="1"/>
  <c r="N541" i="5" s="1"/>
  <c r="B499" i="5"/>
  <c r="R495" i="5"/>
  <c r="G495" i="5"/>
  <c r="V493" i="5"/>
  <c r="R493" i="5"/>
  <c r="B493" i="5"/>
  <c r="B490" i="5"/>
  <c r="T489" i="5"/>
  <c r="B488" i="5"/>
  <c r="L487" i="5"/>
  <c r="G486" i="5"/>
  <c r="P479" i="5"/>
  <c r="B479" i="5"/>
  <c r="V472" i="5"/>
  <c r="R472" i="5"/>
  <c r="B472" i="5"/>
  <c r="B469" i="5"/>
  <c r="T468" i="5"/>
  <c r="B467" i="5"/>
  <c r="L466" i="5"/>
  <c r="G465" i="5"/>
  <c r="R458" i="5"/>
  <c r="R479" i="5" s="1"/>
  <c r="P458" i="5"/>
  <c r="B458" i="5"/>
  <c r="R453" i="5"/>
  <c r="R474" i="5" s="1"/>
  <c r="G453" i="5"/>
  <c r="G474" i="5" s="1"/>
  <c r="B453" i="5"/>
  <c r="B474" i="5" s="1"/>
  <c r="B495" i="5" s="1"/>
  <c r="V451" i="5"/>
  <c r="R451" i="5"/>
  <c r="B451" i="5"/>
  <c r="B448" i="5"/>
  <c r="T447" i="5"/>
  <c r="B446" i="5"/>
  <c r="L445" i="5"/>
  <c r="G444" i="5"/>
  <c r="R437" i="5"/>
  <c r="P437" i="5"/>
  <c r="N437" i="5"/>
  <c r="N458" i="5" s="1"/>
  <c r="N479" i="5" s="1"/>
  <c r="B437" i="5"/>
  <c r="B431" i="5"/>
  <c r="B428" i="5"/>
  <c r="T427" i="5"/>
  <c r="B426" i="5"/>
  <c r="L425" i="5"/>
  <c r="G424" i="5"/>
  <c r="V410" i="5"/>
  <c r="V431" i="5" s="1"/>
  <c r="R410" i="5"/>
  <c r="R431" i="5" s="1"/>
  <c r="B410" i="5"/>
  <c r="B407" i="5"/>
  <c r="T406" i="5"/>
  <c r="B405" i="5"/>
  <c r="L404" i="5"/>
  <c r="G403" i="5"/>
  <c r="R396" i="5"/>
  <c r="R417" i="5" s="1"/>
  <c r="P396" i="5"/>
  <c r="P417" i="5" s="1"/>
  <c r="N396" i="5"/>
  <c r="N417" i="5" s="1"/>
  <c r="B396" i="5"/>
  <c r="B417" i="5" s="1"/>
  <c r="R391" i="5"/>
  <c r="R412" i="5" s="1"/>
  <c r="R433" i="5" s="1"/>
  <c r="G391" i="5"/>
  <c r="G412" i="5" s="1"/>
  <c r="G433" i="5" s="1"/>
  <c r="B391" i="5"/>
  <c r="B412" i="5" s="1"/>
  <c r="B433" i="5" s="1"/>
  <c r="V389" i="5"/>
  <c r="R389" i="5"/>
  <c r="B389" i="5"/>
  <c r="B386" i="5"/>
  <c r="T385" i="5"/>
  <c r="B384" i="5"/>
  <c r="L383" i="5"/>
  <c r="G382" i="5"/>
  <c r="R375" i="5"/>
  <c r="P375" i="5"/>
  <c r="N375" i="5"/>
  <c r="B375" i="5"/>
  <c r="R371" i="5"/>
  <c r="B371" i="5"/>
  <c r="V369" i="5"/>
  <c r="R369" i="5"/>
  <c r="B369" i="5"/>
  <c r="B366" i="5"/>
  <c r="T365" i="5"/>
  <c r="B364" i="5"/>
  <c r="L363" i="5"/>
  <c r="G362" i="5"/>
  <c r="B355" i="5"/>
  <c r="G350" i="5"/>
  <c r="G371" i="5" s="1"/>
  <c r="V348" i="5"/>
  <c r="R348" i="5"/>
  <c r="B348" i="5"/>
  <c r="B345" i="5"/>
  <c r="T344" i="5"/>
  <c r="B343" i="5"/>
  <c r="L342" i="5"/>
  <c r="G341" i="5"/>
  <c r="R334" i="5"/>
  <c r="R355" i="5" s="1"/>
  <c r="P334" i="5"/>
  <c r="P355" i="5" s="1"/>
  <c r="B334" i="5"/>
  <c r="R329" i="5"/>
  <c r="R350" i="5" s="1"/>
  <c r="G329" i="5"/>
  <c r="B329" i="5"/>
  <c r="B350" i="5" s="1"/>
  <c r="V327" i="5"/>
  <c r="R327" i="5"/>
  <c r="B327" i="5"/>
  <c r="B324" i="5"/>
  <c r="T323" i="5"/>
  <c r="B322" i="5"/>
  <c r="L321" i="5"/>
  <c r="G320" i="5"/>
  <c r="R313" i="5"/>
  <c r="P313" i="5"/>
  <c r="N313" i="5"/>
  <c r="N334" i="5" s="1"/>
  <c r="N355" i="5" s="1"/>
  <c r="B313" i="5"/>
  <c r="R309" i="5"/>
  <c r="B307" i="5"/>
  <c r="B304" i="5"/>
  <c r="T303" i="5"/>
  <c r="B302" i="5"/>
  <c r="L301" i="5"/>
  <c r="G300" i="5"/>
  <c r="R293" i="5"/>
  <c r="V286" i="5"/>
  <c r="V307" i="5" s="1"/>
  <c r="R286" i="5"/>
  <c r="R307" i="5" s="1"/>
  <c r="B286" i="5"/>
  <c r="B283" i="5"/>
  <c r="T282" i="5"/>
  <c r="B281" i="5"/>
  <c r="L280" i="5"/>
  <c r="G279" i="5"/>
  <c r="R272" i="5"/>
  <c r="P272" i="5"/>
  <c r="P293" i="5" s="1"/>
  <c r="N272" i="5"/>
  <c r="N293" i="5" s="1"/>
  <c r="B272" i="5"/>
  <c r="B293" i="5" s="1"/>
  <c r="R267" i="5"/>
  <c r="R288" i="5" s="1"/>
  <c r="G267" i="5"/>
  <c r="G288" i="5" s="1"/>
  <c r="G309" i="5" s="1"/>
  <c r="B267" i="5"/>
  <c r="B288" i="5" s="1"/>
  <c r="B309" i="5" s="1"/>
  <c r="V265" i="5"/>
  <c r="R265" i="5"/>
  <c r="B265" i="5"/>
  <c r="B262" i="5"/>
  <c r="T261" i="5"/>
  <c r="B260" i="5"/>
  <c r="L259" i="5"/>
  <c r="G258" i="5"/>
  <c r="R251" i="5"/>
  <c r="P251" i="5"/>
  <c r="N251" i="5"/>
  <c r="B251" i="5"/>
  <c r="G247" i="5"/>
  <c r="B247" i="5"/>
  <c r="V245" i="5"/>
  <c r="R245" i="5"/>
  <c r="B245" i="5"/>
  <c r="B242" i="5"/>
  <c r="T241" i="5"/>
  <c r="B240" i="5"/>
  <c r="L239" i="5"/>
  <c r="G238" i="5"/>
  <c r="R231" i="5"/>
  <c r="P231" i="5"/>
  <c r="B231" i="5"/>
  <c r="G226" i="5"/>
  <c r="V224" i="5"/>
  <c r="R224" i="5"/>
  <c r="B224" i="5"/>
  <c r="B221" i="5"/>
  <c r="T220" i="5"/>
  <c r="B219" i="5"/>
  <c r="L218" i="5"/>
  <c r="G217" i="5"/>
  <c r="R210" i="5"/>
  <c r="P210" i="5"/>
  <c r="R205" i="5"/>
  <c r="R226" i="5" s="1"/>
  <c r="R247" i="5" s="1"/>
  <c r="G205" i="5"/>
  <c r="B205" i="5"/>
  <c r="B226" i="5" s="1"/>
  <c r="V203" i="5"/>
  <c r="R203" i="5"/>
  <c r="B203" i="5"/>
  <c r="B200" i="5"/>
  <c r="T199" i="5"/>
  <c r="B198" i="5"/>
  <c r="L197" i="5"/>
  <c r="G196" i="5"/>
  <c r="R189" i="5"/>
  <c r="P189" i="5"/>
  <c r="N189" i="5"/>
  <c r="N210" i="5" s="1"/>
  <c r="N231" i="5" s="1"/>
  <c r="B189" i="5"/>
  <c r="B210" i="5" s="1"/>
  <c r="B183" i="5"/>
  <c r="B180" i="5"/>
  <c r="T179" i="5"/>
  <c r="B178" i="5"/>
  <c r="L177" i="5"/>
  <c r="G176" i="5"/>
  <c r="R169" i="5"/>
  <c r="G164" i="5"/>
  <c r="G185" i="5" s="1"/>
  <c r="V162" i="5"/>
  <c r="V183" i="5" s="1"/>
  <c r="R162" i="5"/>
  <c r="R183" i="5" s="1"/>
  <c r="B162" i="5"/>
  <c r="B159" i="5"/>
  <c r="T158" i="5"/>
  <c r="B157" i="5"/>
  <c r="L156" i="5"/>
  <c r="G155" i="5"/>
  <c r="R148" i="5"/>
  <c r="P148" i="5"/>
  <c r="P169" i="5" s="1"/>
  <c r="R143" i="5"/>
  <c r="R164" i="5" s="1"/>
  <c r="R185" i="5" s="1"/>
  <c r="G143" i="5"/>
  <c r="B143" i="5"/>
  <c r="B164" i="5" s="1"/>
  <c r="B185" i="5" s="1"/>
  <c r="V141" i="5"/>
  <c r="R141" i="5"/>
  <c r="B141" i="5"/>
  <c r="B138" i="5"/>
  <c r="T137" i="5"/>
  <c r="B136" i="5"/>
  <c r="L135" i="5"/>
  <c r="G134" i="5"/>
  <c r="R127" i="5"/>
  <c r="P127" i="5"/>
  <c r="N127" i="5"/>
  <c r="N148" i="5" s="1"/>
  <c r="N169" i="5" s="1"/>
  <c r="B127" i="5"/>
  <c r="B148" i="5" s="1"/>
  <c r="B169" i="5" s="1"/>
  <c r="R123" i="5"/>
  <c r="B121" i="5"/>
  <c r="B118" i="5"/>
  <c r="T117" i="5"/>
  <c r="B116" i="5"/>
  <c r="L115" i="5"/>
  <c r="G114" i="5"/>
  <c r="R107" i="5"/>
  <c r="V100" i="5"/>
  <c r="V121" i="5" s="1"/>
  <c r="R100" i="5"/>
  <c r="R121" i="5" s="1"/>
  <c r="B100" i="5"/>
  <c r="B97" i="5"/>
  <c r="T96" i="5"/>
  <c r="B95" i="5"/>
  <c r="L94" i="5"/>
  <c r="G93" i="5"/>
  <c r="R86" i="5"/>
  <c r="P86" i="5"/>
  <c r="P107" i="5" s="1"/>
  <c r="N86" i="5"/>
  <c r="N107" i="5" s="1"/>
  <c r="B86" i="5"/>
  <c r="B107" i="5" s="1"/>
  <c r="R81" i="5"/>
  <c r="R102" i="5" s="1"/>
  <c r="G81" i="5"/>
  <c r="G102" i="5" s="1"/>
  <c r="G123" i="5" s="1"/>
  <c r="B81" i="5"/>
  <c r="B102" i="5" s="1"/>
  <c r="B123" i="5" s="1"/>
  <c r="V79" i="5"/>
  <c r="R79" i="5"/>
  <c r="B79" i="5"/>
  <c r="B76" i="5"/>
  <c r="T75" i="5"/>
  <c r="B74" i="5"/>
  <c r="L73" i="5"/>
  <c r="G72" i="5"/>
  <c r="R65" i="5"/>
  <c r="P65" i="5"/>
  <c r="N65" i="5"/>
  <c r="B65" i="5"/>
  <c r="R61" i="5"/>
  <c r="V59" i="5"/>
  <c r="R59" i="5"/>
  <c r="B59" i="5"/>
  <c r="B56" i="5"/>
  <c r="T55" i="5"/>
  <c r="B54" i="5"/>
  <c r="L53" i="5"/>
  <c r="G52" i="5"/>
  <c r="R45" i="5"/>
  <c r="N45" i="5"/>
  <c r="B45" i="5"/>
  <c r="V38" i="5"/>
  <c r="B38" i="5"/>
  <c r="B35" i="5"/>
  <c r="T34" i="5"/>
  <c r="B33" i="5"/>
  <c r="L32" i="5"/>
  <c r="G31" i="5"/>
  <c r="N24" i="5"/>
  <c r="B24" i="5"/>
  <c r="R19" i="5"/>
  <c r="R40" i="5" s="1"/>
  <c r="G19" i="5"/>
  <c r="G40" i="5" s="1"/>
  <c r="G61" i="5" s="1"/>
  <c r="B19" i="5"/>
  <c r="B40" i="5" s="1"/>
  <c r="B61" i="5" s="1"/>
  <c r="AP18" i="5"/>
  <c r="V17" i="5"/>
  <c r="R17" i="5"/>
  <c r="R38" i="5" s="1"/>
  <c r="B17" i="5"/>
  <c r="AP16" i="5"/>
  <c r="AP14" i="5"/>
  <c r="B14" i="5"/>
  <c r="T13" i="5"/>
  <c r="AP12" i="5"/>
  <c r="B12" i="5"/>
  <c r="L11" i="5"/>
  <c r="AP10" i="5"/>
  <c r="AP2" i="5" s="1"/>
  <c r="AR2" i="5" s="1"/>
  <c r="G10" i="5"/>
  <c r="AP9" i="5"/>
  <c r="AP8" i="5"/>
  <c r="AP7" i="5"/>
  <c r="AP6" i="5"/>
  <c r="AP5" i="5"/>
  <c r="R3" i="5"/>
  <c r="R24" i="5" s="1"/>
  <c r="P3" i="5"/>
  <c r="P24" i="5" s="1"/>
  <c r="P45" i="5" s="1"/>
  <c r="N3" i="5"/>
  <c r="B3" i="5"/>
  <c r="B617" i="4"/>
  <c r="B614" i="4"/>
  <c r="T613" i="4"/>
  <c r="B612" i="4"/>
  <c r="L611" i="4"/>
  <c r="G610" i="4"/>
  <c r="P603" i="4"/>
  <c r="B603" i="4"/>
  <c r="G598" i="4"/>
  <c r="G619" i="4" s="1"/>
  <c r="B598" i="4"/>
  <c r="B619" i="4" s="1"/>
  <c r="R596" i="4"/>
  <c r="R617" i="4" s="1"/>
  <c r="B596" i="4"/>
  <c r="B593" i="4"/>
  <c r="T592" i="4"/>
  <c r="B591" i="4"/>
  <c r="L590" i="4"/>
  <c r="G589" i="4"/>
  <c r="R582" i="4"/>
  <c r="R603" i="4" s="1"/>
  <c r="P582" i="4"/>
  <c r="R577" i="4"/>
  <c r="R598" i="4" s="1"/>
  <c r="R619" i="4" s="1"/>
  <c r="G577" i="4"/>
  <c r="B577" i="4"/>
  <c r="V575" i="4"/>
  <c r="V596" i="4" s="1"/>
  <c r="V617" i="4" s="1"/>
  <c r="R575" i="4"/>
  <c r="B575" i="4"/>
  <c r="B572" i="4"/>
  <c r="T571" i="4"/>
  <c r="B570" i="4"/>
  <c r="L569" i="4"/>
  <c r="G568" i="4"/>
  <c r="R561" i="4"/>
  <c r="P561" i="4"/>
  <c r="N561" i="4"/>
  <c r="N582" i="4" s="1"/>
  <c r="N603" i="4" s="1"/>
  <c r="B561" i="4"/>
  <c r="B582" i="4" s="1"/>
  <c r="G557" i="4"/>
  <c r="B557" i="4"/>
  <c r="V555" i="4"/>
  <c r="B555" i="4"/>
  <c r="B552" i="4"/>
  <c r="T551" i="4"/>
  <c r="B550" i="4"/>
  <c r="L549" i="4"/>
  <c r="G548" i="4"/>
  <c r="P541" i="4"/>
  <c r="B536" i="4"/>
  <c r="V534" i="4"/>
  <c r="R534" i="4"/>
  <c r="R555" i="4" s="1"/>
  <c r="B534" i="4"/>
  <c r="B531" i="4"/>
  <c r="T530" i="4"/>
  <c r="B529" i="4"/>
  <c r="L528" i="4"/>
  <c r="G527" i="4"/>
  <c r="R520" i="4"/>
  <c r="R541" i="4" s="1"/>
  <c r="P520" i="4"/>
  <c r="N520" i="4"/>
  <c r="N541" i="4" s="1"/>
  <c r="R515" i="4"/>
  <c r="R536" i="4" s="1"/>
  <c r="R557" i="4" s="1"/>
  <c r="G515" i="4"/>
  <c r="G536" i="4" s="1"/>
  <c r="B515" i="4"/>
  <c r="V513" i="4"/>
  <c r="R513" i="4"/>
  <c r="B513" i="4"/>
  <c r="B510" i="4"/>
  <c r="T509" i="4"/>
  <c r="B508" i="4"/>
  <c r="V507" i="4"/>
  <c r="V528" i="4" s="1"/>
  <c r="V549" i="4" s="1"/>
  <c r="L507" i="4"/>
  <c r="G506" i="4"/>
  <c r="R499" i="4"/>
  <c r="P499" i="4"/>
  <c r="N499" i="4"/>
  <c r="B499" i="4"/>
  <c r="B520" i="4" s="1"/>
  <c r="B541" i="4" s="1"/>
  <c r="W495" i="4"/>
  <c r="R495" i="4"/>
  <c r="V493" i="4"/>
  <c r="R493" i="4"/>
  <c r="B493" i="4"/>
  <c r="B490" i="4"/>
  <c r="T489" i="4"/>
  <c r="B488" i="4"/>
  <c r="L487" i="4"/>
  <c r="G486" i="4"/>
  <c r="P479" i="4"/>
  <c r="N479" i="4"/>
  <c r="B479" i="4"/>
  <c r="R472" i="4"/>
  <c r="B472" i="4"/>
  <c r="B469" i="4"/>
  <c r="T468" i="4"/>
  <c r="B467" i="4"/>
  <c r="L466" i="4"/>
  <c r="G465" i="4"/>
  <c r="P458" i="4"/>
  <c r="N458" i="4"/>
  <c r="B458" i="4"/>
  <c r="R453" i="4"/>
  <c r="R474" i="4" s="1"/>
  <c r="G453" i="4"/>
  <c r="G474" i="4" s="1"/>
  <c r="G495" i="4" s="1"/>
  <c r="B453" i="4"/>
  <c r="B474" i="4" s="1"/>
  <c r="B495" i="4" s="1"/>
  <c r="V451" i="4"/>
  <c r="V472" i="4" s="1"/>
  <c r="R451" i="4"/>
  <c r="B451" i="4"/>
  <c r="B448" i="4"/>
  <c r="T447" i="4"/>
  <c r="B446" i="4"/>
  <c r="L445" i="4"/>
  <c r="G444" i="4"/>
  <c r="V437" i="4"/>
  <c r="V458" i="4" s="1"/>
  <c r="V479" i="4" s="1"/>
  <c r="R437" i="4"/>
  <c r="R458" i="4" s="1"/>
  <c r="R479" i="4" s="1"/>
  <c r="P437" i="4"/>
  <c r="N437" i="4"/>
  <c r="B437" i="4"/>
  <c r="B431" i="4"/>
  <c r="B428" i="4"/>
  <c r="T427" i="4"/>
  <c r="B426" i="4"/>
  <c r="L425" i="4"/>
  <c r="G424" i="4"/>
  <c r="B410" i="4"/>
  <c r="B407" i="4"/>
  <c r="T406" i="4"/>
  <c r="B405" i="4"/>
  <c r="L404" i="4"/>
  <c r="G403" i="4"/>
  <c r="N396" i="4"/>
  <c r="N417" i="4" s="1"/>
  <c r="B396" i="4"/>
  <c r="B417" i="4" s="1"/>
  <c r="W391" i="4"/>
  <c r="W412" i="4" s="1"/>
  <c r="W433" i="4" s="1"/>
  <c r="R391" i="4"/>
  <c r="R412" i="4" s="1"/>
  <c r="R433" i="4" s="1"/>
  <c r="G391" i="4"/>
  <c r="G412" i="4" s="1"/>
  <c r="G433" i="4" s="1"/>
  <c r="B391" i="4"/>
  <c r="B412" i="4" s="1"/>
  <c r="B433" i="4" s="1"/>
  <c r="V389" i="4"/>
  <c r="V410" i="4" s="1"/>
  <c r="V431" i="4" s="1"/>
  <c r="R389" i="4"/>
  <c r="R410" i="4" s="1"/>
  <c r="R431" i="4" s="1"/>
  <c r="B389" i="4"/>
  <c r="B386" i="4"/>
  <c r="T385" i="4"/>
  <c r="B384" i="4"/>
  <c r="L383" i="4"/>
  <c r="G382" i="4"/>
  <c r="V375" i="4"/>
  <c r="V396" i="4" s="1"/>
  <c r="V417" i="4" s="1"/>
  <c r="R375" i="4"/>
  <c r="R396" i="4" s="1"/>
  <c r="R417" i="4" s="1"/>
  <c r="P375" i="4"/>
  <c r="P396" i="4" s="1"/>
  <c r="P417" i="4" s="1"/>
  <c r="N375" i="4"/>
  <c r="B375" i="4"/>
  <c r="B371" i="4"/>
  <c r="B369" i="4"/>
  <c r="B366" i="4"/>
  <c r="T365" i="4"/>
  <c r="B364" i="4"/>
  <c r="L363" i="4"/>
  <c r="G362" i="4"/>
  <c r="B348" i="4"/>
  <c r="B345" i="4"/>
  <c r="T344" i="4"/>
  <c r="B343" i="4"/>
  <c r="L342" i="4"/>
  <c r="G341" i="4"/>
  <c r="N334" i="4"/>
  <c r="N355" i="4" s="1"/>
  <c r="B334" i="4"/>
  <c r="B355" i="4" s="1"/>
  <c r="R329" i="4"/>
  <c r="R350" i="4" s="1"/>
  <c r="R371" i="4" s="1"/>
  <c r="G329" i="4"/>
  <c r="G350" i="4" s="1"/>
  <c r="G371" i="4" s="1"/>
  <c r="B329" i="4"/>
  <c r="B350" i="4" s="1"/>
  <c r="V327" i="4"/>
  <c r="V348" i="4" s="1"/>
  <c r="V369" i="4" s="1"/>
  <c r="R327" i="4"/>
  <c r="R348" i="4" s="1"/>
  <c r="R369" i="4" s="1"/>
  <c r="B327" i="4"/>
  <c r="B324" i="4"/>
  <c r="T323" i="4"/>
  <c r="B322" i="4"/>
  <c r="L321" i="4"/>
  <c r="G320" i="4"/>
  <c r="R313" i="4"/>
  <c r="R334" i="4" s="1"/>
  <c r="R355" i="4" s="1"/>
  <c r="P313" i="4"/>
  <c r="P334" i="4" s="1"/>
  <c r="P355" i="4" s="1"/>
  <c r="N313" i="4"/>
  <c r="B313" i="4"/>
  <c r="B309" i="4"/>
  <c r="R307" i="4"/>
  <c r="B307" i="4"/>
  <c r="B304" i="4"/>
  <c r="T303" i="4"/>
  <c r="B302" i="4"/>
  <c r="L301" i="4"/>
  <c r="G300" i="4"/>
  <c r="R293" i="4"/>
  <c r="P293" i="4"/>
  <c r="B293" i="4"/>
  <c r="B286" i="4"/>
  <c r="B283" i="4"/>
  <c r="T282" i="4"/>
  <c r="B281" i="4"/>
  <c r="L280" i="4"/>
  <c r="G279" i="4"/>
  <c r="N272" i="4"/>
  <c r="N293" i="4" s="1"/>
  <c r="B272" i="4"/>
  <c r="R267" i="4"/>
  <c r="R288" i="4" s="1"/>
  <c r="R309" i="4" s="1"/>
  <c r="G267" i="4"/>
  <c r="G288" i="4" s="1"/>
  <c r="G309" i="4" s="1"/>
  <c r="B267" i="4"/>
  <c r="B288" i="4" s="1"/>
  <c r="V265" i="4"/>
  <c r="V286" i="4" s="1"/>
  <c r="V307" i="4" s="1"/>
  <c r="R265" i="4"/>
  <c r="R286" i="4" s="1"/>
  <c r="B265" i="4"/>
  <c r="B262" i="4"/>
  <c r="T261" i="4"/>
  <c r="B260" i="4"/>
  <c r="V259" i="4"/>
  <c r="V280" i="4" s="1"/>
  <c r="V301" i="4" s="1"/>
  <c r="L259" i="4"/>
  <c r="G258" i="4"/>
  <c r="R251" i="4"/>
  <c r="R272" i="4" s="1"/>
  <c r="P251" i="4"/>
  <c r="P272" i="4" s="1"/>
  <c r="N251" i="4"/>
  <c r="B251" i="4"/>
  <c r="B247" i="4"/>
  <c r="R245" i="4"/>
  <c r="B245" i="4"/>
  <c r="B242" i="4"/>
  <c r="T241" i="4"/>
  <c r="B240" i="4"/>
  <c r="L239" i="4"/>
  <c r="G238" i="4"/>
  <c r="V231" i="4"/>
  <c r="R231" i="4"/>
  <c r="B231" i="4"/>
  <c r="R226" i="4"/>
  <c r="R247" i="4" s="1"/>
  <c r="B224" i="4"/>
  <c r="B221" i="4"/>
  <c r="T220" i="4"/>
  <c r="B219" i="4"/>
  <c r="V218" i="4"/>
  <c r="V239" i="4" s="1"/>
  <c r="L218" i="4"/>
  <c r="G217" i="4"/>
  <c r="N210" i="4"/>
  <c r="N231" i="4" s="1"/>
  <c r="B210" i="4"/>
  <c r="W205" i="4"/>
  <c r="W226" i="4" s="1"/>
  <c r="W247" i="4" s="1"/>
  <c r="R205" i="4"/>
  <c r="G205" i="4"/>
  <c r="G226" i="4" s="1"/>
  <c r="G247" i="4" s="1"/>
  <c r="B205" i="4"/>
  <c r="B226" i="4" s="1"/>
  <c r="V203" i="4"/>
  <c r="V224" i="4" s="1"/>
  <c r="V245" i="4" s="1"/>
  <c r="R203" i="4"/>
  <c r="R224" i="4" s="1"/>
  <c r="B203" i="4"/>
  <c r="B200" i="4"/>
  <c r="T199" i="4"/>
  <c r="B198" i="4"/>
  <c r="V197" i="4"/>
  <c r="L197" i="4"/>
  <c r="G196" i="4"/>
  <c r="R189" i="4"/>
  <c r="R210" i="4" s="1"/>
  <c r="P189" i="4"/>
  <c r="P210" i="4" s="1"/>
  <c r="P231" i="4" s="1"/>
  <c r="N189" i="4"/>
  <c r="B189" i="4"/>
  <c r="B185" i="4"/>
  <c r="V183" i="4"/>
  <c r="R183" i="4"/>
  <c r="B183" i="4"/>
  <c r="B180" i="4"/>
  <c r="T179" i="4"/>
  <c r="B178" i="4"/>
  <c r="L177" i="4"/>
  <c r="G176" i="4"/>
  <c r="P169" i="4"/>
  <c r="B169" i="4"/>
  <c r="R164" i="4"/>
  <c r="R185" i="4" s="1"/>
  <c r="B162" i="4"/>
  <c r="B159" i="4"/>
  <c r="T158" i="4"/>
  <c r="B157" i="4"/>
  <c r="L156" i="4"/>
  <c r="G155" i="4"/>
  <c r="N148" i="4"/>
  <c r="N169" i="4" s="1"/>
  <c r="B148" i="4"/>
  <c r="R143" i="4"/>
  <c r="G143" i="4"/>
  <c r="G164" i="4" s="1"/>
  <c r="G185" i="4" s="1"/>
  <c r="B143" i="4"/>
  <c r="B164" i="4" s="1"/>
  <c r="V141" i="4"/>
  <c r="V162" i="4" s="1"/>
  <c r="R141" i="4"/>
  <c r="R162" i="4" s="1"/>
  <c r="B141" i="4"/>
  <c r="B138" i="4"/>
  <c r="T137" i="4"/>
  <c r="B136" i="4"/>
  <c r="L135" i="4"/>
  <c r="G134" i="4"/>
  <c r="V127" i="4"/>
  <c r="V148" i="4" s="1"/>
  <c r="V169" i="4" s="1"/>
  <c r="R127" i="4"/>
  <c r="R148" i="4" s="1"/>
  <c r="R169" i="4" s="1"/>
  <c r="P127" i="4"/>
  <c r="P148" i="4" s="1"/>
  <c r="N127" i="4"/>
  <c r="B127" i="4"/>
  <c r="R121" i="4"/>
  <c r="B121" i="4"/>
  <c r="B118" i="4"/>
  <c r="T117" i="4"/>
  <c r="B116" i="4"/>
  <c r="L115" i="4"/>
  <c r="G114" i="4"/>
  <c r="R102" i="4"/>
  <c r="R123" i="4" s="1"/>
  <c r="B100" i="4"/>
  <c r="B97" i="4"/>
  <c r="T96" i="4"/>
  <c r="B95" i="4"/>
  <c r="L94" i="4"/>
  <c r="G93" i="4"/>
  <c r="N86" i="4"/>
  <c r="N107" i="4" s="1"/>
  <c r="B86" i="4"/>
  <c r="B107" i="4" s="1"/>
  <c r="R81" i="4"/>
  <c r="G81" i="4"/>
  <c r="G102" i="4" s="1"/>
  <c r="G123" i="4" s="1"/>
  <c r="B81" i="4"/>
  <c r="B102" i="4" s="1"/>
  <c r="B123" i="4" s="1"/>
  <c r="V79" i="4"/>
  <c r="V100" i="4" s="1"/>
  <c r="V121" i="4" s="1"/>
  <c r="R79" i="4"/>
  <c r="R100" i="4" s="1"/>
  <c r="B79" i="4"/>
  <c r="B76" i="4"/>
  <c r="T75" i="4"/>
  <c r="B74" i="4"/>
  <c r="V73" i="4"/>
  <c r="V94" i="4" s="1"/>
  <c r="V115" i="4" s="1"/>
  <c r="L73" i="4"/>
  <c r="G72" i="4"/>
  <c r="R65" i="4"/>
  <c r="R86" i="4" s="1"/>
  <c r="R107" i="4" s="1"/>
  <c r="P65" i="4"/>
  <c r="P86" i="4" s="1"/>
  <c r="P107" i="4" s="1"/>
  <c r="N65" i="4"/>
  <c r="B65" i="4"/>
  <c r="R59" i="4"/>
  <c r="B59" i="4"/>
  <c r="B56" i="4"/>
  <c r="T55" i="4"/>
  <c r="B54" i="4"/>
  <c r="L53" i="4"/>
  <c r="G52" i="4"/>
  <c r="R40" i="4"/>
  <c r="R61" i="4" s="1"/>
  <c r="R38" i="4"/>
  <c r="B38" i="4"/>
  <c r="B35" i="4"/>
  <c r="T34" i="4"/>
  <c r="B33" i="4"/>
  <c r="L32" i="4"/>
  <c r="G31" i="4"/>
  <c r="W19" i="4"/>
  <c r="W40" i="4" s="1"/>
  <c r="W61" i="4" s="1"/>
  <c r="R19" i="4"/>
  <c r="G19" i="4"/>
  <c r="G40" i="4" s="1"/>
  <c r="G61" i="4" s="1"/>
  <c r="B19" i="4"/>
  <c r="B40" i="4" s="1"/>
  <c r="B61" i="4" s="1"/>
  <c r="AP18" i="4"/>
  <c r="V17" i="4"/>
  <c r="V38" i="4" s="1"/>
  <c r="V59" i="4" s="1"/>
  <c r="R17" i="4"/>
  <c r="B17" i="4"/>
  <c r="AP16" i="4"/>
  <c r="AP14" i="4"/>
  <c r="B14" i="4"/>
  <c r="T13" i="4"/>
  <c r="AP12" i="4"/>
  <c r="B12" i="4"/>
  <c r="L11" i="4"/>
  <c r="AP10" i="4"/>
  <c r="G10" i="4"/>
  <c r="AP9" i="4"/>
  <c r="AP8" i="4"/>
  <c r="AP7" i="4"/>
  <c r="AP6" i="4"/>
  <c r="AP5" i="4"/>
  <c r="V3" i="4"/>
  <c r="V24" i="4" s="1"/>
  <c r="V45" i="4" s="1"/>
  <c r="R3" i="4"/>
  <c r="R24" i="4" s="1"/>
  <c r="R45" i="4" s="1"/>
  <c r="P3" i="4"/>
  <c r="P24" i="4" s="1"/>
  <c r="P45" i="4" s="1"/>
  <c r="N3" i="4"/>
  <c r="N24" i="4" s="1"/>
  <c r="N45" i="4" s="1"/>
  <c r="B3" i="4"/>
  <c r="B24" i="4" s="1"/>
  <c r="B45" i="4" s="1"/>
  <c r="J113" i="3"/>
  <c r="I113" i="3"/>
  <c r="H113" i="3"/>
  <c r="G113" i="3"/>
  <c r="F113" i="3"/>
  <c r="E113" i="3"/>
  <c r="D113" i="3"/>
  <c r="C113" i="3"/>
  <c r="B113" i="3"/>
  <c r="K112" i="3"/>
  <c r="J112" i="3"/>
  <c r="I112" i="3"/>
  <c r="H112" i="3"/>
  <c r="G112" i="3"/>
  <c r="F112" i="3"/>
  <c r="E112" i="3"/>
  <c r="D112" i="3"/>
  <c r="C112" i="3"/>
  <c r="B112" i="3"/>
  <c r="K111" i="3"/>
  <c r="J111" i="3"/>
  <c r="I111" i="3"/>
  <c r="H111" i="3"/>
  <c r="G111" i="3"/>
  <c r="F111" i="3"/>
  <c r="E111" i="3"/>
  <c r="D111" i="3"/>
  <c r="C111" i="3"/>
  <c r="B111" i="3"/>
  <c r="J110" i="3"/>
  <c r="I110" i="3"/>
  <c r="H110" i="3"/>
  <c r="G110" i="3"/>
  <c r="F110" i="3"/>
  <c r="E110" i="3"/>
  <c r="D110" i="3"/>
  <c r="C110" i="3"/>
  <c r="B110" i="3"/>
  <c r="K109" i="3"/>
  <c r="J109" i="3"/>
  <c r="I109" i="3"/>
  <c r="H109" i="3"/>
  <c r="G109" i="3"/>
  <c r="F109" i="3"/>
  <c r="E109" i="3"/>
  <c r="D109" i="3"/>
  <c r="C109" i="3"/>
  <c r="B109" i="3"/>
  <c r="J108" i="3"/>
  <c r="I108" i="3"/>
  <c r="H108" i="3"/>
  <c r="G108" i="3"/>
  <c r="F108" i="3"/>
  <c r="E108" i="3"/>
  <c r="D108" i="3"/>
  <c r="C108" i="3"/>
  <c r="B108" i="3"/>
  <c r="J107" i="3"/>
  <c r="I107" i="3"/>
  <c r="H107" i="3"/>
  <c r="G107" i="3"/>
  <c r="F107" i="3"/>
  <c r="E107" i="3"/>
  <c r="D107" i="3"/>
  <c r="C107" i="3"/>
  <c r="B107" i="3"/>
  <c r="J106" i="3"/>
  <c r="I106" i="3"/>
  <c r="H106" i="3"/>
  <c r="G106" i="3"/>
  <c r="F106" i="3"/>
  <c r="E106" i="3"/>
  <c r="D106" i="3"/>
  <c r="C106" i="3"/>
  <c r="B106" i="3"/>
  <c r="J105" i="3"/>
  <c r="I105" i="3"/>
  <c r="H105" i="3"/>
  <c r="G105" i="3"/>
  <c r="F105" i="3"/>
  <c r="E105" i="3"/>
  <c r="D105" i="3"/>
  <c r="C105" i="3"/>
  <c r="B105" i="3"/>
  <c r="J104" i="3"/>
  <c r="I104" i="3"/>
  <c r="H104" i="3"/>
  <c r="G104" i="3"/>
  <c r="F104" i="3"/>
  <c r="E104" i="3"/>
  <c r="D104" i="3"/>
  <c r="C104" i="3"/>
  <c r="B104" i="3"/>
  <c r="J103" i="3"/>
  <c r="I103" i="3"/>
  <c r="H103" i="3"/>
  <c r="G103" i="3"/>
  <c r="F103" i="3"/>
  <c r="E103" i="3"/>
  <c r="D103" i="3"/>
  <c r="C103" i="3"/>
  <c r="B103" i="3"/>
  <c r="J102" i="3"/>
  <c r="I102" i="3"/>
  <c r="H102" i="3"/>
  <c r="G102" i="3"/>
  <c r="F102" i="3"/>
  <c r="E102" i="3"/>
  <c r="D102" i="3"/>
  <c r="C102" i="3"/>
  <c r="B102" i="3"/>
  <c r="J101" i="3"/>
  <c r="I101" i="3"/>
  <c r="H101" i="3"/>
  <c r="G101" i="3"/>
  <c r="F101" i="3"/>
  <c r="E101" i="3"/>
  <c r="D101" i="3"/>
  <c r="C101" i="3"/>
  <c r="B101" i="3"/>
  <c r="J100" i="3"/>
  <c r="I100" i="3"/>
  <c r="H100" i="3"/>
  <c r="G100" i="3"/>
  <c r="F100" i="3"/>
  <c r="E100" i="3"/>
  <c r="D100" i="3"/>
  <c r="C100" i="3"/>
  <c r="B100" i="3"/>
  <c r="K99" i="3"/>
  <c r="J99" i="3"/>
  <c r="I99" i="3"/>
  <c r="H99" i="3"/>
  <c r="G99" i="3"/>
  <c r="F99" i="3"/>
  <c r="E99" i="3"/>
  <c r="D99" i="3"/>
  <c r="C99" i="3"/>
  <c r="B99" i="3"/>
  <c r="L98" i="3"/>
  <c r="J98" i="3"/>
  <c r="I98" i="3"/>
  <c r="H98" i="3"/>
  <c r="G98" i="3"/>
  <c r="F98" i="3"/>
  <c r="E98" i="3"/>
  <c r="D98" i="3"/>
  <c r="C98" i="3"/>
  <c r="B98" i="3"/>
  <c r="K97" i="3"/>
  <c r="J97" i="3"/>
  <c r="I97" i="3"/>
  <c r="H97" i="3"/>
  <c r="G97" i="3"/>
  <c r="F97" i="3"/>
  <c r="E97" i="3"/>
  <c r="D97" i="3"/>
  <c r="C97" i="3"/>
  <c r="B97" i="3"/>
  <c r="N96" i="3"/>
  <c r="J96" i="3"/>
  <c r="I96" i="3"/>
  <c r="H96" i="3"/>
  <c r="G96" i="3"/>
  <c r="F96" i="3"/>
  <c r="E96" i="3"/>
  <c r="D96" i="3"/>
  <c r="C96" i="3"/>
  <c r="B96" i="3"/>
  <c r="K95" i="3"/>
  <c r="J95" i="3"/>
  <c r="I95" i="3"/>
  <c r="H95" i="3"/>
  <c r="G95" i="3"/>
  <c r="F95" i="3"/>
  <c r="E95" i="3"/>
  <c r="D95" i="3"/>
  <c r="C95" i="3"/>
  <c r="B95" i="3"/>
  <c r="J94" i="3"/>
  <c r="I94" i="3"/>
  <c r="H94" i="3"/>
  <c r="G94" i="3"/>
  <c r="F94" i="3"/>
  <c r="E94" i="3"/>
  <c r="D94" i="3"/>
  <c r="C94" i="3"/>
  <c r="B94" i="3"/>
  <c r="J93" i="3"/>
  <c r="I93" i="3"/>
  <c r="H93" i="3"/>
  <c r="G93" i="3"/>
  <c r="F93" i="3"/>
  <c r="E93" i="3"/>
  <c r="D93" i="3"/>
  <c r="C93" i="3"/>
  <c r="B93" i="3"/>
  <c r="J92" i="3"/>
  <c r="I92" i="3"/>
  <c r="H92" i="3"/>
  <c r="G92" i="3"/>
  <c r="F92" i="3"/>
  <c r="E92" i="3"/>
  <c r="D92" i="3"/>
  <c r="C92" i="3"/>
  <c r="B92" i="3"/>
  <c r="J91" i="3"/>
  <c r="I91" i="3"/>
  <c r="H91" i="3"/>
  <c r="G91" i="3"/>
  <c r="F91" i="3"/>
  <c r="E91" i="3"/>
  <c r="D91" i="3"/>
  <c r="C91" i="3"/>
  <c r="B91" i="3"/>
  <c r="J90" i="3"/>
  <c r="I90" i="3"/>
  <c r="H90" i="3"/>
  <c r="G90" i="3"/>
  <c r="F90" i="3"/>
  <c r="E90" i="3"/>
  <c r="D90" i="3"/>
  <c r="C90" i="3"/>
  <c r="B90" i="3"/>
  <c r="J89" i="3"/>
  <c r="I89" i="3"/>
  <c r="H89" i="3"/>
  <c r="G89" i="3"/>
  <c r="F89" i="3"/>
  <c r="E89" i="3"/>
  <c r="D89" i="3"/>
  <c r="C89" i="3"/>
  <c r="B89" i="3"/>
  <c r="J88" i="3"/>
  <c r="I88" i="3"/>
  <c r="H88" i="3"/>
  <c r="G88" i="3"/>
  <c r="F88" i="3"/>
  <c r="E88" i="3"/>
  <c r="D88" i="3"/>
  <c r="C88" i="3"/>
  <c r="B88" i="3"/>
  <c r="J87" i="3"/>
  <c r="I87" i="3"/>
  <c r="H87" i="3"/>
  <c r="G87" i="3"/>
  <c r="F87" i="3"/>
  <c r="E87" i="3"/>
  <c r="D87" i="3"/>
  <c r="C87" i="3"/>
  <c r="B87" i="3"/>
  <c r="J86" i="3"/>
  <c r="I86" i="3"/>
  <c r="H86" i="3"/>
  <c r="G86" i="3"/>
  <c r="F86" i="3"/>
  <c r="E86" i="3"/>
  <c r="D86" i="3"/>
  <c r="C86" i="3"/>
  <c r="B86" i="3"/>
  <c r="J85" i="3"/>
  <c r="I85" i="3"/>
  <c r="H85" i="3"/>
  <c r="G85" i="3"/>
  <c r="F85" i="3"/>
  <c r="E85" i="3"/>
  <c r="D85" i="3"/>
  <c r="C85" i="3"/>
  <c r="B85" i="3"/>
  <c r="N84" i="3"/>
  <c r="J84" i="3"/>
  <c r="I84" i="3"/>
  <c r="H84" i="3"/>
  <c r="G84" i="3"/>
  <c r="F84" i="3"/>
  <c r="E84" i="3"/>
  <c r="D84" i="3"/>
  <c r="C84" i="3"/>
  <c r="B84" i="3"/>
  <c r="K83" i="3"/>
  <c r="J83" i="3"/>
  <c r="I83" i="3"/>
  <c r="H83" i="3"/>
  <c r="G83" i="3"/>
  <c r="F83" i="3"/>
  <c r="E83" i="3"/>
  <c r="D83" i="3"/>
  <c r="C83" i="3"/>
  <c r="B83" i="3"/>
  <c r="L82" i="3"/>
  <c r="J82" i="3"/>
  <c r="I82" i="3"/>
  <c r="H82" i="3"/>
  <c r="G82" i="3"/>
  <c r="F82" i="3"/>
  <c r="E82" i="3"/>
  <c r="D82" i="3"/>
  <c r="C82" i="3"/>
  <c r="B82" i="3"/>
  <c r="J81" i="3"/>
  <c r="I81" i="3"/>
  <c r="H81" i="3"/>
  <c r="G81" i="3"/>
  <c r="F81" i="3"/>
  <c r="E81" i="3"/>
  <c r="D81" i="3"/>
  <c r="C81" i="3"/>
  <c r="B81" i="3"/>
  <c r="J80" i="3"/>
  <c r="I80" i="3"/>
  <c r="H80" i="3"/>
  <c r="G80" i="3"/>
  <c r="F80" i="3"/>
  <c r="E80" i="3"/>
  <c r="D80" i="3"/>
  <c r="C80" i="3"/>
  <c r="B80" i="3"/>
  <c r="J79" i="3"/>
  <c r="I79" i="3"/>
  <c r="H79" i="3"/>
  <c r="G79" i="3"/>
  <c r="F79" i="3"/>
  <c r="E79" i="3"/>
  <c r="D79" i="3"/>
  <c r="C79" i="3"/>
  <c r="B79" i="3"/>
  <c r="J78" i="3"/>
  <c r="I78" i="3"/>
  <c r="H78" i="3"/>
  <c r="G78" i="3"/>
  <c r="F78" i="3"/>
  <c r="E78" i="3"/>
  <c r="D78" i="3"/>
  <c r="C78" i="3"/>
  <c r="B78" i="3"/>
  <c r="J77" i="3"/>
  <c r="I77" i="3"/>
  <c r="H77" i="3"/>
  <c r="G77" i="3"/>
  <c r="F77" i="3"/>
  <c r="E77" i="3"/>
  <c r="D77" i="3"/>
  <c r="C77" i="3"/>
  <c r="B77" i="3"/>
  <c r="J76" i="3"/>
  <c r="I76" i="3"/>
  <c r="H76" i="3"/>
  <c r="G76" i="3"/>
  <c r="F76" i="3"/>
  <c r="E76" i="3"/>
  <c r="D76" i="3"/>
  <c r="C76" i="3"/>
  <c r="B76" i="3"/>
  <c r="K75" i="3"/>
  <c r="J75" i="3"/>
  <c r="I75" i="3"/>
  <c r="H75" i="3"/>
  <c r="G75" i="3"/>
  <c r="F75" i="3"/>
  <c r="E75" i="3"/>
  <c r="D75" i="3"/>
  <c r="C75" i="3"/>
  <c r="B75" i="3"/>
  <c r="J74" i="3"/>
  <c r="I74" i="3"/>
  <c r="H74" i="3"/>
  <c r="G74" i="3"/>
  <c r="F74" i="3"/>
  <c r="E74" i="3"/>
  <c r="D74" i="3"/>
  <c r="C74" i="3"/>
  <c r="B74" i="3"/>
  <c r="K73" i="3"/>
  <c r="J73" i="3"/>
  <c r="I73" i="3"/>
  <c r="H73" i="3"/>
  <c r="G73" i="3"/>
  <c r="F73" i="3"/>
  <c r="E73" i="3"/>
  <c r="D73" i="3"/>
  <c r="C73" i="3"/>
  <c r="B73" i="3"/>
  <c r="J72" i="3"/>
  <c r="I72" i="3"/>
  <c r="H72" i="3"/>
  <c r="G72" i="3"/>
  <c r="F72" i="3"/>
  <c r="E72" i="3"/>
  <c r="D72" i="3"/>
  <c r="C72" i="3"/>
  <c r="B72" i="3"/>
  <c r="J71" i="3"/>
  <c r="I71" i="3"/>
  <c r="H71" i="3"/>
  <c r="G71" i="3"/>
  <c r="F71" i="3"/>
  <c r="E71" i="3"/>
  <c r="D71" i="3"/>
  <c r="C71" i="3"/>
  <c r="B71" i="3"/>
  <c r="J70" i="3"/>
  <c r="I70" i="3"/>
  <c r="H70" i="3"/>
  <c r="G70" i="3"/>
  <c r="F70" i="3"/>
  <c r="E70" i="3"/>
  <c r="D70" i="3"/>
  <c r="C70" i="3"/>
  <c r="B70" i="3"/>
  <c r="J69" i="3"/>
  <c r="I69" i="3"/>
  <c r="H69" i="3"/>
  <c r="G69" i="3"/>
  <c r="F69" i="3"/>
  <c r="E69" i="3"/>
  <c r="D69" i="3"/>
  <c r="C69" i="3"/>
  <c r="B69" i="3"/>
  <c r="J68" i="3"/>
  <c r="I68" i="3"/>
  <c r="H68" i="3"/>
  <c r="G68" i="3"/>
  <c r="F68" i="3"/>
  <c r="E68" i="3"/>
  <c r="D68" i="3"/>
  <c r="C68" i="3"/>
  <c r="B68" i="3"/>
  <c r="J67" i="3"/>
  <c r="I67" i="3"/>
  <c r="H67" i="3"/>
  <c r="G67" i="3"/>
  <c r="F67" i="3"/>
  <c r="E67" i="3"/>
  <c r="D67" i="3"/>
  <c r="C67" i="3"/>
  <c r="B67" i="3"/>
  <c r="J66" i="3"/>
  <c r="I66" i="3"/>
  <c r="H66" i="3"/>
  <c r="G66" i="3"/>
  <c r="F66" i="3"/>
  <c r="E66" i="3"/>
  <c r="D66" i="3"/>
  <c r="C66" i="3"/>
  <c r="B66" i="3"/>
  <c r="J65" i="3"/>
  <c r="I65" i="3"/>
  <c r="H65" i="3"/>
  <c r="G65" i="3"/>
  <c r="F65" i="3"/>
  <c r="E65" i="3"/>
  <c r="D65" i="3"/>
  <c r="C65" i="3"/>
  <c r="B65" i="3"/>
  <c r="J64" i="3"/>
  <c r="I64" i="3"/>
  <c r="H64" i="3"/>
  <c r="G64" i="3"/>
  <c r="F64" i="3"/>
  <c r="E64" i="3"/>
  <c r="D64" i="3"/>
  <c r="C64" i="3"/>
  <c r="B64" i="3"/>
  <c r="M63" i="3"/>
  <c r="K63" i="3"/>
  <c r="J63" i="3"/>
  <c r="I63" i="3"/>
  <c r="H63" i="3"/>
  <c r="G63" i="3"/>
  <c r="F63" i="3"/>
  <c r="E63" i="3"/>
  <c r="D63" i="3"/>
  <c r="C63" i="3"/>
  <c r="B63" i="3"/>
  <c r="J62" i="3"/>
  <c r="I62" i="3"/>
  <c r="H62" i="3"/>
  <c r="G62" i="3"/>
  <c r="F62" i="3"/>
  <c r="E62" i="3"/>
  <c r="D62" i="3"/>
  <c r="C62" i="3"/>
  <c r="B62" i="3"/>
  <c r="K61" i="3"/>
  <c r="J61" i="3"/>
  <c r="I61" i="3"/>
  <c r="H61" i="3"/>
  <c r="G61" i="3"/>
  <c r="F61" i="3"/>
  <c r="E61" i="3"/>
  <c r="D61" i="3"/>
  <c r="C61" i="3"/>
  <c r="B61" i="3"/>
  <c r="N60" i="3"/>
  <c r="J60" i="3"/>
  <c r="I60" i="3"/>
  <c r="H60" i="3"/>
  <c r="G60" i="3"/>
  <c r="F60" i="3"/>
  <c r="E60" i="3"/>
  <c r="D60" i="3"/>
  <c r="C60" i="3"/>
  <c r="B60" i="3"/>
  <c r="K59" i="3"/>
  <c r="J59" i="3"/>
  <c r="I59" i="3"/>
  <c r="H59" i="3"/>
  <c r="G59" i="3"/>
  <c r="F59" i="3"/>
  <c r="E59" i="3"/>
  <c r="D59" i="3"/>
  <c r="C59" i="3"/>
  <c r="B59" i="3"/>
  <c r="L58" i="3"/>
  <c r="J58" i="3"/>
  <c r="I58" i="3"/>
  <c r="H58" i="3"/>
  <c r="G58" i="3"/>
  <c r="F58" i="3"/>
  <c r="E58" i="3"/>
  <c r="D58" i="3"/>
  <c r="C58" i="3"/>
  <c r="B58" i="3"/>
  <c r="J57" i="3"/>
  <c r="I57" i="3"/>
  <c r="H57" i="3"/>
  <c r="G57" i="3"/>
  <c r="F57" i="3"/>
  <c r="E57" i="3"/>
  <c r="D57" i="3"/>
  <c r="C57" i="3"/>
  <c r="B57" i="3"/>
  <c r="J56" i="3"/>
  <c r="I56" i="3"/>
  <c r="H56" i="3"/>
  <c r="G56" i="3"/>
  <c r="F56" i="3"/>
  <c r="E56" i="3"/>
  <c r="D56" i="3"/>
  <c r="C56" i="3"/>
  <c r="B56" i="3"/>
  <c r="J55" i="3"/>
  <c r="I55" i="3"/>
  <c r="H55" i="3"/>
  <c r="G55" i="3"/>
  <c r="F55" i="3"/>
  <c r="E55" i="3"/>
  <c r="D55" i="3"/>
  <c r="C55" i="3"/>
  <c r="B55" i="3"/>
  <c r="J54" i="3"/>
  <c r="I54" i="3"/>
  <c r="H54" i="3"/>
  <c r="G54" i="3"/>
  <c r="F54" i="3"/>
  <c r="E54" i="3"/>
  <c r="D54" i="3"/>
  <c r="C54" i="3"/>
  <c r="B54" i="3"/>
  <c r="K53" i="3"/>
  <c r="J53" i="3"/>
  <c r="I53" i="3"/>
  <c r="H53" i="3"/>
  <c r="G53" i="3"/>
  <c r="F53" i="3"/>
  <c r="E53" i="3"/>
  <c r="D53" i="3"/>
  <c r="C53" i="3"/>
  <c r="B53" i="3"/>
  <c r="J52" i="3"/>
  <c r="I52" i="3"/>
  <c r="H52" i="3"/>
  <c r="G52" i="3"/>
  <c r="F52" i="3"/>
  <c r="E52" i="3"/>
  <c r="D52" i="3"/>
  <c r="C52" i="3"/>
  <c r="B52" i="3"/>
  <c r="J51" i="3"/>
  <c r="I51" i="3"/>
  <c r="H51" i="3"/>
  <c r="G51" i="3"/>
  <c r="F51" i="3"/>
  <c r="E51" i="3"/>
  <c r="D51" i="3"/>
  <c r="C51" i="3"/>
  <c r="B51" i="3"/>
  <c r="J50" i="3"/>
  <c r="I50" i="3"/>
  <c r="H50" i="3"/>
  <c r="G50" i="3"/>
  <c r="F50" i="3"/>
  <c r="E50" i="3"/>
  <c r="D50" i="3"/>
  <c r="C50" i="3"/>
  <c r="B50" i="3"/>
  <c r="J49" i="3"/>
  <c r="I49" i="3"/>
  <c r="H49" i="3"/>
  <c r="G49" i="3"/>
  <c r="F49" i="3"/>
  <c r="E49" i="3"/>
  <c r="D49" i="3"/>
  <c r="C49" i="3"/>
  <c r="B49" i="3"/>
  <c r="N48" i="3"/>
  <c r="J48" i="3"/>
  <c r="I48" i="3"/>
  <c r="H48" i="3"/>
  <c r="G48" i="3"/>
  <c r="F48" i="3"/>
  <c r="E48" i="3"/>
  <c r="D48" i="3"/>
  <c r="C48" i="3"/>
  <c r="B48" i="3"/>
  <c r="K47" i="3"/>
  <c r="J47" i="3"/>
  <c r="I47" i="3"/>
  <c r="H47" i="3"/>
  <c r="G47" i="3"/>
  <c r="F47" i="3"/>
  <c r="E47" i="3"/>
  <c r="D47" i="3"/>
  <c r="C47" i="3"/>
  <c r="B47" i="3"/>
  <c r="J46" i="3"/>
  <c r="I46" i="3"/>
  <c r="H46" i="3"/>
  <c r="G46" i="3"/>
  <c r="F46" i="3"/>
  <c r="E46" i="3"/>
  <c r="D46" i="3"/>
  <c r="C46" i="3"/>
  <c r="B46" i="3"/>
  <c r="J45" i="3"/>
  <c r="I45" i="3"/>
  <c r="H45" i="3"/>
  <c r="G45" i="3"/>
  <c r="F45" i="3"/>
  <c r="E45" i="3"/>
  <c r="D45" i="3"/>
  <c r="C45" i="3"/>
  <c r="B45" i="3"/>
  <c r="J44" i="3"/>
  <c r="I44" i="3"/>
  <c r="H44" i="3"/>
  <c r="G44" i="3"/>
  <c r="F44" i="3"/>
  <c r="E44" i="3"/>
  <c r="D44" i="3"/>
  <c r="C44" i="3"/>
  <c r="B44" i="3"/>
  <c r="J43" i="3"/>
  <c r="I43" i="3"/>
  <c r="H43" i="3"/>
  <c r="G43" i="3"/>
  <c r="F43" i="3"/>
  <c r="E43" i="3"/>
  <c r="D43" i="3"/>
  <c r="C43" i="3"/>
  <c r="B43" i="3"/>
  <c r="J42" i="3"/>
  <c r="I42" i="3"/>
  <c r="H42" i="3"/>
  <c r="G42" i="3"/>
  <c r="F42" i="3"/>
  <c r="E42" i="3"/>
  <c r="D42" i="3"/>
  <c r="C42" i="3"/>
  <c r="B42" i="3"/>
  <c r="K41" i="3"/>
  <c r="J41" i="3"/>
  <c r="I41" i="3"/>
  <c r="H41" i="3"/>
  <c r="G41" i="3"/>
  <c r="F41" i="3"/>
  <c r="E41" i="3"/>
  <c r="D41" i="3"/>
  <c r="C41" i="3"/>
  <c r="B41" i="3"/>
  <c r="J40" i="3"/>
  <c r="I40" i="3"/>
  <c r="H40" i="3"/>
  <c r="G40" i="3"/>
  <c r="F40" i="3"/>
  <c r="E40" i="3"/>
  <c r="D40" i="3"/>
  <c r="C40" i="3"/>
  <c r="B40" i="3"/>
  <c r="K39" i="3"/>
  <c r="J39" i="3"/>
  <c r="I39" i="3"/>
  <c r="H39" i="3"/>
  <c r="G39" i="3"/>
  <c r="F39" i="3"/>
  <c r="E39" i="3"/>
  <c r="D39" i="3"/>
  <c r="C39" i="3"/>
  <c r="B39" i="3"/>
  <c r="L38" i="3"/>
  <c r="J38" i="3"/>
  <c r="I38" i="3"/>
  <c r="H38" i="3"/>
  <c r="G38" i="3"/>
  <c r="F38" i="3"/>
  <c r="E38" i="3"/>
  <c r="D38" i="3"/>
  <c r="C38" i="3"/>
  <c r="B38" i="3"/>
  <c r="K37" i="3"/>
  <c r="J37" i="3"/>
  <c r="I37" i="3"/>
  <c r="H37" i="3"/>
  <c r="G37" i="3"/>
  <c r="F37" i="3"/>
  <c r="E37" i="3"/>
  <c r="D37" i="3"/>
  <c r="C37" i="3"/>
  <c r="B37" i="3"/>
  <c r="K36" i="3"/>
  <c r="J36" i="3"/>
  <c r="I36" i="3"/>
  <c r="H36" i="3"/>
  <c r="G36" i="3"/>
  <c r="F36" i="3"/>
  <c r="E36" i="3"/>
  <c r="D36" i="3"/>
  <c r="C36" i="3"/>
  <c r="B36" i="3"/>
  <c r="L35" i="3"/>
  <c r="K35" i="3"/>
  <c r="J35" i="3"/>
  <c r="I35" i="3"/>
  <c r="H35" i="3"/>
  <c r="G35" i="3"/>
  <c r="F35" i="3"/>
  <c r="E35" i="3"/>
  <c r="D35" i="3"/>
  <c r="C35" i="3"/>
  <c r="B35" i="3"/>
  <c r="J34" i="3"/>
  <c r="I34" i="3"/>
  <c r="H34" i="3"/>
  <c r="G34" i="3"/>
  <c r="F34" i="3"/>
  <c r="E34" i="3"/>
  <c r="D34" i="3"/>
  <c r="C34" i="3"/>
  <c r="B34" i="3"/>
  <c r="J33" i="3"/>
  <c r="I33" i="3"/>
  <c r="H33" i="3"/>
  <c r="G33" i="3"/>
  <c r="F33" i="3"/>
  <c r="E33" i="3"/>
  <c r="D33" i="3"/>
  <c r="C33" i="3"/>
  <c r="B33" i="3"/>
  <c r="J32" i="3"/>
  <c r="I32" i="3"/>
  <c r="H32" i="3"/>
  <c r="G32" i="3"/>
  <c r="F32" i="3"/>
  <c r="E32" i="3"/>
  <c r="D32" i="3"/>
  <c r="C32" i="3"/>
  <c r="B32" i="3"/>
  <c r="J31" i="3"/>
  <c r="I31" i="3"/>
  <c r="H31" i="3"/>
  <c r="G31" i="3"/>
  <c r="F31" i="3"/>
  <c r="E31" i="3"/>
  <c r="D31" i="3"/>
  <c r="C31" i="3"/>
  <c r="B31" i="3"/>
  <c r="J30" i="3"/>
  <c r="I30" i="3"/>
  <c r="H30" i="3"/>
  <c r="G30" i="3"/>
  <c r="F30" i="3"/>
  <c r="E30" i="3"/>
  <c r="D30" i="3"/>
  <c r="C30" i="3"/>
  <c r="B30" i="3"/>
  <c r="J29" i="3"/>
  <c r="I29" i="3"/>
  <c r="H29" i="3"/>
  <c r="G29" i="3"/>
  <c r="F29" i="3"/>
  <c r="E29" i="3"/>
  <c r="D29" i="3"/>
  <c r="C29" i="3"/>
  <c r="B29" i="3"/>
  <c r="J28" i="3"/>
  <c r="I28" i="3"/>
  <c r="H28" i="3"/>
  <c r="G28" i="3"/>
  <c r="F28" i="3"/>
  <c r="E28" i="3"/>
  <c r="D28" i="3"/>
  <c r="C28" i="3"/>
  <c r="B28" i="3"/>
  <c r="J27" i="3"/>
  <c r="I27" i="3"/>
  <c r="H27" i="3"/>
  <c r="G27" i="3"/>
  <c r="F27" i="3"/>
  <c r="E27" i="3"/>
  <c r="D27" i="3"/>
  <c r="C27" i="3"/>
  <c r="B27" i="3"/>
  <c r="J26" i="3"/>
  <c r="I26" i="3"/>
  <c r="H26" i="3"/>
  <c r="G26" i="3"/>
  <c r="F26" i="3"/>
  <c r="E26" i="3"/>
  <c r="D26" i="3"/>
  <c r="C26" i="3"/>
  <c r="B26" i="3"/>
  <c r="J25" i="3"/>
  <c r="I25" i="3"/>
  <c r="H25" i="3"/>
  <c r="G25" i="3"/>
  <c r="F25" i="3"/>
  <c r="E25" i="3"/>
  <c r="D25" i="3"/>
  <c r="C25" i="3"/>
  <c r="B25" i="3"/>
  <c r="J24" i="3"/>
  <c r="I24" i="3"/>
  <c r="H24" i="3"/>
  <c r="G24" i="3"/>
  <c r="F24" i="3"/>
  <c r="E24" i="3"/>
  <c r="D24" i="3"/>
  <c r="C24" i="3"/>
  <c r="B24" i="3"/>
  <c r="L23" i="3"/>
  <c r="K23" i="3"/>
  <c r="J23" i="3"/>
  <c r="I23" i="3"/>
  <c r="H23" i="3"/>
  <c r="G23" i="3"/>
  <c r="F23" i="3"/>
  <c r="E23" i="3"/>
  <c r="D23" i="3"/>
  <c r="C23" i="3"/>
  <c r="B23" i="3"/>
  <c r="J22" i="3"/>
  <c r="I22" i="3"/>
  <c r="H22" i="3"/>
  <c r="G22" i="3"/>
  <c r="F22" i="3"/>
  <c r="E22" i="3"/>
  <c r="D22" i="3"/>
  <c r="C22" i="3"/>
  <c r="B22" i="3"/>
  <c r="J21" i="3"/>
  <c r="I21" i="3"/>
  <c r="H21" i="3"/>
  <c r="G21" i="3"/>
  <c r="F21" i="3"/>
  <c r="E21" i="3"/>
  <c r="D21" i="3"/>
  <c r="C21" i="3"/>
  <c r="B21" i="3"/>
  <c r="J20" i="3"/>
  <c r="I20" i="3"/>
  <c r="H20" i="3"/>
  <c r="G20" i="3"/>
  <c r="F20" i="3"/>
  <c r="E20" i="3"/>
  <c r="D20" i="3"/>
  <c r="C20" i="3"/>
  <c r="B20" i="3"/>
  <c r="J19" i="3"/>
  <c r="I19" i="3"/>
  <c r="H19" i="3"/>
  <c r="G19" i="3"/>
  <c r="F19" i="3"/>
  <c r="E19" i="3"/>
  <c r="D19" i="3"/>
  <c r="C19" i="3"/>
  <c r="B19" i="3"/>
  <c r="J18" i="3"/>
  <c r="I18" i="3"/>
  <c r="H18" i="3"/>
  <c r="G18" i="3"/>
  <c r="F18" i="3"/>
  <c r="E18" i="3"/>
  <c r="D18" i="3"/>
  <c r="C18" i="3"/>
  <c r="B18" i="3"/>
  <c r="K17" i="3"/>
  <c r="J17" i="3"/>
  <c r="I17" i="3"/>
  <c r="H17" i="3"/>
  <c r="G17" i="3"/>
  <c r="F17" i="3"/>
  <c r="E17" i="3"/>
  <c r="D17" i="3"/>
  <c r="C17" i="3"/>
  <c r="B17" i="3"/>
  <c r="N16" i="3"/>
  <c r="K16" i="3"/>
  <c r="J16" i="3"/>
  <c r="I16" i="3"/>
  <c r="H16" i="3"/>
  <c r="G16" i="3"/>
  <c r="F16" i="3"/>
  <c r="E16" i="3"/>
  <c r="D16" i="3"/>
  <c r="C16" i="3"/>
  <c r="B16" i="3"/>
  <c r="K15" i="3"/>
  <c r="J15" i="3"/>
  <c r="I15" i="3"/>
  <c r="H15" i="3"/>
  <c r="G15" i="3"/>
  <c r="F15" i="3"/>
  <c r="E15" i="3"/>
  <c r="D15" i="3"/>
  <c r="C15" i="3"/>
  <c r="B15" i="3"/>
  <c r="N14" i="3"/>
  <c r="J14" i="3"/>
  <c r="I14" i="3"/>
  <c r="H14" i="3"/>
  <c r="G14" i="3"/>
  <c r="F14" i="3"/>
  <c r="E14" i="3"/>
  <c r="D14" i="3"/>
  <c r="C14" i="3"/>
  <c r="B14" i="3"/>
  <c r="G10" i="3"/>
  <c r="E10" i="3"/>
  <c r="K8" i="3"/>
  <c r="K6" i="3"/>
  <c r="K4" i="3"/>
  <c r="Q2" i="3"/>
  <c r="M1" i="3"/>
  <c r="Q114" i="2"/>
  <c r="W577" i="13" s="1"/>
  <c r="W598" i="13" s="1"/>
  <c r="W619" i="13" s="1"/>
  <c r="N114" i="2"/>
  <c r="K113" i="3" s="1"/>
  <c r="Q113" i="2"/>
  <c r="W515" i="13" s="1"/>
  <c r="W536" i="13" s="1"/>
  <c r="W557" i="13" s="1"/>
  <c r="P113" i="2"/>
  <c r="O113" i="2"/>
  <c r="N113" i="2"/>
  <c r="Q112" i="2"/>
  <c r="W453" i="13" s="1"/>
  <c r="W474" i="13" s="1"/>
  <c r="W495" i="13" s="1"/>
  <c r="O112" i="2"/>
  <c r="N112" i="2"/>
  <c r="Q111" i="2"/>
  <c r="W391" i="13" s="1"/>
  <c r="W412" i="13" s="1"/>
  <c r="W433" i="13" s="1"/>
  <c r="N111" i="2"/>
  <c r="P111" i="2" s="1"/>
  <c r="Q110" i="2"/>
  <c r="W329" i="13" s="1"/>
  <c r="W350" i="13" s="1"/>
  <c r="W371" i="13" s="1"/>
  <c r="P110" i="2"/>
  <c r="O110" i="2"/>
  <c r="L109" i="3" s="1"/>
  <c r="N110" i="2"/>
  <c r="Q109" i="2"/>
  <c r="W267" i="13" s="1"/>
  <c r="W288" i="13" s="1"/>
  <c r="W309" i="13" s="1"/>
  <c r="N109" i="2"/>
  <c r="K108" i="3" s="1"/>
  <c r="Q108" i="2"/>
  <c r="W205" i="13" s="1"/>
  <c r="W226" i="13" s="1"/>
  <c r="W247" i="13" s="1"/>
  <c r="N108" i="2"/>
  <c r="K107" i="3" s="1"/>
  <c r="Q107" i="2"/>
  <c r="W143" i="13" s="1"/>
  <c r="W164" i="13" s="1"/>
  <c r="W185" i="13" s="1"/>
  <c r="P107" i="2"/>
  <c r="O107" i="2"/>
  <c r="V137" i="13" s="1"/>
  <c r="V158" i="13" s="1"/>
  <c r="V179" i="13" s="1"/>
  <c r="N107" i="2"/>
  <c r="Q106" i="2"/>
  <c r="W81" i="13" s="1"/>
  <c r="W102" i="13" s="1"/>
  <c r="W123" i="13" s="1"/>
  <c r="O106" i="2"/>
  <c r="N106" i="2"/>
  <c r="Q105" i="2"/>
  <c r="W19" i="13" s="1"/>
  <c r="W40" i="13" s="1"/>
  <c r="W61" i="13" s="1"/>
  <c r="P105" i="2"/>
  <c r="O105" i="2"/>
  <c r="N105" i="2"/>
  <c r="A105" i="2"/>
  <c r="Q104" i="2"/>
  <c r="W577" i="12" s="1"/>
  <c r="W598" i="12" s="1"/>
  <c r="W619" i="12" s="1"/>
  <c r="P104" i="2"/>
  <c r="N104" i="2"/>
  <c r="Q103" i="2"/>
  <c r="W515" i="12" s="1"/>
  <c r="W536" i="12" s="1"/>
  <c r="W557" i="12" s="1"/>
  <c r="P103" i="2"/>
  <c r="O103" i="2"/>
  <c r="N103" i="2"/>
  <c r="Q102" i="2"/>
  <c r="W453" i="12" s="1"/>
  <c r="W474" i="12" s="1"/>
  <c r="W495" i="12" s="1"/>
  <c r="P102" i="2"/>
  <c r="O102" i="2"/>
  <c r="N102" i="2"/>
  <c r="Q101" i="2"/>
  <c r="W391" i="12" s="1"/>
  <c r="W412" i="12" s="1"/>
  <c r="W433" i="12" s="1"/>
  <c r="N101" i="2"/>
  <c r="P101" i="2" s="1"/>
  <c r="Q100" i="2"/>
  <c r="W329" i="12" s="1"/>
  <c r="W350" i="12" s="1"/>
  <c r="W371" i="12" s="1"/>
  <c r="N100" i="2"/>
  <c r="Q99" i="2"/>
  <c r="W267" i="12" s="1"/>
  <c r="W288" i="12" s="1"/>
  <c r="W309" i="12" s="1"/>
  <c r="O99" i="2"/>
  <c r="V261" i="12" s="1"/>
  <c r="V282" i="12" s="1"/>
  <c r="V303" i="12" s="1"/>
  <c r="N99" i="2"/>
  <c r="Q98" i="2"/>
  <c r="W205" i="12" s="1"/>
  <c r="W226" i="12" s="1"/>
  <c r="W247" i="12" s="1"/>
  <c r="N98" i="2"/>
  <c r="Q97" i="2"/>
  <c r="W143" i="12" s="1"/>
  <c r="W164" i="12" s="1"/>
  <c r="W185" i="12" s="1"/>
  <c r="P97" i="2"/>
  <c r="N97" i="2"/>
  <c r="Q96" i="2"/>
  <c r="W81" i="12" s="1"/>
  <c r="W102" i="12" s="1"/>
  <c r="W123" i="12" s="1"/>
  <c r="P96" i="2"/>
  <c r="M95" i="3" s="1"/>
  <c r="O96" i="2"/>
  <c r="N96" i="2"/>
  <c r="Q95" i="2"/>
  <c r="W19" i="12" s="1"/>
  <c r="W40" i="12" s="1"/>
  <c r="W61" i="12" s="1"/>
  <c r="N95" i="2"/>
  <c r="A95" i="2"/>
  <c r="Q94" i="2"/>
  <c r="W577" i="11" s="1"/>
  <c r="W598" i="11" s="1"/>
  <c r="W619" i="11" s="1"/>
  <c r="P94" i="2"/>
  <c r="O94" i="2"/>
  <c r="N94" i="2"/>
  <c r="Q93" i="2"/>
  <c r="W515" i="11" s="1"/>
  <c r="W536" i="11" s="1"/>
  <c r="W557" i="11" s="1"/>
  <c r="P93" i="2"/>
  <c r="O93" i="2"/>
  <c r="N93" i="2"/>
  <c r="Q92" i="2"/>
  <c r="W453" i="11" s="1"/>
  <c r="W474" i="11" s="1"/>
  <c r="W495" i="11" s="1"/>
  <c r="N92" i="2"/>
  <c r="Q91" i="2"/>
  <c r="W391" i="11" s="1"/>
  <c r="W412" i="11" s="1"/>
  <c r="W433" i="11" s="1"/>
  <c r="N91" i="2"/>
  <c r="Q90" i="2"/>
  <c r="W329" i="11" s="1"/>
  <c r="W350" i="11" s="1"/>
  <c r="W371" i="11" s="1"/>
  <c r="N90" i="2"/>
  <c r="P90" i="2" s="1"/>
  <c r="Q89" i="2"/>
  <c r="W267" i="11" s="1"/>
  <c r="W288" i="11" s="1"/>
  <c r="W309" i="11" s="1"/>
  <c r="O89" i="2"/>
  <c r="N89" i="2"/>
  <c r="K88" i="3" s="1"/>
  <c r="Q88" i="2"/>
  <c r="W205" i="11" s="1"/>
  <c r="W226" i="11" s="1"/>
  <c r="W247" i="11" s="1"/>
  <c r="N88" i="2"/>
  <c r="Q87" i="2"/>
  <c r="W143" i="11" s="1"/>
  <c r="W164" i="11" s="1"/>
  <c r="W185" i="11" s="1"/>
  <c r="N87" i="2"/>
  <c r="Q86" i="2"/>
  <c r="W81" i="11" s="1"/>
  <c r="W102" i="11" s="1"/>
  <c r="W123" i="11" s="1"/>
  <c r="N86" i="2"/>
  <c r="Q85" i="2"/>
  <c r="W19" i="11" s="1"/>
  <c r="W40" i="11" s="1"/>
  <c r="W61" i="11" s="1"/>
  <c r="N85" i="2"/>
  <c r="O85" i="2" s="1"/>
  <c r="A85" i="2"/>
  <c r="Q84" i="2"/>
  <c r="W577" i="10" s="1"/>
  <c r="W598" i="10" s="1"/>
  <c r="W619" i="10" s="1"/>
  <c r="N84" i="2"/>
  <c r="Q83" i="2"/>
  <c r="W515" i="10" s="1"/>
  <c r="W536" i="10" s="1"/>
  <c r="W557" i="10" s="1"/>
  <c r="O83" i="2"/>
  <c r="V509" i="10" s="1"/>
  <c r="V530" i="10" s="1"/>
  <c r="V551" i="10" s="1"/>
  <c r="N83" i="2"/>
  <c r="Q82" i="2"/>
  <c r="W453" i="10" s="1"/>
  <c r="W474" i="10" s="1"/>
  <c r="W495" i="10" s="1"/>
  <c r="N82" i="2"/>
  <c r="Q81" i="2"/>
  <c r="W391" i="10" s="1"/>
  <c r="W412" i="10" s="1"/>
  <c r="W433" i="10" s="1"/>
  <c r="N81" i="2"/>
  <c r="Q80" i="2"/>
  <c r="W329" i="10" s="1"/>
  <c r="W350" i="10" s="1"/>
  <c r="W371" i="10" s="1"/>
  <c r="O80" i="2"/>
  <c r="N80" i="2"/>
  <c r="Q79" i="2"/>
  <c r="W267" i="10" s="1"/>
  <c r="W288" i="10" s="1"/>
  <c r="W309" i="10" s="1"/>
  <c r="N79" i="2"/>
  <c r="P79" i="2" s="1"/>
  <c r="Q78" i="2"/>
  <c r="W205" i="10" s="1"/>
  <c r="W226" i="10" s="1"/>
  <c r="W247" i="10" s="1"/>
  <c r="N78" i="2"/>
  <c r="Q77" i="2"/>
  <c r="W143" i="10" s="1"/>
  <c r="W164" i="10" s="1"/>
  <c r="W185" i="10" s="1"/>
  <c r="O77" i="2"/>
  <c r="N77" i="2"/>
  <c r="K76" i="3" s="1"/>
  <c r="Q76" i="2"/>
  <c r="W81" i="10" s="1"/>
  <c r="W102" i="10" s="1"/>
  <c r="W123" i="10" s="1"/>
  <c r="N76" i="2"/>
  <c r="P76" i="2" s="1"/>
  <c r="Q75" i="2"/>
  <c r="W19" i="10" s="1"/>
  <c r="W40" i="10" s="1"/>
  <c r="W61" i="10" s="1"/>
  <c r="N75" i="2"/>
  <c r="A75" i="2"/>
  <c r="Q74" i="2"/>
  <c r="W577" i="9" s="1"/>
  <c r="W598" i="9" s="1"/>
  <c r="W619" i="9" s="1"/>
  <c r="N74" i="2"/>
  <c r="Q73" i="2"/>
  <c r="W515" i="9" s="1"/>
  <c r="W536" i="9" s="1"/>
  <c r="W557" i="9" s="1"/>
  <c r="N73" i="2"/>
  <c r="P73" i="2" s="1"/>
  <c r="Q72" i="2"/>
  <c r="W453" i="9" s="1"/>
  <c r="W474" i="9" s="1"/>
  <c r="W495" i="9" s="1"/>
  <c r="N72" i="2"/>
  <c r="P72" i="2" s="1"/>
  <c r="Q71" i="2"/>
  <c r="W391" i="9" s="1"/>
  <c r="W412" i="9" s="1"/>
  <c r="W433" i="9" s="1"/>
  <c r="N71" i="2"/>
  <c r="Q70" i="2"/>
  <c r="W329" i="9" s="1"/>
  <c r="W350" i="9" s="1"/>
  <c r="W371" i="9" s="1"/>
  <c r="N70" i="2"/>
  <c r="P70" i="2" s="1"/>
  <c r="Q69" i="2"/>
  <c r="W267" i="9" s="1"/>
  <c r="N69" i="2"/>
  <c r="Q68" i="2"/>
  <c r="W205" i="9" s="1"/>
  <c r="W226" i="9" s="1"/>
  <c r="W247" i="9" s="1"/>
  <c r="N68" i="2"/>
  <c r="Q67" i="2"/>
  <c r="W143" i="9" s="1"/>
  <c r="W164" i="9" s="1"/>
  <c r="W185" i="9" s="1"/>
  <c r="N67" i="2"/>
  <c r="Q66" i="2"/>
  <c r="W81" i="9" s="1"/>
  <c r="N66" i="2"/>
  <c r="Q65" i="2"/>
  <c r="W19" i="9" s="1"/>
  <c r="W40" i="9" s="1"/>
  <c r="W61" i="9" s="1"/>
  <c r="N65" i="2"/>
  <c r="A65" i="2"/>
  <c r="Q64" i="2"/>
  <c r="W577" i="8" s="1"/>
  <c r="W598" i="8" s="1"/>
  <c r="W619" i="8" s="1"/>
  <c r="P64" i="2"/>
  <c r="V573" i="8" s="1"/>
  <c r="V594" i="8" s="1"/>
  <c r="V615" i="8" s="1"/>
  <c r="O64" i="2"/>
  <c r="N64" i="2"/>
  <c r="Q63" i="2"/>
  <c r="W515" i="8" s="1"/>
  <c r="W536" i="8" s="1"/>
  <c r="P63" i="2"/>
  <c r="O63" i="2"/>
  <c r="V509" i="8" s="1"/>
  <c r="V530" i="8" s="1"/>
  <c r="V551" i="8" s="1"/>
  <c r="N63" i="2"/>
  <c r="Q62" i="2"/>
  <c r="W453" i="8" s="1"/>
  <c r="W474" i="8" s="1"/>
  <c r="W495" i="8" s="1"/>
  <c r="O62" i="2"/>
  <c r="L61" i="3" s="1"/>
  <c r="N62" i="2"/>
  <c r="Q61" i="2"/>
  <c r="W391" i="8" s="1"/>
  <c r="W412" i="8" s="1"/>
  <c r="W433" i="8" s="1"/>
  <c r="P61" i="2"/>
  <c r="O61" i="2"/>
  <c r="N61" i="2"/>
  <c r="Q60" i="2"/>
  <c r="W329" i="8" s="1"/>
  <c r="W350" i="8" s="1"/>
  <c r="W371" i="8" s="1"/>
  <c r="P60" i="2"/>
  <c r="V325" i="8" s="1"/>
  <c r="V346" i="8" s="1"/>
  <c r="V367" i="8" s="1"/>
  <c r="O60" i="2"/>
  <c r="L59" i="3" s="1"/>
  <c r="N60" i="2"/>
  <c r="Q59" i="2"/>
  <c r="W267" i="8" s="1"/>
  <c r="W288" i="8" s="1"/>
  <c r="W309" i="8" s="1"/>
  <c r="O59" i="2"/>
  <c r="V261" i="8" s="1"/>
  <c r="V282" i="8" s="1"/>
  <c r="V303" i="8" s="1"/>
  <c r="N59" i="2"/>
  <c r="Q58" i="2"/>
  <c r="W205" i="8" s="1"/>
  <c r="W226" i="8" s="1"/>
  <c r="W247" i="8" s="1"/>
  <c r="P58" i="2"/>
  <c r="O58" i="2"/>
  <c r="N58" i="2"/>
  <c r="Q57" i="2"/>
  <c r="W143" i="8" s="1"/>
  <c r="W164" i="8" s="1"/>
  <c r="W185" i="8" s="1"/>
  <c r="P57" i="2"/>
  <c r="O57" i="2"/>
  <c r="N57" i="2"/>
  <c r="Q56" i="2"/>
  <c r="W81" i="8" s="1"/>
  <c r="W102" i="8" s="1"/>
  <c r="W123" i="8" s="1"/>
  <c r="O56" i="2"/>
  <c r="N56" i="2"/>
  <c r="Q55" i="2"/>
  <c r="W19" i="8" s="1"/>
  <c r="W40" i="8" s="1"/>
  <c r="W61" i="8" s="1"/>
  <c r="P55" i="2"/>
  <c r="O55" i="2"/>
  <c r="N55" i="2"/>
  <c r="A55" i="2"/>
  <c r="Q54" i="2"/>
  <c r="W577" i="7" s="1"/>
  <c r="W598" i="7" s="1"/>
  <c r="W619" i="7" s="1"/>
  <c r="P54" i="2"/>
  <c r="N54" i="2"/>
  <c r="Q53" i="2"/>
  <c r="W515" i="7" s="1"/>
  <c r="W536" i="7" s="1"/>
  <c r="W557" i="7" s="1"/>
  <c r="N53" i="2"/>
  <c r="K52" i="3" s="1"/>
  <c r="Q52" i="2"/>
  <c r="W453" i="7" s="1"/>
  <c r="W474" i="7" s="1"/>
  <c r="W495" i="7" s="1"/>
  <c r="P52" i="2"/>
  <c r="V449" i="7" s="1"/>
  <c r="V470" i="7" s="1"/>
  <c r="V491" i="7" s="1"/>
  <c r="N52" i="2"/>
  <c r="Q51" i="2"/>
  <c r="W391" i="7" s="1"/>
  <c r="W412" i="7" s="1"/>
  <c r="W433" i="7" s="1"/>
  <c r="P51" i="2"/>
  <c r="N51" i="2"/>
  <c r="Q50" i="2"/>
  <c r="N50" i="2"/>
  <c r="Q49" i="2"/>
  <c r="W267" i="7" s="1"/>
  <c r="W288" i="7" s="1"/>
  <c r="W309" i="7" s="1"/>
  <c r="P49" i="2"/>
  <c r="N49" i="2"/>
  <c r="Q48" i="2"/>
  <c r="W205" i="7" s="1"/>
  <c r="W226" i="7" s="1"/>
  <c r="W247" i="7" s="1"/>
  <c r="P48" i="2"/>
  <c r="V201" i="7" s="1"/>
  <c r="V222" i="7" s="1"/>
  <c r="V243" i="7" s="1"/>
  <c r="N48" i="2"/>
  <c r="Q47" i="2"/>
  <c r="W143" i="7" s="1"/>
  <c r="W164" i="7" s="1"/>
  <c r="W185" i="7" s="1"/>
  <c r="N47" i="2"/>
  <c r="O47" i="2" s="1"/>
  <c r="Q46" i="2"/>
  <c r="W81" i="7" s="1"/>
  <c r="W102" i="7" s="1"/>
  <c r="W123" i="7" s="1"/>
  <c r="P46" i="2"/>
  <c r="N46" i="2"/>
  <c r="Q45" i="2"/>
  <c r="W19" i="7" s="1"/>
  <c r="W40" i="7" s="1"/>
  <c r="W61" i="7" s="1"/>
  <c r="P45" i="2"/>
  <c r="N45" i="2"/>
  <c r="A45" i="2"/>
  <c r="Q44" i="2"/>
  <c r="W577" i="6" s="1"/>
  <c r="W598" i="6" s="1"/>
  <c r="W619" i="6" s="1"/>
  <c r="N44" i="2"/>
  <c r="Q43" i="2"/>
  <c r="W515" i="6" s="1"/>
  <c r="W536" i="6" s="1"/>
  <c r="W557" i="6" s="1"/>
  <c r="N43" i="2"/>
  <c r="Q42" i="2"/>
  <c r="W453" i="6" s="1"/>
  <c r="W474" i="6" s="1"/>
  <c r="W495" i="6" s="1"/>
  <c r="O42" i="2"/>
  <c r="N42" i="2"/>
  <c r="V445" i="6" s="1"/>
  <c r="V466" i="6" s="1"/>
  <c r="V487" i="6" s="1"/>
  <c r="Q41" i="2"/>
  <c r="W391" i="6" s="1"/>
  <c r="W412" i="6" s="1"/>
  <c r="W433" i="6" s="1"/>
  <c r="N41" i="2"/>
  <c r="V383" i="6" s="1"/>
  <c r="V404" i="6" s="1"/>
  <c r="V425" i="6" s="1"/>
  <c r="Q40" i="2"/>
  <c r="W329" i="6" s="1"/>
  <c r="W350" i="6" s="1"/>
  <c r="W371" i="6" s="1"/>
  <c r="N40" i="2"/>
  <c r="Q39" i="2"/>
  <c r="W267" i="6" s="1"/>
  <c r="W288" i="6" s="1"/>
  <c r="W309" i="6" s="1"/>
  <c r="O39" i="2"/>
  <c r="V261" i="6" s="1"/>
  <c r="V282" i="6" s="1"/>
  <c r="V303" i="6" s="1"/>
  <c r="N39" i="2"/>
  <c r="Q38" i="2"/>
  <c r="W205" i="6" s="1"/>
  <c r="W226" i="6" s="1"/>
  <c r="W247" i="6" s="1"/>
  <c r="N38" i="2"/>
  <c r="O38" i="2" s="1"/>
  <c r="Q37" i="2"/>
  <c r="W143" i="6" s="1"/>
  <c r="W164" i="6" s="1"/>
  <c r="W185" i="6" s="1"/>
  <c r="N37" i="2"/>
  <c r="Q36" i="2"/>
  <c r="W81" i="6" s="1"/>
  <c r="W102" i="6" s="1"/>
  <c r="W123" i="6" s="1"/>
  <c r="O36" i="2"/>
  <c r="V75" i="6" s="1"/>
  <c r="V96" i="6" s="1"/>
  <c r="V117" i="6" s="1"/>
  <c r="N36" i="2"/>
  <c r="Q35" i="2"/>
  <c r="W19" i="6" s="1"/>
  <c r="W40" i="6" s="1"/>
  <c r="W61" i="6" s="1"/>
  <c r="N35" i="2"/>
  <c r="P35" i="2" s="1"/>
  <c r="A35" i="2"/>
  <c r="Q34" i="2"/>
  <c r="N34" i="2"/>
  <c r="P34" i="2" s="1"/>
  <c r="Q33" i="2"/>
  <c r="W515" i="5" s="1"/>
  <c r="W536" i="5" s="1"/>
  <c r="W557" i="5" s="1"/>
  <c r="N33" i="2"/>
  <c r="Q32" i="2"/>
  <c r="W453" i="5" s="1"/>
  <c r="W474" i="5" s="1"/>
  <c r="W495" i="5" s="1"/>
  <c r="N32" i="2"/>
  <c r="Q31" i="2"/>
  <c r="W391" i="5" s="1"/>
  <c r="W412" i="5" s="1"/>
  <c r="W433" i="5" s="1"/>
  <c r="N31" i="2"/>
  <c r="K30" i="3" s="1"/>
  <c r="Q30" i="2"/>
  <c r="W329" i="5" s="1"/>
  <c r="W350" i="5" s="1"/>
  <c r="W371" i="5" s="1"/>
  <c r="N30" i="2"/>
  <c r="K29" i="3" s="1"/>
  <c r="Q29" i="2"/>
  <c r="W267" i="5" s="1"/>
  <c r="W288" i="5" s="1"/>
  <c r="W309" i="5" s="1"/>
  <c r="N29" i="2"/>
  <c r="Q28" i="2"/>
  <c r="W205" i="5" s="1"/>
  <c r="W226" i="5" s="1"/>
  <c r="W247" i="5" s="1"/>
  <c r="N28" i="2"/>
  <c r="V197" i="5" s="1"/>
  <c r="V218" i="5" s="1"/>
  <c r="V239" i="5" s="1"/>
  <c r="Q27" i="2"/>
  <c r="W143" i="5" s="1"/>
  <c r="W164" i="5" s="1"/>
  <c r="W185" i="5" s="1"/>
  <c r="N27" i="2"/>
  <c r="Q26" i="2"/>
  <c r="W81" i="5" s="1"/>
  <c r="W102" i="5" s="1"/>
  <c r="W123" i="5" s="1"/>
  <c r="N26" i="2"/>
  <c r="Q25" i="2"/>
  <c r="W19" i="5" s="1"/>
  <c r="W40" i="5" s="1"/>
  <c r="W61" i="5" s="1"/>
  <c r="N25" i="2"/>
  <c r="A25" i="2"/>
  <c r="Q24" i="2"/>
  <c r="W577" i="4" s="1"/>
  <c r="W598" i="4" s="1"/>
  <c r="W619" i="4" s="1"/>
  <c r="O24" i="2"/>
  <c r="V571" i="4" s="1"/>
  <c r="V592" i="4" s="1"/>
  <c r="V613" i="4" s="1"/>
  <c r="N24" i="2"/>
  <c r="Q23" i="2"/>
  <c r="W515" i="4" s="1"/>
  <c r="W536" i="4" s="1"/>
  <c r="W557" i="4" s="1"/>
  <c r="P23" i="2"/>
  <c r="V511" i="4" s="1"/>
  <c r="V532" i="4" s="1"/>
  <c r="V553" i="4" s="1"/>
  <c r="O23" i="2"/>
  <c r="L22" i="3" s="1"/>
  <c r="N23" i="2"/>
  <c r="Q22" i="2"/>
  <c r="W453" i="4" s="1"/>
  <c r="W474" i="4" s="1"/>
  <c r="P22" i="2"/>
  <c r="V449" i="4" s="1"/>
  <c r="V470" i="4" s="1"/>
  <c r="V491" i="4" s="1"/>
  <c r="O22" i="2"/>
  <c r="N22" i="2"/>
  <c r="K21" i="3" s="1"/>
  <c r="Q21" i="2"/>
  <c r="O21" i="2"/>
  <c r="N21" i="2"/>
  <c r="Q20" i="2"/>
  <c r="W329" i="4" s="1"/>
  <c r="W350" i="4" s="1"/>
  <c r="W371" i="4" s="1"/>
  <c r="P20" i="2"/>
  <c r="O20" i="2"/>
  <c r="N20" i="2"/>
  <c r="Q19" i="2"/>
  <c r="W267" i="4" s="1"/>
  <c r="W288" i="4" s="1"/>
  <c r="W309" i="4" s="1"/>
  <c r="P19" i="2"/>
  <c r="O19" i="2"/>
  <c r="N19" i="2"/>
  <c r="Q18" i="2"/>
  <c r="O18" i="2"/>
  <c r="N18" i="2"/>
  <c r="V189" i="4" s="1"/>
  <c r="V210" i="4" s="1"/>
  <c r="Q17" i="2"/>
  <c r="W143" i="4" s="1"/>
  <c r="W164" i="4" s="1"/>
  <c r="W185" i="4" s="1"/>
  <c r="O17" i="2"/>
  <c r="V137" i="4" s="1"/>
  <c r="V158" i="4" s="1"/>
  <c r="V179" i="4" s="1"/>
  <c r="N17" i="2"/>
  <c r="V135" i="4" s="1"/>
  <c r="V156" i="4" s="1"/>
  <c r="V177" i="4" s="1"/>
  <c r="Q16" i="2"/>
  <c r="W81" i="4" s="1"/>
  <c r="W102" i="4" s="1"/>
  <c r="W123" i="4" s="1"/>
  <c r="O16" i="2"/>
  <c r="V75" i="4" s="1"/>
  <c r="V96" i="4" s="1"/>
  <c r="V117" i="4" s="1"/>
  <c r="N16" i="2"/>
  <c r="V65" i="4" s="1"/>
  <c r="V86" i="4" s="1"/>
  <c r="V107" i="4" s="1"/>
  <c r="Q15" i="2"/>
  <c r="O15" i="2"/>
  <c r="V13" i="4" s="1"/>
  <c r="V34" i="4" s="1"/>
  <c r="V55" i="4" s="1"/>
  <c r="N15" i="2"/>
  <c r="A15" i="2"/>
  <c r="O14" i="2"/>
  <c r="P14" i="2" s="1"/>
  <c r="N14" i="2"/>
  <c r="O77" i="1"/>
  <c r="P77" i="1" s="1"/>
  <c r="V263" i="10" l="1"/>
  <c r="V284" i="10" s="1"/>
  <c r="V305" i="10" s="1"/>
  <c r="M78" i="3"/>
  <c r="V325" i="11"/>
  <c r="V346" i="11" s="1"/>
  <c r="V367" i="11" s="1"/>
  <c r="M89" i="3"/>
  <c r="V13" i="11"/>
  <c r="V34" i="11" s="1"/>
  <c r="V55" i="11" s="1"/>
  <c r="L84" i="3"/>
  <c r="V77" i="10"/>
  <c r="V98" i="10" s="1"/>
  <c r="V119" i="10" s="1"/>
  <c r="M75" i="3"/>
  <c r="V15" i="6"/>
  <c r="V36" i="6" s="1"/>
  <c r="V57" i="6" s="1"/>
  <c r="M34" i="3"/>
  <c r="V387" i="13"/>
  <c r="V408" i="13" s="1"/>
  <c r="V429" i="13" s="1"/>
  <c r="M110" i="3"/>
  <c r="V573" i="5"/>
  <c r="V594" i="5" s="1"/>
  <c r="V615" i="5" s="1"/>
  <c r="M33" i="3"/>
  <c r="V387" i="12"/>
  <c r="V408" i="12" s="1"/>
  <c r="V429" i="12" s="1"/>
  <c r="M100" i="3"/>
  <c r="V325" i="9"/>
  <c r="V346" i="9" s="1"/>
  <c r="V367" i="9" s="1"/>
  <c r="M69" i="3"/>
  <c r="V137" i="7"/>
  <c r="V158" i="7" s="1"/>
  <c r="V179" i="7" s="1"/>
  <c r="L46" i="3"/>
  <c r="V199" i="6"/>
  <c r="V220" i="6" s="1"/>
  <c r="V241" i="6" s="1"/>
  <c r="L37" i="3"/>
  <c r="V449" i="9"/>
  <c r="V470" i="9" s="1"/>
  <c r="V491" i="9" s="1"/>
  <c r="M71" i="3"/>
  <c r="V511" i="9"/>
  <c r="V532" i="9" s="1"/>
  <c r="V553" i="9" s="1"/>
  <c r="M72" i="3"/>
  <c r="L21" i="3"/>
  <c r="V447" i="4"/>
  <c r="V468" i="4" s="1"/>
  <c r="V489" i="4" s="1"/>
  <c r="V11" i="5"/>
  <c r="V32" i="5" s="1"/>
  <c r="V53" i="5" s="1"/>
  <c r="V3" i="5"/>
  <c r="V24" i="5" s="1"/>
  <c r="V45" i="5" s="1"/>
  <c r="V387" i="7"/>
  <c r="V408" i="7" s="1"/>
  <c r="V429" i="7" s="1"/>
  <c r="M50" i="3"/>
  <c r="L56" i="3"/>
  <c r="V137" i="8"/>
  <c r="V158" i="8" s="1"/>
  <c r="V179" i="8" s="1"/>
  <c r="V251" i="9"/>
  <c r="V272" i="9" s="1"/>
  <c r="V293" i="9" s="1"/>
  <c r="V259" i="9"/>
  <c r="V280" i="9" s="1"/>
  <c r="V301" i="9" s="1"/>
  <c r="K68" i="3"/>
  <c r="O28" i="2"/>
  <c r="O34" i="2"/>
  <c r="V139" i="8"/>
  <c r="V160" i="8" s="1"/>
  <c r="V181" i="8" s="1"/>
  <c r="M56" i="3"/>
  <c r="V511" i="8"/>
  <c r="V532" i="8" s="1"/>
  <c r="V553" i="8" s="1"/>
  <c r="M62" i="3"/>
  <c r="O69" i="2"/>
  <c r="V3" i="10"/>
  <c r="V24" i="10" s="1"/>
  <c r="V45" i="10" s="1"/>
  <c r="V11" i="10"/>
  <c r="V32" i="10" s="1"/>
  <c r="V53" i="10" s="1"/>
  <c r="K74" i="3"/>
  <c r="V569" i="10"/>
  <c r="V590" i="10" s="1"/>
  <c r="V611" i="10" s="1"/>
  <c r="V561" i="10"/>
  <c r="V582" i="10" s="1"/>
  <c r="V603" i="10" s="1"/>
  <c r="N103" i="3"/>
  <c r="N91" i="3"/>
  <c r="N79" i="3"/>
  <c r="N67" i="3"/>
  <c r="N55" i="3"/>
  <c r="N43" i="3"/>
  <c r="N31" i="3"/>
  <c r="N19" i="3"/>
  <c r="N102" i="3"/>
  <c r="N90" i="3"/>
  <c r="N78" i="3"/>
  <c r="N66" i="3"/>
  <c r="N54" i="3"/>
  <c r="N42" i="3"/>
  <c r="N30" i="3"/>
  <c r="N18" i="3"/>
  <c r="N113" i="3"/>
  <c r="N101" i="3"/>
  <c r="N89" i="3"/>
  <c r="N77" i="3"/>
  <c r="N65" i="3"/>
  <c r="N53" i="3"/>
  <c r="N41" i="3"/>
  <c r="N29" i="3"/>
  <c r="N17" i="3"/>
  <c r="M2" i="3"/>
  <c r="N112" i="3"/>
  <c r="N100" i="3"/>
  <c r="N88" i="3"/>
  <c r="N76" i="3"/>
  <c r="N64" i="3"/>
  <c r="N52" i="3"/>
  <c r="N40" i="3"/>
  <c r="N28" i="3"/>
  <c r="N111" i="3"/>
  <c r="N99" i="3"/>
  <c r="N87" i="3"/>
  <c r="N75" i="3"/>
  <c r="N63" i="3"/>
  <c r="N51" i="3"/>
  <c r="N39" i="3"/>
  <c r="N27" i="3"/>
  <c r="N15" i="3"/>
  <c r="E1" i="3"/>
  <c r="N107" i="3"/>
  <c r="N95" i="3"/>
  <c r="N83" i="3"/>
  <c r="N71" i="3"/>
  <c r="N59" i="3"/>
  <c r="N47" i="3"/>
  <c r="N35" i="3"/>
  <c r="N23" i="3"/>
  <c r="M47" i="3"/>
  <c r="N104" i="3"/>
  <c r="P25" i="2"/>
  <c r="P31" i="2"/>
  <c r="V65" i="7"/>
  <c r="V86" i="7" s="1"/>
  <c r="V107" i="7" s="1"/>
  <c r="V73" i="7"/>
  <c r="V94" i="7" s="1"/>
  <c r="V115" i="7" s="1"/>
  <c r="K45" i="3"/>
  <c r="P69" i="2"/>
  <c r="O75" i="2"/>
  <c r="O84" i="2"/>
  <c r="L14" i="3"/>
  <c r="N62" i="3"/>
  <c r="N82" i="3"/>
  <c r="V323" i="8"/>
  <c r="V344" i="8" s="1"/>
  <c r="V365" i="8" s="1"/>
  <c r="V65" i="9"/>
  <c r="V86" i="9" s="1"/>
  <c r="V107" i="9" s="1"/>
  <c r="V73" i="9"/>
  <c r="V94" i="9" s="1"/>
  <c r="V115" i="9" s="1"/>
  <c r="V509" i="12"/>
  <c r="V530" i="12" s="1"/>
  <c r="V551" i="12" s="1"/>
  <c r="L102" i="3"/>
  <c r="V189" i="5"/>
  <c r="V210" i="5" s="1"/>
  <c r="V231" i="5" s="1"/>
  <c r="V561" i="5"/>
  <c r="V582" i="5" s="1"/>
  <c r="V603" i="5" s="1"/>
  <c r="P16" i="2"/>
  <c r="V263" i="4"/>
  <c r="V284" i="4" s="1"/>
  <c r="V305" i="4" s="1"/>
  <c r="M18" i="3"/>
  <c r="O25" i="2"/>
  <c r="O31" i="2"/>
  <c r="V127" i="6"/>
  <c r="V148" i="6" s="1"/>
  <c r="V169" i="6" s="1"/>
  <c r="V135" i="6"/>
  <c r="V156" i="6" s="1"/>
  <c r="V177" i="6" s="1"/>
  <c r="V321" i="6"/>
  <c r="V342" i="6" s="1"/>
  <c r="V363" i="6" s="1"/>
  <c r="V313" i="6"/>
  <c r="V334" i="6" s="1"/>
  <c r="V355" i="6" s="1"/>
  <c r="V507" i="6"/>
  <c r="V528" i="6" s="1"/>
  <c r="V549" i="6" s="1"/>
  <c r="K42" i="3"/>
  <c r="V499" i="6"/>
  <c r="V520" i="6" s="1"/>
  <c r="V541" i="6" s="1"/>
  <c r="O66" i="2"/>
  <c r="O72" i="2"/>
  <c r="V197" i="10"/>
  <c r="V218" i="10" s="1"/>
  <c r="V239" i="10" s="1"/>
  <c r="V189" i="10"/>
  <c r="V210" i="10" s="1"/>
  <c r="V231" i="10" s="1"/>
  <c r="V383" i="10"/>
  <c r="V404" i="10" s="1"/>
  <c r="V425" i="10" s="1"/>
  <c r="V375" i="10"/>
  <c r="V396" i="10" s="1"/>
  <c r="V417" i="10" s="1"/>
  <c r="K80" i="3"/>
  <c r="V135" i="11"/>
  <c r="V156" i="11" s="1"/>
  <c r="V177" i="11" s="1"/>
  <c r="V127" i="11"/>
  <c r="V148" i="11" s="1"/>
  <c r="V169" i="11" s="1"/>
  <c r="K86" i="3"/>
  <c r="O90" i="2"/>
  <c r="V511" i="11"/>
  <c r="V532" i="11" s="1"/>
  <c r="V553" i="11" s="1"/>
  <c r="M92" i="3"/>
  <c r="V313" i="12"/>
  <c r="V334" i="12" s="1"/>
  <c r="V355" i="12" s="1"/>
  <c r="V321" i="12"/>
  <c r="V342" i="12" s="1"/>
  <c r="V363" i="12" s="1"/>
  <c r="P100" i="2"/>
  <c r="V511" i="12"/>
  <c r="V532" i="12" s="1"/>
  <c r="V553" i="12" s="1"/>
  <c r="M102" i="3"/>
  <c r="V509" i="13"/>
  <c r="V530" i="13" s="1"/>
  <c r="V551" i="13" s="1"/>
  <c r="L112" i="3"/>
  <c r="L62" i="3"/>
  <c r="N68" i="3"/>
  <c r="K77" i="3"/>
  <c r="V375" i="5"/>
  <c r="V396" i="5" s="1"/>
  <c r="V417" i="5" s="1"/>
  <c r="P28" i="2"/>
  <c r="O37" i="2"/>
  <c r="O40" i="2"/>
  <c r="O43" i="2"/>
  <c r="V259" i="7"/>
  <c r="V280" i="7" s="1"/>
  <c r="V301" i="7" s="1"/>
  <c r="V251" i="7"/>
  <c r="V272" i="7" s="1"/>
  <c r="V293" i="7" s="1"/>
  <c r="V445" i="7"/>
  <c r="V466" i="7" s="1"/>
  <c r="V487" i="7" s="1"/>
  <c r="V437" i="7"/>
  <c r="V458" i="7" s="1"/>
  <c r="V479" i="7" s="1"/>
  <c r="P66" i="2"/>
  <c r="O78" i="2"/>
  <c r="O81" i="2"/>
  <c r="O87" i="2"/>
  <c r="O100" i="2"/>
  <c r="N46" i="3"/>
  <c r="N98" i="3"/>
  <c r="K19" i="3"/>
  <c r="V321" i="4"/>
  <c r="V342" i="4" s="1"/>
  <c r="V363" i="4" s="1"/>
  <c r="V313" i="4"/>
  <c r="V334" i="4" s="1"/>
  <c r="V355" i="4" s="1"/>
  <c r="V499" i="4"/>
  <c r="V520" i="4" s="1"/>
  <c r="V541" i="4" s="1"/>
  <c r="K22" i="3"/>
  <c r="P37" i="2"/>
  <c r="P40" i="2"/>
  <c r="P43" i="2"/>
  <c r="O46" i="2"/>
  <c r="O49" i="2"/>
  <c r="O52" i="2"/>
  <c r="V11" i="8"/>
  <c r="V32" i="8" s="1"/>
  <c r="V53" i="8" s="1"/>
  <c r="V3" i="8"/>
  <c r="V24" i="8" s="1"/>
  <c r="V45" i="8" s="1"/>
  <c r="K54" i="3"/>
  <c r="V197" i="8"/>
  <c r="V218" i="8" s="1"/>
  <c r="V239" i="8" s="1"/>
  <c r="K57" i="3"/>
  <c r="V189" i="8"/>
  <c r="V210" i="8" s="1"/>
  <c r="V231" i="8" s="1"/>
  <c r="V383" i="8"/>
  <c r="V404" i="8" s="1"/>
  <c r="V425" i="8" s="1"/>
  <c r="V375" i="8"/>
  <c r="V396" i="8" s="1"/>
  <c r="V417" i="8" s="1"/>
  <c r="V561" i="8"/>
  <c r="V582" i="8" s="1"/>
  <c r="V603" i="8" s="1"/>
  <c r="V569" i="8"/>
  <c r="V590" i="8" s="1"/>
  <c r="V611" i="8" s="1"/>
  <c r="P75" i="2"/>
  <c r="P78" i="2"/>
  <c r="P81" i="2"/>
  <c r="P84" i="2"/>
  <c r="P87" i="2"/>
  <c r="V561" i="11"/>
  <c r="V582" i="11" s="1"/>
  <c r="V603" i="11" s="1"/>
  <c r="V569" i="11"/>
  <c r="V590" i="11" s="1"/>
  <c r="V611" i="11" s="1"/>
  <c r="K93" i="3"/>
  <c r="V127" i="12"/>
  <c r="V148" i="12" s="1"/>
  <c r="V169" i="12" s="1"/>
  <c r="V135" i="12"/>
  <c r="V156" i="12" s="1"/>
  <c r="V177" i="12" s="1"/>
  <c r="O97" i="2"/>
  <c r="V561" i="12"/>
  <c r="V582" i="12" s="1"/>
  <c r="V603" i="12" s="1"/>
  <c r="V569" i="12"/>
  <c r="V590" i="12" s="1"/>
  <c r="V611" i="12" s="1"/>
  <c r="O104" i="2"/>
  <c r="K103" i="3"/>
  <c r="V325" i="13"/>
  <c r="V346" i="13" s="1"/>
  <c r="V367" i="13" s="1"/>
  <c r="M109" i="3"/>
  <c r="I10" i="3"/>
  <c r="L15" i="3"/>
  <c r="L16" i="3"/>
  <c r="K40" i="3"/>
  <c r="N45" i="3"/>
  <c r="K60" i="3"/>
  <c r="N61" i="3"/>
  <c r="N81" i="3"/>
  <c r="K96" i="3"/>
  <c r="N97" i="3"/>
  <c r="V509" i="4"/>
  <c r="V530" i="4" s="1"/>
  <c r="V551" i="4" s="1"/>
  <c r="V261" i="4"/>
  <c r="V282" i="4" s="1"/>
  <c r="V303" i="4" s="1"/>
  <c r="L18" i="3"/>
  <c r="M44" i="3"/>
  <c r="V15" i="7"/>
  <c r="V36" i="7" s="1"/>
  <c r="V57" i="7" s="1"/>
  <c r="V445" i="9"/>
  <c r="V466" i="9" s="1"/>
  <c r="V487" i="9" s="1"/>
  <c r="V437" i="9"/>
  <c r="V458" i="9" s="1"/>
  <c r="V479" i="9" s="1"/>
  <c r="V313" i="11"/>
  <c r="V334" i="11" s="1"/>
  <c r="V355" i="11" s="1"/>
  <c r="V321" i="11"/>
  <c r="V342" i="11" s="1"/>
  <c r="V363" i="11" s="1"/>
  <c r="V73" i="5"/>
  <c r="V94" i="5" s="1"/>
  <c r="V115" i="5" s="1"/>
  <c r="V65" i="5"/>
  <c r="V86" i="5" s="1"/>
  <c r="V107" i="5" s="1"/>
  <c r="V259" i="5"/>
  <c r="V280" i="5" s="1"/>
  <c r="V301" i="5" s="1"/>
  <c r="V251" i="5"/>
  <c r="V272" i="5" s="1"/>
  <c r="V293" i="5" s="1"/>
  <c r="V445" i="5"/>
  <c r="V466" i="5" s="1"/>
  <c r="V487" i="5" s="1"/>
  <c r="K31" i="3"/>
  <c r="V437" i="5"/>
  <c r="V458" i="5" s="1"/>
  <c r="V479" i="5" s="1"/>
  <c r="V199" i="8"/>
  <c r="V220" i="8" s="1"/>
  <c r="V241" i="8" s="1"/>
  <c r="L57" i="3"/>
  <c r="V135" i="9"/>
  <c r="V156" i="9" s="1"/>
  <c r="V177" i="9" s="1"/>
  <c r="K66" i="3"/>
  <c r="V127" i="9"/>
  <c r="V148" i="9" s="1"/>
  <c r="V169" i="9" s="1"/>
  <c r="V375" i="11"/>
  <c r="V396" i="11" s="1"/>
  <c r="V417" i="11" s="1"/>
  <c r="V383" i="11"/>
  <c r="V404" i="11" s="1"/>
  <c r="V425" i="11" s="1"/>
  <c r="K90" i="3"/>
  <c r="V139" i="12"/>
  <c r="V160" i="12" s="1"/>
  <c r="V181" i="12" s="1"/>
  <c r="M96" i="3"/>
  <c r="V573" i="12"/>
  <c r="V594" i="12" s="1"/>
  <c r="V615" i="12" s="1"/>
  <c r="M103" i="3"/>
  <c r="V139" i="13"/>
  <c r="V160" i="13" s="1"/>
  <c r="V181" i="13" s="1"/>
  <c r="M106" i="3"/>
  <c r="V569" i="13"/>
  <c r="V590" i="13" s="1"/>
  <c r="V611" i="13" s="1"/>
  <c r="V561" i="13"/>
  <c r="V582" i="13" s="1"/>
  <c r="V603" i="13" s="1"/>
  <c r="K24" i="3"/>
  <c r="K27" i="3"/>
  <c r="V561" i="6"/>
  <c r="V582" i="6" s="1"/>
  <c r="V603" i="6" s="1"/>
  <c r="K43" i="3"/>
  <c r="O70" i="2"/>
  <c r="O73" i="2"/>
  <c r="V445" i="10"/>
  <c r="V466" i="10" s="1"/>
  <c r="V487" i="10" s="1"/>
  <c r="V437" i="10"/>
  <c r="V458" i="10" s="1"/>
  <c r="V479" i="10" s="1"/>
  <c r="K81" i="3"/>
  <c r="V189" i="11"/>
  <c r="V210" i="11" s="1"/>
  <c r="V231" i="11" s="1"/>
  <c r="V197" i="11"/>
  <c r="V218" i="11" s="1"/>
  <c r="V239" i="11" s="1"/>
  <c r="O91" i="2"/>
  <c r="V573" i="11"/>
  <c r="V594" i="11" s="1"/>
  <c r="V615" i="11" s="1"/>
  <c r="M93" i="3"/>
  <c r="M21" i="3"/>
  <c r="P29" i="2"/>
  <c r="O35" i="2"/>
  <c r="O41" i="2"/>
  <c r="O44" i="2"/>
  <c r="V313" i="7"/>
  <c r="V334" i="7" s="1"/>
  <c r="V355" i="7" s="1"/>
  <c r="V321" i="7"/>
  <c r="V342" i="7" s="1"/>
  <c r="V363" i="7" s="1"/>
  <c r="P67" i="2"/>
  <c r="O76" i="2"/>
  <c r="O79" i="2"/>
  <c r="O82" i="2"/>
  <c r="O88" i="2"/>
  <c r="V189" i="12"/>
  <c r="V210" i="12" s="1"/>
  <c r="V231" i="12" s="1"/>
  <c r="V197" i="12"/>
  <c r="V218" i="12" s="1"/>
  <c r="V239" i="12" s="1"/>
  <c r="O98" i="2"/>
  <c r="P114" i="2"/>
  <c r="N22" i="3"/>
  <c r="N36" i="3"/>
  <c r="K14" i="3"/>
  <c r="V11" i="4"/>
  <c r="V32" i="4" s="1"/>
  <c r="V53" i="4" s="1"/>
  <c r="K20" i="3"/>
  <c r="V383" i="4"/>
  <c r="V404" i="4" s="1"/>
  <c r="V425" i="4" s="1"/>
  <c r="V561" i="4"/>
  <c r="V582" i="4" s="1"/>
  <c r="V603" i="4" s="1"/>
  <c r="V569" i="4"/>
  <c r="V590" i="4" s="1"/>
  <c r="V611" i="4" s="1"/>
  <c r="P38" i="2"/>
  <c r="P41" i="2"/>
  <c r="P44" i="2"/>
  <c r="O50" i="2"/>
  <c r="O53" i="2"/>
  <c r="V73" i="8"/>
  <c r="V94" i="8" s="1"/>
  <c r="V115" i="8" s="1"/>
  <c r="V65" i="8"/>
  <c r="V86" i="8" s="1"/>
  <c r="V107" i="8" s="1"/>
  <c r="K55" i="3"/>
  <c r="V259" i="8"/>
  <c r="V280" i="8" s="1"/>
  <c r="V301" i="8" s="1"/>
  <c r="V251" i="8"/>
  <c r="V272" i="8" s="1"/>
  <c r="V293" i="8" s="1"/>
  <c r="K58" i="3"/>
  <c r="V445" i="8"/>
  <c r="V466" i="8" s="1"/>
  <c r="V487" i="8" s="1"/>
  <c r="V437" i="8"/>
  <c r="V458" i="8" s="1"/>
  <c r="V479" i="8" s="1"/>
  <c r="P82" i="2"/>
  <c r="P88" i="2"/>
  <c r="P98" i="2"/>
  <c r="V437" i="12"/>
  <c r="V458" i="12" s="1"/>
  <c r="V479" i="12" s="1"/>
  <c r="V445" i="12"/>
  <c r="V466" i="12" s="1"/>
  <c r="V487" i="12" s="1"/>
  <c r="V3" i="13"/>
  <c r="V24" i="13" s="1"/>
  <c r="V45" i="13" s="1"/>
  <c r="V11" i="13"/>
  <c r="V32" i="13" s="1"/>
  <c r="V53" i="13" s="1"/>
  <c r="K104" i="3"/>
  <c r="O108" i="2"/>
  <c r="N20" i="3"/>
  <c r="N32" i="3"/>
  <c r="N57" i="3"/>
  <c r="K72" i="3"/>
  <c r="N73" i="3"/>
  <c r="N93" i="3"/>
  <c r="N109" i="3"/>
  <c r="V445" i="4"/>
  <c r="V466" i="4" s="1"/>
  <c r="V487" i="4" s="1"/>
  <c r="P17" i="2"/>
  <c r="O26" i="2"/>
  <c r="O32" i="2"/>
  <c r="V201" i="8"/>
  <c r="V222" i="8" s="1"/>
  <c r="V243" i="8" s="1"/>
  <c r="M57" i="3"/>
  <c r="O67" i="2"/>
  <c r="V383" i="13"/>
  <c r="V404" i="13" s="1"/>
  <c r="V425" i="13" s="1"/>
  <c r="V375" i="13"/>
  <c r="V396" i="13" s="1"/>
  <c r="V417" i="13" s="1"/>
  <c r="K110" i="3"/>
  <c r="M59" i="3"/>
  <c r="P26" i="2"/>
  <c r="P32" i="2"/>
  <c r="V135" i="7"/>
  <c r="V156" i="7" s="1"/>
  <c r="V177" i="7" s="1"/>
  <c r="V127" i="7"/>
  <c r="V148" i="7" s="1"/>
  <c r="V169" i="7" s="1"/>
  <c r="K46" i="3"/>
  <c r="V507" i="7"/>
  <c r="V528" i="7" s="1"/>
  <c r="V549" i="7" s="1"/>
  <c r="V499" i="7"/>
  <c r="V520" i="7" s="1"/>
  <c r="V541" i="7" s="1"/>
  <c r="V3" i="11"/>
  <c r="V24" i="11" s="1"/>
  <c r="V45" i="11" s="1"/>
  <c r="V11" i="11"/>
  <c r="V32" i="11" s="1"/>
  <c r="V53" i="11" s="1"/>
  <c r="P91" i="2"/>
  <c r="O111" i="2"/>
  <c r="N25" i="3"/>
  <c r="N26" i="3"/>
  <c r="V199" i="4"/>
  <c r="V220" i="4" s="1"/>
  <c r="V241" i="4" s="1"/>
  <c r="L17" i="3"/>
  <c r="L20" i="3"/>
  <c r="V385" i="4"/>
  <c r="V406" i="4" s="1"/>
  <c r="V427" i="4" s="1"/>
  <c r="V135" i="5"/>
  <c r="V156" i="5" s="1"/>
  <c r="V177" i="5" s="1"/>
  <c r="V127" i="5"/>
  <c r="V148" i="5" s="1"/>
  <c r="V169" i="5" s="1"/>
  <c r="K26" i="3"/>
  <c r="V321" i="5"/>
  <c r="V342" i="5" s="1"/>
  <c r="V363" i="5" s="1"/>
  <c r="V313" i="5"/>
  <c r="V334" i="5" s="1"/>
  <c r="V355" i="5" s="1"/>
  <c r="V499" i="5"/>
  <c r="V520" i="5" s="1"/>
  <c r="V541" i="5" s="1"/>
  <c r="K32" i="3"/>
  <c r="P47" i="2"/>
  <c r="P50" i="2"/>
  <c r="L55" i="3"/>
  <c r="V75" i="8"/>
  <c r="V96" i="8" s="1"/>
  <c r="V117" i="8" s="1"/>
  <c r="V383" i="9"/>
  <c r="V404" i="9" s="1"/>
  <c r="V425" i="9" s="1"/>
  <c r="V375" i="9"/>
  <c r="V396" i="9" s="1"/>
  <c r="V417" i="9" s="1"/>
  <c r="K70" i="3"/>
  <c r="P85" i="2"/>
  <c r="V437" i="11"/>
  <c r="V458" i="11" s="1"/>
  <c r="V479" i="11" s="1"/>
  <c r="P92" i="2"/>
  <c r="V445" i="11"/>
  <c r="V466" i="11" s="1"/>
  <c r="V487" i="11" s="1"/>
  <c r="K91" i="3"/>
  <c r="V3" i="12"/>
  <c r="V24" i="12" s="1"/>
  <c r="V45" i="12" s="1"/>
  <c r="V11" i="12"/>
  <c r="V32" i="12" s="1"/>
  <c r="V53" i="12" s="1"/>
  <c r="K94" i="3"/>
  <c r="O95" i="2"/>
  <c r="V447" i="12"/>
  <c r="V468" i="12" s="1"/>
  <c r="V489" i="12" s="1"/>
  <c r="L101" i="3"/>
  <c r="V13" i="13"/>
  <c r="V34" i="13" s="1"/>
  <c r="V55" i="13" s="1"/>
  <c r="L104" i="3"/>
  <c r="P108" i="2"/>
  <c r="K51" i="3"/>
  <c r="K71" i="3"/>
  <c r="N72" i="3"/>
  <c r="K87" i="3"/>
  <c r="N108" i="3"/>
  <c r="K33" i="3"/>
  <c r="V569" i="5"/>
  <c r="V590" i="5" s="1"/>
  <c r="V611" i="5" s="1"/>
  <c r="V573" i="7"/>
  <c r="V594" i="7" s="1"/>
  <c r="V615" i="7" s="1"/>
  <c r="M53" i="3"/>
  <c r="V509" i="11"/>
  <c r="V530" i="11" s="1"/>
  <c r="V551" i="11" s="1"/>
  <c r="L92" i="3"/>
  <c r="V75" i="13"/>
  <c r="V96" i="13" s="1"/>
  <c r="V117" i="13" s="1"/>
  <c r="L105" i="3"/>
  <c r="L19" i="3"/>
  <c r="V323" i="4"/>
  <c r="V344" i="4" s="1"/>
  <c r="V365" i="4" s="1"/>
  <c r="V263" i="7"/>
  <c r="V284" i="7" s="1"/>
  <c r="V305" i="7" s="1"/>
  <c r="M48" i="3"/>
  <c r="V385" i="8"/>
  <c r="V406" i="8" s="1"/>
  <c r="V427" i="8" s="1"/>
  <c r="L60" i="3"/>
  <c r="V571" i="11"/>
  <c r="V592" i="11" s="1"/>
  <c r="V613" i="11" s="1"/>
  <c r="L93" i="3"/>
  <c r="V375" i="12"/>
  <c r="V396" i="12" s="1"/>
  <c r="V417" i="12" s="1"/>
  <c r="V383" i="12"/>
  <c r="V404" i="12" s="1"/>
  <c r="V425" i="12" s="1"/>
  <c r="O101" i="2"/>
  <c r="V383" i="5"/>
  <c r="V404" i="5" s="1"/>
  <c r="V425" i="5" s="1"/>
  <c r="O29" i="2"/>
  <c r="V197" i="6"/>
  <c r="V218" i="6" s="1"/>
  <c r="V239" i="6" s="1"/>
  <c r="V189" i="6"/>
  <c r="V210" i="6" s="1"/>
  <c r="V231" i="6" s="1"/>
  <c r="V387" i="8"/>
  <c r="V408" i="8" s="1"/>
  <c r="V429" i="8" s="1"/>
  <c r="M60" i="3"/>
  <c r="V259" i="10"/>
  <c r="V280" i="10" s="1"/>
  <c r="V301" i="10" s="1"/>
  <c r="V251" i="10"/>
  <c r="V272" i="10" s="1"/>
  <c r="V293" i="10" s="1"/>
  <c r="K78" i="3"/>
  <c r="O114" i="2"/>
  <c r="K89" i="3"/>
  <c r="N21" i="3"/>
  <c r="N34" i="3"/>
  <c r="N37" i="3"/>
  <c r="N58" i="3"/>
  <c r="N74" i="3"/>
  <c r="N94" i="3"/>
  <c r="N110" i="3"/>
  <c r="P53" i="2"/>
  <c r="V3" i="9"/>
  <c r="V24" i="9" s="1"/>
  <c r="V45" i="9" s="1"/>
  <c r="V11" i="9"/>
  <c r="V32" i="9" s="1"/>
  <c r="V53" i="9" s="1"/>
  <c r="V197" i="9"/>
  <c r="V218" i="9" s="1"/>
  <c r="V239" i="9" s="1"/>
  <c r="V189" i="9"/>
  <c r="V210" i="9" s="1"/>
  <c r="V231" i="9" s="1"/>
  <c r="K67" i="3"/>
  <c r="V569" i="9"/>
  <c r="V590" i="9" s="1"/>
  <c r="V611" i="9" s="1"/>
  <c r="V561" i="9"/>
  <c r="V582" i="9" s="1"/>
  <c r="V603" i="9" s="1"/>
  <c r="P15" i="2"/>
  <c r="P18" i="2"/>
  <c r="P21" i="2"/>
  <c r="P24" i="2"/>
  <c r="O27" i="2"/>
  <c r="O30" i="2"/>
  <c r="O33" i="2"/>
  <c r="V65" i="6"/>
  <c r="V86" i="6" s="1"/>
  <c r="V107" i="6" s="1"/>
  <c r="V73" i="6"/>
  <c r="V94" i="6" s="1"/>
  <c r="V115" i="6" s="1"/>
  <c r="V251" i="6"/>
  <c r="V272" i="6" s="1"/>
  <c r="V293" i="6" s="1"/>
  <c r="K38" i="3"/>
  <c r="V259" i="6"/>
  <c r="V280" i="6" s="1"/>
  <c r="V301" i="6" s="1"/>
  <c r="P56" i="2"/>
  <c r="P59" i="2"/>
  <c r="P62" i="2"/>
  <c r="O65" i="2"/>
  <c r="O68" i="2"/>
  <c r="O71" i="2"/>
  <c r="O74" i="2"/>
  <c r="V135" i="10"/>
  <c r="V156" i="10" s="1"/>
  <c r="V177" i="10" s="1"/>
  <c r="V127" i="10"/>
  <c r="V148" i="10" s="1"/>
  <c r="V169" i="10" s="1"/>
  <c r="V321" i="10"/>
  <c r="V342" i="10" s="1"/>
  <c r="V363" i="10" s="1"/>
  <c r="V313" i="10"/>
  <c r="V334" i="10" s="1"/>
  <c r="V355" i="10" s="1"/>
  <c r="K79" i="3"/>
  <c r="V507" i="10"/>
  <c r="V528" i="10" s="1"/>
  <c r="V549" i="10" s="1"/>
  <c r="V499" i="10"/>
  <c r="V520" i="10" s="1"/>
  <c r="V541" i="10" s="1"/>
  <c r="K82" i="3"/>
  <c r="V251" i="11"/>
  <c r="V272" i="11" s="1"/>
  <c r="V293" i="11" s="1"/>
  <c r="V259" i="11"/>
  <c r="V280" i="11" s="1"/>
  <c r="V301" i="11" s="1"/>
  <c r="P89" i="2"/>
  <c r="O92" i="2"/>
  <c r="P95" i="2"/>
  <c r="V251" i="12"/>
  <c r="V272" i="12" s="1"/>
  <c r="V293" i="12" s="1"/>
  <c r="V259" i="12"/>
  <c r="V280" i="12" s="1"/>
  <c r="V301" i="12" s="1"/>
  <c r="K98" i="3"/>
  <c r="V449" i="12"/>
  <c r="V470" i="12" s="1"/>
  <c r="V491" i="12" s="1"/>
  <c r="M101" i="3"/>
  <c r="V15" i="13"/>
  <c r="V36" i="13" s="1"/>
  <c r="V57" i="13" s="1"/>
  <c r="M104" i="3"/>
  <c r="V445" i="13"/>
  <c r="V466" i="13" s="1"/>
  <c r="V487" i="13" s="1"/>
  <c r="V437" i="13"/>
  <c r="V458" i="13" s="1"/>
  <c r="V479" i="13" s="1"/>
  <c r="P112" i="2"/>
  <c r="M51" i="3"/>
  <c r="N56" i="3"/>
  <c r="K65" i="3"/>
  <c r="N92" i="3"/>
  <c r="K101" i="3"/>
  <c r="L106" i="3"/>
  <c r="P27" i="2"/>
  <c r="P30" i="2"/>
  <c r="P33" i="2"/>
  <c r="V11" i="7"/>
  <c r="V32" i="7" s="1"/>
  <c r="V53" i="7" s="1"/>
  <c r="V3" i="7"/>
  <c r="V24" i="7" s="1"/>
  <c r="V45" i="7" s="1"/>
  <c r="K44" i="3"/>
  <c r="V189" i="7"/>
  <c r="V210" i="7" s="1"/>
  <c r="V231" i="7" s="1"/>
  <c r="V197" i="7"/>
  <c r="V218" i="7" s="1"/>
  <c r="V239" i="7" s="1"/>
  <c r="V383" i="7"/>
  <c r="V404" i="7" s="1"/>
  <c r="V425" i="7" s="1"/>
  <c r="V375" i="7"/>
  <c r="V396" i="7" s="1"/>
  <c r="V417" i="7" s="1"/>
  <c r="K50" i="3"/>
  <c r="V569" i="7"/>
  <c r="V590" i="7" s="1"/>
  <c r="V611" i="7" s="1"/>
  <c r="V561" i="7"/>
  <c r="V582" i="7" s="1"/>
  <c r="V603" i="7" s="1"/>
  <c r="P65" i="2"/>
  <c r="P68" i="2"/>
  <c r="P71" i="2"/>
  <c r="V137" i="10"/>
  <c r="V158" i="10" s="1"/>
  <c r="V179" i="10" s="1"/>
  <c r="L76" i="3"/>
  <c r="V323" i="10"/>
  <c r="V344" i="10" s="1"/>
  <c r="V365" i="10" s="1"/>
  <c r="L79" i="3"/>
  <c r="V73" i="11"/>
  <c r="V94" i="11" s="1"/>
  <c r="V115" i="11" s="1"/>
  <c r="V65" i="11"/>
  <c r="V86" i="11" s="1"/>
  <c r="V107" i="11" s="1"/>
  <c r="P86" i="2"/>
  <c r="V259" i="13"/>
  <c r="V280" i="13" s="1"/>
  <c r="V301" i="13" s="1"/>
  <c r="V251" i="13"/>
  <c r="V272" i="13" s="1"/>
  <c r="V293" i="13" s="1"/>
  <c r="P109" i="2"/>
  <c r="V447" i="13"/>
  <c r="V468" i="13" s="1"/>
  <c r="V489" i="13" s="1"/>
  <c r="L111" i="3"/>
  <c r="K49" i="3"/>
  <c r="N50" i="3"/>
  <c r="N70" i="3"/>
  <c r="K85" i="3"/>
  <c r="N86" i="3"/>
  <c r="N106" i="3"/>
  <c r="V569" i="6"/>
  <c r="V590" i="6" s="1"/>
  <c r="V611" i="6" s="1"/>
  <c r="V75" i="12"/>
  <c r="V96" i="12" s="1"/>
  <c r="V117" i="12" s="1"/>
  <c r="L95" i="3"/>
  <c r="V77" i="7"/>
  <c r="V98" i="7" s="1"/>
  <c r="V119" i="7" s="1"/>
  <c r="M45" i="3"/>
  <c r="V13" i="8"/>
  <c r="V34" i="8" s="1"/>
  <c r="V55" i="8" s="1"/>
  <c r="L54" i="3"/>
  <c r="V571" i="8"/>
  <c r="V592" i="8" s="1"/>
  <c r="V613" i="8" s="1"/>
  <c r="L63" i="3"/>
  <c r="V321" i="9"/>
  <c r="V342" i="9" s="1"/>
  <c r="V363" i="9" s="1"/>
  <c r="V313" i="9"/>
  <c r="V334" i="9" s="1"/>
  <c r="V355" i="9" s="1"/>
  <c r="K69" i="3"/>
  <c r="V507" i="9"/>
  <c r="V528" i="9" s="1"/>
  <c r="V549" i="9" s="1"/>
  <c r="V499" i="9"/>
  <c r="V520" i="9" s="1"/>
  <c r="V541" i="9" s="1"/>
  <c r="K25" i="3"/>
  <c r="K28" i="3"/>
  <c r="V325" i="4"/>
  <c r="V346" i="4" s="1"/>
  <c r="V367" i="4" s="1"/>
  <c r="M19" i="3"/>
  <c r="V11" i="6"/>
  <c r="V32" i="6" s="1"/>
  <c r="V53" i="6" s="1"/>
  <c r="K34" i="3"/>
  <c r="V3" i="6"/>
  <c r="V24" i="6" s="1"/>
  <c r="V45" i="6" s="1"/>
  <c r="V15" i="8"/>
  <c r="V36" i="8" s="1"/>
  <c r="V57" i="8" s="1"/>
  <c r="M54" i="3"/>
  <c r="V73" i="10"/>
  <c r="V94" i="10" s="1"/>
  <c r="V115" i="10" s="1"/>
  <c r="V65" i="10"/>
  <c r="V86" i="10" s="1"/>
  <c r="V107" i="10" s="1"/>
  <c r="M22" i="3"/>
  <c r="N44" i="3"/>
  <c r="N80" i="3"/>
  <c r="V197" i="13"/>
  <c r="V218" i="13" s="1"/>
  <c r="V239" i="13" s="1"/>
  <c r="V189" i="13"/>
  <c r="V210" i="13" s="1"/>
  <c r="V231" i="13" s="1"/>
  <c r="N24" i="3"/>
  <c r="N33" i="3"/>
  <c r="N38" i="3"/>
  <c r="V447" i="6"/>
  <c r="V468" i="6" s="1"/>
  <c r="V489" i="6" s="1"/>
  <c r="L41" i="3"/>
  <c r="P74" i="2"/>
  <c r="V261" i="11"/>
  <c r="V282" i="11" s="1"/>
  <c r="V303" i="11" s="1"/>
  <c r="L88" i="3"/>
  <c r="K18" i="3"/>
  <c r="V251" i="4"/>
  <c r="V272" i="4" s="1"/>
  <c r="V293" i="4" s="1"/>
  <c r="P36" i="2"/>
  <c r="P39" i="2"/>
  <c r="P42" i="2"/>
  <c r="O45" i="2"/>
  <c r="O48" i="2"/>
  <c r="O51" i="2"/>
  <c r="O54" i="2"/>
  <c r="V135" i="8"/>
  <c r="V156" i="8" s="1"/>
  <c r="V177" i="8" s="1"/>
  <c r="V127" i="8"/>
  <c r="V148" i="8" s="1"/>
  <c r="V169" i="8" s="1"/>
  <c r="K56" i="3"/>
  <c r="V321" i="8"/>
  <c r="V342" i="8" s="1"/>
  <c r="V363" i="8" s="1"/>
  <c r="V313" i="8"/>
  <c r="V334" i="8" s="1"/>
  <c r="V355" i="8" s="1"/>
  <c r="V507" i="8"/>
  <c r="V528" i="8" s="1"/>
  <c r="V549" i="8" s="1"/>
  <c r="V499" i="8"/>
  <c r="V520" i="8" s="1"/>
  <c r="V541" i="8" s="1"/>
  <c r="K62" i="3"/>
  <c r="P77" i="2"/>
  <c r="P80" i="2"/>
  <c r="P83" i="2"/>
  <c r="O86" i="2"/>
  <c r="V499" i="11"/>
  <c r="V520" i="11" s="1"/>
  <c r="V541" i="11" s="1"/>
  <c r="V507" i="11"/>
  <c r="V528" i="11" s="1"/>
  <c r="V549" i="11" s="1"/>
  <c r="K92" i="3"/>
  <c r="V65" i="12"/>
  <c r="V86" i="12" s="1"/>
  <c r="V107" i="12" s="1"/>
  <c r="V73" i="12"/>
  <c r="V94" i="12" s="1"/>
  <c r="V115" i="12" s="1"/>
  <c r="P99" i="2"/>
  <c r="V499" i="12"/>
  <c r="V520" i="12" s="1"/>
  <c r="V541" i="12" s="1"/>
  <c r="V507" i="12"/>
  <c r="V528" i="12" s="1"/>
  <c r="V549" i="12" s="1"/>
  <c r="K102" i="3"/>
  <c r="V73" i="13"/>
  <c r="V94" i="13" s="1"/>
  <c r="V115" i="13" s="1"/>
  <c r="V65" i="13"/>
  <c r="V86" i="13" s="1"/>
  <c r="V107" i="13" s="1"/>
  <c r="K105" i="3"/>
  <c r="P106" i="2"/>
  <c r="O109" i="2"/>
  <c r="K48" i="3"/>
  <c r="N49" i="3"/>
  <c r="K64" i="3"/>
  <c r="N69" i="3"/>
  <c r="K84" i="3"/>
  <c r="N85" i="3"/>
  <c r="K100" i="3"/>
  <c r="N105" i="3"/>
  <c r="V507" i="5"/>
  <c r="V528" i="5" s="1"/>
  <c r="V549" i="5" s="1"/>
  <c r="AP2" i="4"/>
  <c r="AR2" i="4" s="1"/>
  <c r="V323" i="13"/>
  <c r="V344" i="13" s="1"/>
  <c r="V365" i="13" s="1"/>
  <c r="V511" i="13"/>
  <c r="V532" i="13" s="1"/>
  <c r="V553" i="13" s="1"/>
  <c r="M112" i="3"/>
  <c r="AP2" i="7"/>
  <c r="AR2" i="7" s="1"/>
  <c r="V135" i="13"/>
  <c r="V156" i="13" s="1"/>
  <c r="V177" i="13" s="1"/>
  <c r="V127" i="13"/>
  <c r="V148" i="13" s="1"/>
  <c r="V169" i="13" s="1"/>
  <c r="V321" i="13"/>
  <c r="V342" i="13" s="1"/>
  <c r="V363" i="13" s="1"/>
  <c r="V313" i="13"/>
  <c r="V334" i="13" s="1"/>
  <c r="V355" i="13" s="1"/>
  <c r="V507" i="13"/>
  <c r="V528" i="13" s="1"/>
  <c r="V549" i="13" s="1"/>
  <c r="V499" i="13"/>
  <c r="V520" i="13" s="1"/>
  <c r="V541" i="13" s="1"/>
  <c r="K106" i="3"/>
  <c r="AP2" i="6"/>
  <c r="AR2" i="6" s="1"/>
  <c r="AP2" i="8"/>
  <c r="AR2" i="8" s="1"/>
  <c r="AP2" i="11"/>
  <c r="AR2" i="11" s="1"/>
  <c r="AP2" i="10"/>
  <c r="AR2" i="10" s="1"/>
  <c r="V139" i="6" l="1"/>
  <c r="V160" i="6" s="1"/>
  <c r="V181" i="6" s="1"/>
  <c r="M36" i="3"/>
  <c r="V77" i="9"/>
  <c r="V98" i="9" s="1"/>
  <c r="V119" i="9" s="1"/>
  <c r="M65" i="3"/>
  <c r="V263" i="6"/>
  <c r="V284" i="6" s="1"/>
  <c r="V305" i="6" s="1"/>
  <c r="M38" i="3"/>
  <c r="V387" i="9"/>
  <c r="V408" i="9" s="1"/>
  <c r="V429" i="9" s="1"/>
  <c r="M70" i="3"/>
  <c r="V13" i="9"/>
  <c r="V34" i="9" s="1"/>
  <c r="V55" i="9" s="1"/>
  <c r="L64" i="3"/>
  <c r="V573" i="4"/>
  <c r="V594" i="4" s="1"/>
  <c r="V615" i="4" s="1"/>
  <c r="M23" i="3"/>
  <c r="V139" i="4"/>
  <c r="V160" i="4" s="1"/>
  <c r="V181" i="4" s="1"/>
  <c r="M16" i="3"/>
  <c r="V387" i="5"/>
  <c r="V408" i="5" s="1"/>
  <c r="V429" i="5" s="1"/>
  <c r="M30" i="3"/>
  <c r="V199" i="7"/>
  <c r="V220" i="7" s="1"/>
  <c r="V241" i="7" s="1"/>
  <c r="L47" i="3"/>
  <c r="V571" i="9"/>
  <c r="V592" i="9" s="1"/>
  <c r="V613" i="9" s="1"/>
  <c r="L73" i="3"/>
  <c r="V199" i="13"/>
  <c r="V220" i="13" s="1"/>
  <c r="V241" i="13" s="1"/>
  <c r="L107" i="3"/>
  <c r="V385" i="11"/>
  <c r="V406" i="11" s="1"/>
  <c r="V427" i="11" s="1"/>
  <c r="L90" i="3"/>
  <c r="V13" i="7"/>
  <c r="V34" i="7" s="1"/>
  <c r="V55" i="7" s="1"/>
  <c r="L44" i="3"/>
  <c r="V77" i="6"/>
  <c r="V98" i="6" s="1"/>
  <c r="V119" i="6" s="1"/>
  <c r="M35" i="3"/>
  <c r="V511" i="5"/>
  <c r="V532" i="5" s="1"/>
  <c r="V553" i="5" s="1"/>
  <c r="M32" i="3"/>
  <c r="V15" i="9"/>
  <c r="V36" i="9" s="1"/>
  <c r="V57" i="9" s="1"/>
  <c r="M64" i="3"/>
  <c r="V201" i="4"/>
  <c r="V222" i="4" s="1"/>
  <c r="V243" i="4" s="1"/>
  <c r="M17" i="3"/>
  <c r="V139" i="5"/>
  <c r="V160" i="5" s="1"/>
  <c r="V181" i="5" s="1"/>
  <c r="M26" i="3"/>
  <c r="V15" i="4"/>
  <c r="V36" i="4" s="1"/>
  <c r="V57" i="4" s="1"/>
  <c r="M14" i="3"/>
  <c r="L49" i="3"/>
  <c r="V323" i="7"/>
  <c r="V344" i="7" s="1"/>
  <c r="V365" i="7" s="1"/>
  <c r="V509" i="9"/>
  <c r="V530" i="9" s="1"/>
  <c r="V551" i="9" s="1"/>
  <c r="L72" i="3"/>
  <c r="V139" i="11"/>
  <c r="V160" i="11" s="1"/>
  <c r="V181" i="11" s="1"/>
  <c r="M86" i="3"/>
  <c r="L28" i="3"/>
  <c r="V261" i="5"/>
  <c r="V282" i="5" s="1"/>
  <c r="V303" i="5" s="1"/>
  <c r="V385" i="13"/>
  <c r="V406" i="13" s="1"/>
  <c r="V427" i="13" s="1"/>
  <c r="L110" i="3"/>
  <c r="V201" i="11"/>
  <c r="V222" i="11" s="1"/>
  <c r="V243" i="11" s="1"/>
  <c r="M87" i="3"/>
  <c r="V573" i="6"/>
  <c r="V594" i="6" s="1"/>
  <c r="V615" i="6" s="1"/>
  <c r="M43" i="3"/>
  <c r="V199" i="12"/>
  <c r="V220" i="12" s="1"/>
  <c r="V241" i="12" s="1"/>
  <c r="L97" i="3"/>
  <c r="V13" i="6"/>
  <c r="V34" i="6" s="1"/>
  <c r="V55" i="6" s="1"/>
  <c r="L34" i="3"/>
  <c r="V323" i="9"/>
  <c r="V344" i="9" s="1"/>
  <c r="V365" i="9" s="1"/>
  <c r="L69" i="3"/>
  <c r="V573" i="10"/>
  <c r="V594" i="10" s="1"/>
  <c r="V615" i="10" s="1"/>
  <c r="M83" i="3"/>
  <c r="V509" i="6"/>
  <c r="V530" i="6" s="1"/>
  <c r="V551" i="6" s="1"/>
  <c r="L42" i="3"/>
  <c r="V325" i="12"/>
  <c r="V346" i="12" s="1"/>
  <c r="V367" i="12" s="1"/>
  <c r="M99" i="3"/>
  <c r="V13" i="5"/>
  <c r="V34" i="5" s="1"/>
  <c r="V55" i="5" s="1"/>
  <c r="L24" i="3"/>
  <c r="V511" i="6"/>
  <c r="V532" i="6" s="1"/>
  <c r="V553" i="6" s="1"/>
  <c r="M42" i="3"/>
  <c r="V139" i="10"/>
  <c r="V160" i="10" s="1"/>
  <c r="V181" i="10" s="1"/>
  <c r="M76" i="3"/>
  <c r="V449" i="13"/>
  <c r="V470" i="13" s="1"/>
  <c r="V491" i="13" s="1"/>
  <c r="M111" i="3"/>
  <c r="V385" i="9"/>
  <c r="V406" i="9" s="1"/>
  <c r="V427" i="9" s="1"/>
  <c r="L70" i="3"/>
  <c r="V325" i="6"/>
  <c r="V346" i="6" s="1"/>
  <c r="V367" i="6" s="1"/>
  <c r="M39" i="3"/>
  <c r="V449" i="6"/>
  <c r="V470" i="6" s="1"/>
  <c r="V491" i="6" s="1"/>
  <c r="M41" i="3"/>
  <c r="V13" i="12"/>
  <c r="V34" i="12" s="1"/>
  <c r="V55" i="12" s="1"/>
  <c r="L94" i="3"/>
  <c r="V15" i="5"/>
  <c r="V36" i="5" s="1"/>
  <c r="V57" i="5" s="1"/>
  <c r="M24" i="3"/>
  <c r="V263" i="8"/>
  <c r="V284" i="8" s="1"/>
  <c r="V305" i="8" s="1"/>
  <c r="M58" i="3"/>
  <c r="V139" i="7"/>
  <c r="V160" i="7" s="1"/>
  <c r="V181" i="7" s="1"/>
  <c r="M46" i="3"/>
  <c r="V77" i="5"/>
  <c r="V98" i="5" s="1"/>
  <c r="V119" i="5" s="1"/>
  <c r="M25" i="3"/>
  <c r="L43" i="3"/>
  <c r="V571" i="6"/>
  <c r="V592" i="6" s="1"/>
  <c r="V613" i="6" s="1"/>
  <c r="V77" i="8"/>
  <c r="V98" i="8" s="1"/>
  <c r="V119" i="8" s="1"/>
  <c r="M55" i="3"/>
  <c r="V573" i="13"/>
  <c r="V594" i="13" s="1"/>
  <c r="V615" i="13" s="1"/>
  <c r="M113" i="3"/>
  <c r="L30" i="3"/>
  <c r="V385" i="5"/>
  <c r="V406" i="5" s="1"/>
  <c r="V427" i="5" s="1"/>
  <c r="V77" i="11"/>
  <c r="V98" i="11" s="1"/>
  <c r="V119" i="11" s="1"/>
  <c r="M85" i="3"/>
  <c r="V449" i="11"/>
  <c r="V470" i="11" s="1"/>
  <c r="V491" i="11" s="1"/>
  <c r="M91" i="3"/>
  <c r="V387" i="11"/>
  <c r="V408" i="11" s="1"/>
  <c r="V429" i="11" s="1"/>
  <c r="M90" i="3"/>
  <c r="V449" i="10"/>
  <c r="V470" i="10" s="1"/>
  <c r="V491" i="10" s="1"/>
  <c r="M81" i="3"/>
  <c r="V387" i="6"/>
  <c r="V408" i="6" s="1"/>
  <c r="V429" i="6" s="1"/>
  <c r="M40" i="3"/>
  <c r="V263" i="5"/>
  <c r="V284" i="5" s="1"/>
  <c r="V305" i="5" s="1"/>
  <c r="M28" i="3"/>
  <c r="V387" i="10"/>
  <c r="V408" i="10" s="1"/>
  <c r="V429" i="10" s="1"/>
  <c r="M80" i="3"/>
  <c r="V323" i="6"/>
  <c r="V344" i="6" s="1"/>
  <c r="V365" i="6" s="1"/>
  <c r="L39" i="3"/>
  <c r="V325" i="7"/>
  <c r="V346" i="7" s="1"/>
  <c r="V367" i="7" s="1"/>
  <c r="M49" i="3"/>
  <c r="V261" i="9"/>
  <c r="V282" i="9" s="1"/>
  <c r="V303" i="9" s="1"/>
  <c r="L68" i="3"/>
  <c r="V325" i="5"/>
  <c r="V346" i="5" s="1"/>
  <c r="V367" i="5" s="1"/>
  <c r="M29" i="3"/>
  <c r="V385" i="6"/>
  <c r="V406" i="6" s="1"/>
  <c r="V427" i="6" s="1"/>
  <c r="L40" i="3"/>
  <c r="V77" i="13"/>
  <c r="V98" i="13" s="1"/>
  <c r="V119" i="13" s="1"/>
  <c r="M105" i="3"/>
  <c r="V385" i="12"/>
  <c r="V406" i="12" s="1"/>
  <c r="V427" i="12" s="1"/>
  <c r="L100" i="3"/>
  <c r="V201" i="13"/>
  <c r="V222" i="13" s="1"/>
  <c r="V243" i="13" s="1"/>
  <c r="M107" i="3"/>
  <c r="V201" i="6"/>
  <c r="V222" i="6" s="1"/>
  <c r="V243" i="6" s="1"/>
  <c r="M37" i="3"/>
  <c r="V571" i="12"/>
  <c r="V592" i="12" s="1"/>
  <c r="V613" i="12" s="1"/>
  <c r="L103" i="3"/>
  <c r="V201" i="10"/>
  <c r="V222" i="10" s="1"/>
  <c r="V243" i="10" s="1"/>
  <c r="M77" i="3"/>
  <c r="V447" i="7"/>
  <c r="V468" i="7" s="1"/>
  <c r="V489" i="7" s="1"/>
  <c r="L51" i="3"/>
  <c r="L36" i="3"/>
  <c r="V137" i="6"/>
  <c r="V158" i="6" s="1"/>
  <c r="V179" i="6" s="1"/>
  <c r="V447" i="9"/>
  <c r="V468" i="9" s="1"/>
  <c r="V489" i="9" s="1"/>
  <c r="L71" i="3"/>
  <c r="V571" i="10"/>
  <c r="V592" i="10" s="1"/>
  <c r="V613" i="10" s="1"/>
  <c r="L83" i="3"/>
  <c r="L33" i="3"/>
  <c r="V571" i="5"/>
  <c r="V592" i="5" s="1"/>
  <c r="V613" i="5" s="1"/>
  <c r="L32" i="3"/>
  <c r="V509" i="5"/>
  <c r="V530" i="5" s="1"/>
  <c r="V551" i="5" s="1"/>
  <c r="V261" i="10"/>
  <c r="V282" i="10" s="1"/>
  <c r="V303" i="10" s="1"/>
  <c r="L78" i="3"/>
  <c r="V137" i="12"/>
  <c r="V158" i="12" s="1"/>
  <c r="V179" i="12" s="1"/>
  <c r="L96" i="3"/>
  <c r="V323" i="11"/>
  <c r="V344" i="11" s="1"/>
  <c r="V365" i="11" s="1"/>
  <c r="L89" i="3"/>
  <c r="L29" i="3"/>
  <c r="V323" i="5"/>
  <c r="V344" i="5" s="1"/>
  <c r="V365" i="5" s="1"/>
  <c r="V137" i="5"/>
  <c r="V158" i="5" s="1"/>
  <c r="V179" i="5" s="1"/>
  <c r="L26" i="3"/>
  <c r="L25" i="3"/>
  <c r="V75" i="5"/>
  <c r="V96" i="5" s="1"/>
  <c r="V117" i="5" s="1"/>
  <c r="V201" i="9"/>
  <c r="V222" i="9" s="1"/>
  <c r="V243" i="9" s="1"/>
  <c r="M67" i="3"/>
  <c r="M20" i="3"/>
  <c r="V387" i="4"/>
  <c r="V408" i="4" s="1"/>
  <c r="V429" i="4" s="1"/>
  <c r="V509" i="7"/>
  <c r="V530" i="7" s="1"/>
  <c r="V551" i="7" s="1"/>
  <c r="L52" i="3"/>
  <c r="V261" i="13"/>
  <c r="V282" i="13" s="1"/>
  <c r="V303" i="13" s="1"/>
  <c r="L108" i="3"/>
  <c r="V573" i="9"/>
  <c r="V594" i="9" s="1"/>
  <c r="V615" i="9" s="1"/>
  <c r="M73" i="3"/>
  <c r="V75" i="11"/>
  <c r="V96" i="11" s="1"/>
  <c r="V117" i="11" s="1"/>
  <c r="L85" i="3"/>
  <c r="V571" i="7"/>
  <c r="V592" i="7" s="1"/>
  <c r="V613" i="7" s="1"/>
  <c r="L53" i="3"/>
  <c r="V15" i="11"/>
  <c r="V36" i="11" s="1"/>
  <c r="V57" i="11" s="1"/>
  <c r="M84" i="3"/>
  <c r="V137" i="9"/>
  <c r="V158" i="9" s="1"/>
  <c r="V179" i="9" s="1"/>
  <c r="L66" i="3"/>
  <c r="V199" i="11"/>
  <c r="V220" i="11" s="1"/>
  <c r="V241" i="11" s="1"/>
  <c r="L87" i="3"/>
  <c r="V15" i="10"/>
  <c r="V36" i="10" s="1"/>
  <c r="V57" i="10" s="1"/>
  <c r="M74" i="3"/>
  <c r="V261" i="7"/>
  <c r="V282" i="7" s="1"/>
  <c r="V303" i="7" s="1"/>
  <c r="L48" i="3"/>
  <c r="V323" i="12"/>
  <c r="V344" i="12" s="1"/>
  <c r="V365" i="12" s="1"/>
  <c r="L99" i="3"/>
  <c r="M27" i="3"/>
  <c r="V201" i="5"/>
  <c r="V222" i="5" s="1"/>
  <c r="V243" i="5" s="1"/>
  <c r="V75" i="9"/>
  <c r="V96" i="9" s="1"/>
  <c r="V117" i="9" s="1"/>
  <c r="L65" i="3"/>
  <c r="V77" i="4"/>
  <c r="V98" i="4" s="1"/>
  <c r="V119" i="4" s="1"/>
  <c r="M15" i="3"/>
  <c r="V13" i="10"/>
  <c r="V34" i="10" s="1"/>
  <c r="V55" i="10" s="1"/>
  <c r="L74" i="3"/>
  <c r="V199" i="5"/>
  <c r="V220" i="5" s="1"/>
  <c r="V241" i="5" s="1"/>
  <c r="L27" i="3"/>
  <c r="M79" i="3"/>
  <c r="V325" i="10"/>
  <c r="V346" i="10" s="1"/>
  <c r="V367" i="10" s="1"/>
  <c r="V447" i="11"/>
  <c r="V468" i="11" s="1"/>
  <c r="V489" i="11" s="1"/>
  <c r="L91" i="3"/>
  <c r="V385" i="10"/>
  <c r="V406" i="10" s="1"/>
  <c r="V427" i="10" s="1"/>
  <c r="L80" i="3"/>
  <c r="M88" i="3"/>
  <c r="V263" i="11"/>
  <c r="V284" i="11" s="1"/>
  <c r="V305" i="11" s="1"/>
  <c r="L31" i="3"/>
  <c r="V447" i="5"/>
  <c r="V468" i="5" s="1"/>
  <c r="V489" i="5" s="1"/>
  <c r="L75" i="3"/>
  <c r="V75" i="10"/>
  <c r="V96" i="10" s="1"/>
  <c r="V117" i="10" s="1"/>
  <c r="V199" i="10"/>
  <c r="V220" i="10" s="1"/>
  <c r="V241" i="10" s="1"/>
  <c r="L77" i="3"/>
  <c r="V199" i="9"/>
  <c r="V220" i="9" s="1"/>
  <c r="V241" i="9" s="1"/>
  <c r="L67" i="3"/>
  <c r="V511" i="7"/>
  <c r="V532" i="7" s="1"/>
  <c r="V553" i="7" s="1"/>
  <c r="M52" i="3"/>
  <c r="V139" i="9"/>
  <c r="V160" i="9" s="1"/>
  <c r="V181" i="9" s="1"/>
  <c r="M66" i="3"/>
  <c r="V263" i="12"/>
  <c r="V284" i="12" s="1"/>
  <c r="V305" i="12" s="1"/>
  <c r="M98" i="3"/>
  <c r="V449" i="8"/>
  <c r="V470" i="8" s="1"/>
  <c r="V491" i="8" s="1"/>
  <c r="M61" i="3"/>
  <c r="V449" i="5"/>
  <c r="V470" i="5" s="1"/>
  <c r="V491" i="5" s="1"/>
  <c r="M31" i="3"/>
  <c r="V263" i="13"/>
  <c r="V284" i="13" s="1"/>
  <c r="V305" i="13" s="1"/>
  <c r="M108" i="3"/>
  <c r="V201" i="12"/>
  <c r="V222" i="12" s="1"/>
  <c r="V243" i="12" s="1"/>
  <c r="M97" i="3"/>
  <c r="V511" i="10"/>
  <c r="V532" i="10" s="1"/>
  <c r="V553" i="10" s="1"/>
  <c r="M82" i="3"/>
  <c r="V385" i="7"/>
  <c r="V406" i="7" s="1"/>
  <c r="V427" i="7" s="1"/>
  <c r="L50" i="3"/>
  <c r="V15" i="12"/>
  <c r="V36" i="12" s="1"/>
  <c r="V57" i="12" s="1"/>
  <c r="M94" i="3"/>
  <c r="L113" i="3"/>
  <c r="V571" i="13"/>
  <c r="V592" i="13" s="1"/>
  <c r="V613" i="13" s="1"/>
  <c r="V447" i="10"/>
  <c r="V468" i="10" s="1"/>
  <c r="V489" i="10" s="1"/>
  <c r="L81" i="3"/>
  <c r="V75" i="7"/>
  <c r="V96" i="7" s="1"/>
  <c r="V117" i="7" s="1"/>
  <c r="L45" i="3"/>
  <c r="V137" i="11"/>
  <c r="V158" i="11" s="1"/>
  <c r="V179" i="11" s="1"/>
  <c r="L86" i="3"/>
  <c r="V263" i="9"/>
  <c r="V284" i="9" s="1"/>
  <c r="V305" i="9" s="1"/>
  <c r="M68" i="3"/>
  <c r="M10" i="3" l="1"/>
</calcChain>
</file>

<file path=xl/sharedStrings.xml><?xml version="1.0" encoding="utf-8"?>
<sst xmlns="http://schemas.openxmlformats.org/spreadsheetml/2006/main" count="8356" uniqueCount="283">
  <si>
    <t>このファイルの使い方についてご説明させて頂きます。</t>
  </si>
  <si>
    <t>① ファイル形式の変更</t>
  </si>
  <si>
    <t>★</t>
  </si>
  <si>
    <t>ファイルサイズを小さくする為　「Excel　バイナリ　ブック」という形式で保存していますが、このまま入力するとデータが正常に保存できない恐れがあるため</t>
  </si>
  <si>
    <t>次の手順でファイル形式の変更をお願いいたします。</t>
  </si>
  <si>
    <t>・「Excel　バイナリ　ブック」から「Excel　ブック」への変更</t>
  </si>
  <si>
    <t>『Excel版専用伝票ファイル』を開きます。（このファイルのことです）</t>
  </si>
  <si>
    <t>ファイルメニューから「名前を付けて保存」を選択して、ファイルの種類を</t>
  </si>
  <si>
    <t>「Excelブック（*.xlsx）」で保存します。</t>
  </si>
  <si>
    <t>（*.xlsxが選択肢に無い場合は、*.xlsを選択します）</t>
  </si>
  <si>
    <t>※請求データの入力作業は、この「Excelブック（*.xlsx　もしくは　*.xls）」の状態で行ってください。</t>
  </si>
  <si>
    <t>② 請求データの入力</t>
  </si>
  <si>
    <t>入力は　請求データ入力　シートで行います。　</t>
  </si>
  <si>
    <t>・請求基本情報（住所、会社名、取引先ｺｰﾄﾞ、電話番号、課税事業者の方は適格請求書発行事業者登録番号)</t>
  </si>
  <si>
    <t>・請求年月を「西暦4桁+月2桁」の数字6桁にて入力</t>
  </si>
  <si>
    <t>↓</t>
  </si>
  <si>
    <t>入力した内容が「合計請求書」・「個別」シートに反映されますので、入力内容に応じて印刷してください。</t>
  </si>
  <si>
    <t>入力1行につき、1伝票№となります。</t>
  </si>
  <si>
    <t>同一工事への請求につきましては1明細1枚とせず、できる限り1枚で作成し、御社様式の明細書を別途添付ください。</t>
  </si>
  <si>
    <t>【印刷について】</t>
  </si>
  <si>
    <t>入力完了後「合計請求書」シートと「個別000-000」シートを印刷します。</t>
  </si>
  <si>
    <t>「合計請求書」シート　→　印刷用紙に指定はありません。A4にて印刷し、請求印を押印の上ご提出ください。</t>
  </si>
  <si>
    <t>「個別000-000」シート　→　弊社指定の用紙に印刷の上、請求印を押印しご提出ください。</t>
  </si>
  <si>
    <t>　　弊社指定用紙：ヒサゴのマルチプリンタ帳票　品番：FSC2013　A4 カラー　3面6穴</t>
  </si>
  <si>
    <t>　　※Amazon、ASKUL等で購入可能です。</t>
  </si>
  <si>
    <t>藤田建装の専用伝票（専用請求書）と同様に、伝票№ひとつにつき、３枚一組となっています。</t>
  </si>
  <si>
    <t>②　納品書（原価計算書）</t>
  </si>
  <si>
    <t>③　請求明細書</t>
  </si>
  <si>
    <t>この３枚一組を1伝票としてご提出をお願い致します。</t>
  </si>
  <si>
    <t>④　管理伝票</t>
  </si>
  <si>
    <t>（専用伝票の①が御社控えとなっている為、Excelでは印刷を省略しています）</t>
  </si>
  <si>
    <t>”１シート　10伝票”　になっています。請求データ入力シートに入力した行数分が自動的に印刷範囲に指定されますので</t>
  </si>
  <si>
    <t>印刷時に特にページ数を指定する必要はありません。</t>
  </si>
  <si>
    <t>＜複数シートを同時に印刷したい場合＞</t>
  </si>
  <si>
    <t>シートを複数選択すると、印刷したい部分を一度に印刷できます。</t>
  </si>
  <si>
    <t>【お問い合わせの際は】</t>
  </si>
  <si>
    <t>ご請求書提出後に藤田建装へお問い合わせを頂く場合は、伝票№をお伝え頂けるとスムーズです。</t>
  </si>
  <si>
    <t>T№　と書かれている部分が伝票№になります。</t>
  </si>
  <si>
    <t>【請求書の再発行について】</t>
  </si>
  <si>
    <t>一度藤田建装宛にご提出いただいた請求書を再発行する場合、請求書Noはそのままでも構いませんが、</t>
  </si>
  <si>
    <t>印刷した専用伝票の備考欄に</t>
  </si>
  <si>
    <t>・「再発行」の文字</t>
  </si>
  <si>
    <t>・再発行理由(簡単にで構いません。)</t>
  </si>
  <si>
    <t>を記載していただきますようお願いいたします。(②～④迄)</t>
  </si>
  <si>
    <t>【請求データ入力　のサンプルです】</t>
  </si>
  <si>
    <t>赤字は補足です。</t>
  </si>
  <si>
    <t>お手数ですが、初めに請求年月を　西暦4桁＋月2桁　で入力してください。（例：2023年1月の場合　→　202301）</t>
  </si>
  <si>
    <t>請求年月</t>
  </si>
  <si>
    <t>202304</t>
  </si>
  <si>
    <t>取引先コード</t>
  </si>
  <si>
    <t>↑※伝票№の採番に必要な情報となっています。</t>
  </si>
  <si>
    <t>↑※伝票に反映していますので消さないでください。</t>
  </si>
  <si>
    <t>藤田建装へお問い合わせの際はこちらの番号をお知らせください↓</t>
  </si>
  <si>
    <t>ｼｰﾄ№</t>
  </si>
  <si>
    <t>連番</t>
  </si>
  <si>
    <t>完成納品年月日</t>
  </si>
  <si>
    <t>御社ご担当者名</t>
  </si>
  <si>
    <t>藤田建装担当者</t>
  </si>
  <si>
    <t>工事ｺｰﾄﾞ</t>
  </si>
  <si>
    <t>工事名</t>
  </si>
  <si>
    <t>内容</t>
  </si>
  <si>
    <t>数量</t>
  </si>
  <si>
    <t>単価
単位</t>
  </si>
  <si>
    <t>単価</t>
  </si>
  <si>
    <t>金額
（税抜）</t>
  </si>
  <si>
    <t>消費税</t>
  </si>
  <si>
    <t>金額
（税込）</t>
  </si>
  <si>
    <t>T№　
（伝票№）</t>
  </si>
  <si>
    <t>西暦年</t>
  </si>
  <si>
    <t>月</t>
  </si>
  <si>
    <t>日</t>
  </si>
  <si>
    <t>(4桁-4桁-2桁)</t>
  </si>
  <si>
    <t>101-110</t>
  </si>
  <si>
    <t>101</t>
  </si>
  <si>
    <t>取引　太郎様</t>
  </si>
  <si>
    <t>藤田　太郎様</t>
  </si>
  <si>
    <t>9999-9999-99</t>
  </si>
  <si>
    <t>全社（出向社員人件費）</t>
  </si>
  <si>
    <t>10月度業務委託費</t>
  </si>
  <si>
    <t>式</t>
  </si>
  <si>
    <t>102</t>
  </si>
  <si>
    <t>↑伝票№ひとつにつき、ひとつの内容（項目）としてください</t>
  </si>
  <si>
    <t>103</t>
  </si>
  <si>
    <t>104</t>
  </si>
  <si>
    <t>105</t>
  </si>
  <si>
    <t>106</t>
  </si>
  <si>
    <t>107</t>
  </si>
  <si>
    <t>108</t>
  </si>
  <si>
    <t>109</t>
  </si>
  <si>
    <t>110</t>
  </si>
  <si>
    <t>【請求基本情報】</t>
  </si>
  <si>
    <t>「※」の箇所は必ず入力ください。</t>
  </si>
  <si>
    <t>※住所</t>
  </si>
  <si>
    <t>〒110-0012　東京都台東区竜泉3-40-4</t>
  </si>
  <si>
    <t>※取引先コード</t>
  </si>
  <si>
    <t xml:space="preserve">72130
</t>
  </si>
  <si>
    <t>※電話番号</t>
  </si>
  <si>
    <t>090-4609-2757</t>
  </si>
  <si>
    <t>※会社名</t>
  </si>
  <si>
    <t>有限会社木村左官工業</t>
  </si>
  <si>
    <t>登録番号</t>
  </si>
  <si>
    <t>↑適格請求書発行事業者登録番号をお持ちの場合は必ず入力ください。</t>
  </si>
  <si>
    <t>お手数ですが、初めに請求年月を　西暦4桁＋月2桁　で入力してください。（例：2023年5月の場合　→　202305）</t>
  </si>
  <si>
    <t>※請求年月</t>
  </si>
  <si>
    <t>202602</t>
  </si>
  <si>
    <t>非課税事業者の方はこちらの税率を「0％」にしてください。→</t>
  </si>
  <si>
    <t>※消費税率</t>
  </si>
  <si>
    <t>↑伝票№の採番に必要な情報の為必ずご入力ください！！</t>
  </si>
  <si>
    <t>税率を変更する場合はこちらを修正ください。→</t>
  </si>
  <si>
    <t>例：</t>
  </si>
  <si>
    <t>取引　太郎</t>
  </si>
  <si>
    <t>藤田　太郎</t>
  </si>
  <si>
    <t>9999-9999-01</t>
  </si>
  <si>
    <t>藤田亭　改装工事</t>
  </si>
  <si>
    <t>工事一式</t>
  </si>
  <si>
    <t>001</t>
  </si>
  <si>
    <t>木村 正男</t>
  </si>
  <si>
    <t>石川 ほのか 様</t>
  </si>
  <si>
    <t>2302-0258-02</t>
  </si>
  <si>
    <t>QB PREMIUM青葉台ﾓﾙﾀﾙ流出補償工事</t>
  </si>
  <si>
    <t>明細書1参照</t>
  </si>
  <si>
    <t>002</t>
  </si>
  <si>
    <t>2302-0258-03</t>
  </si>
  <si>
    <t>QB PREMIUM青葉台東急ｽｸｴｱ店子ﾌﾞﾚｰｶｰ交換工事</t>
  </si>
  <si>
    <t>明細書2参照</t>
  </si>
  <si>
    <t>003</t>
  </si>
  <si>
    <t>島田 結 様</t>
  </si>
  <si>
    <t>2702-0425-01</t>
  </si>
  <si>
    <t>KFCｲｵﾝﾓｰﾙ川口店改装工事</t>
  </si>
  <si>
    <t>明細書3参照</t>
  </si>
  <si>
    <t>004</t>
  </si>
  <si>
    <t>園原</t>
  </si>
  <si>
    <t>nan 様</t>
  </si>
  <si>
    <t>20260415</t>
  </si>
  <si>
    <t>明細書4参照</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</si>
  <si>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</si>
  <si>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</si>
  <si>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</si>
  <si>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</si>
  <si>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</si>
  <si>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</si>
  <si>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</si>
  <si>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</si>
  <si>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</si>
  <si>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</si>
  <si>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</si>
  <si>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</si>
  <si>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</si>
  <si>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</si>
  <si>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</si>
  <si>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</si>
  <si>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</si>
  <si>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</si>
  <si>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</si>
  <si>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</si>
  <si>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</si>
  <si>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</si>
  <si>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</si>
  <si>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</si>
  <si>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</si>
  <si>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</si>
  <si>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</si>
  <si>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</si>
  <si>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</si>
  <si>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</si>
  <si>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</si>
  <si>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</si>
  <si>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</si>
  <si>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</si>
  <si>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</si>
  <si>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</si>
  <si>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</si>
  <si>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</si>
  <si>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</si>
  <si>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</si>
  <si>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</si>
  <si>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</si>
  <si>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</si>
  <si>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</si>
  <si>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</si>
  <si>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</si>
  <si>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</si>
  <si>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</si>
  <si>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</si>
  <si>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</si>
  <si>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</si>
  <si>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</si>
  <si>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</si>
  <si>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</si>
  <si>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</si>
  <si>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</si>
  <si>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</si>
  <si>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</si>
  <si>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</si>
  <si>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</si>
  <si>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</si>
  <si>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</si>
  <si>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</si>
  <si>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</si>
  <si>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</si>
  <si>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</si>
  <si>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</si>
  <si>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</si>
  <si>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</si>
  <si>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</si>
  <si>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</si>
  <si>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</si>
  <si>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</si>
  <si>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</si>
  <si>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</si>
  <si>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</si>
  <si>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</si>
  <si>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</si>
  <si>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</si>
  <si>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</si>
  <si>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</si>
  <si>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</si>
  <si>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</si>
  <si>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</si>
  <si>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</si>
  <si>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</si>
  <si>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</si>
  <si>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</si>
  <si>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</si>
  <si>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</si>
  <si>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</si>
  <si>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</si>
  <si>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</si>
  <si>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</si>
  <si>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</si>
  <si>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</si>
  <si>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t>
  </si>
  <si>
    <t>印刷範囲</t>
  </si>
  <si>
    <t>行目</t>
  </si>
  <si>
    <t>列目まで印刷する</t>
  </si>
  <si>
    <t>〒111-0035</t>
  </si>
  <si>
    <t>東京都台東区西浅草1-7-4</t>
  </si>
  <si>
    <t>住所：</t>
  </si>
  <si>
    <t>株式会社藤田建装　御中</t>
  </si>
  <si>
    <t>会社名：</t>
  </si>
  <si>
    <t>印</t>
  </si>
  <si>
    <t>TEL:</t>
  </si>
  <si>
    <t>② 納品書 （原価計算書）</t>
  </si>
  <si>
    <t>㈱藤田建装　　現場担当→課管理</t>
  </si>
  <si>
    <t>備　考</t>
  </si>
  <si>
    <t>◆　内　　　　　容</t>
  </si>
  <si>
    <t>◆　数　量</t>
  </si>
  <si>
    <t>◆　単　価</t>
  </si>
  <si>
    <t>◆　金　　額</t>
  </si>
  <si>
    <t>差替No.</t>
  </si>
  <si>
    <t>伝票№連番</t>
  </si>
  <si>
    <t>行数</t>
  </si>
  <si>
    <t>未請求No.</t>
  </si>
  <si>
    <t>経理責任者</t>
  </si>
  <si>
    <t>経理担当</t>
  </si>
  <si>
    <t>現場担当</t>
  </si>
  <si>
    <t>◆取引先名/コード</t>
  </si>
  <si>
    <t>◆計（税抜）</t>
  </si>
  <si>
    <t>◆消費税</t>
  </si>
  <si>
    <t>（切捨）</t>
  </si>
  <si>
    <t>◆税込合計金額</t>
  </si>
  <si>
    <t>明細　（　　有　　・　　無　　）</t>
  </si>
  <si>
    <t>◆取引先担当者</t>
  </si>
  <si>
    <t>◆完成納品年月日</t>
  </si>
  <si>
    <t>検　算</t>
  </si>
  <si>
    <t>INPUT</t>
  </si>
  <si>
    <t>◆工事コード/工事名</t>
  </si>
  <si>
    <t>◆藤田建装担当者</t>
  </si>
  <si>
    <t>T№</t>
  </si>
  <si>
    <t>③ 請求明細書</t>
  </si>
  <si>
    <t>㈱藤田建装　　経理管理</t>
  </si>
  <si>
    <t>④ 管理伝票</t>
  </si>
  <si>
    <t>㈱藤田建装　　事業部管理</t>
  </si>
  <si>
    <t>310</t>
  </si>
  <si>
    <t>320</t>
  </si>
  <si>
    <t>330</t>
  </si>
  <si>
    <t>340</t>
  </si>
  <si>
    <t>350</t>
  </si>
  <si>
    <t>360</t>
  </si>
  <si>
    <t>370</t>
  </si>
  <si>
    <t>380</t>
  </si>
  <si>
    <t>390</t>
  </si>
  <si>
    <t>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</si>
</sst>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 "/>
    <numFmt numFmtId="177" formatCode="#,##0_ ;[Red]\-#,##0\ "/>
  </numFmts>
  <fonts count="58" x14ac:knownFonts="1">
    <font>
      <sz val="11"/>
      <color theme="1"/>
      <name val="ＭＳ Ｐゴシック"/>
      <family val="2"/>
      <scheme val="minor"/>
    </font>
    <font>
      <sz val="11"/>
      <color theme="1"/>
      <name val="ＭＳ Ｐゴシック"/>
      <family val="3"/>
      <charset val="128"/>
      <scheme val="minor"/>
    </font>
    <font>
      <sz val="6"/>
      <name val="ＭＳ Ｐゴシック"/>
      <family val="3"/>
      <charset val="128"/>
      <scheme val="minor"/>
    </font>
    <font>
      <sz val="11"/>
      <name val="ＭＳ Ｐゴシック"/>
      <family val="3"/>
      <charset val="128"/>
    </font>
    <font>
      <sz val="10"/>
      <name val="ＭＳ Ｐゴシック"/>
      <family val="3"/>
      <charset val="128"/>
    </font>
    <font>
      <b/>
      <sz val="12"/>
      <name val="ＭＳ Ｐゴシック"/>
      <family val="3"/>
      <charset val="128"/>
    </font>
    <font>
      <b/>
      <sz val="20"/>
      <name val="ＭＳ Ｐゴシック"/>
      <family val="3"/>
      <charset val="128"/>
    </font>
    <font>
      <b/>
      <sz val="10"/>
      <name val="ＭＳ Ｐゴシック"/>
      <family val="3"/>
      <charset val="128"/>
    </font>
    <font>
      <b/>
      <sz val="14"/>
      <name val="ＭＳ Ｐゴシック"/>
      <family val="3"/>
      <charset val="128"/>
    </font>
    <font>
      <sz val="10"/>
      <color indexed="10"/>
      <name val="ＭＳ Ｐゴシック"/>
      <family val="3"/>
      <charset val="128"/>
    </font>
    <font>
      <sz val="8"/>
      <name val="ＭＳ Ｐゴシック"/>
      <family val="3"/>
      <charset val="128"/>
    </font>
    <font>
      <sz val="8"/>
      <color indexed="10"/>
      <name val="ＭＳ Ｐゴシック"/>
      <family val="3"/>
      <charset val="128"/>
    </font>
    <font>
      <sz val="8"/>
      <color rgb="FFFF0000"/>
      <name val="ＭＳ Ｐゴシック"/>
      <family val="3"/>
      <charset val="128"/>
    </font>
    <font>
      <b/>
      <sz val="11"/>
      <name val="ＭＳ Ｐゴシック"/>
      <family val="3"/>
      <charset val="128"/>
    </font>
    <font>
      <sz val="12"/>
      <name val="ＭＳ Ｐゴシック"/>
      <family val="3"/>
      <charset val="128"/>
    </font>
    <font>
      <sz val="11"/>
      <color rgb="FFFF0000"/>
      <name val="ＭＳ Ｐゴシック"/>
      <family val="3"/>
      <charset val="128"/>
    </font>
    <font>
      <b/>
      <sz val="12"/>
      <color rgb="FF0000FF"/>
      <name val="ＭＳ Ｐゴシック"/>
      <family val="3"/>
      <charset val="128"/>
    </font>
    <font>
      <b/>
      <sz val="18"/>
      <color rgb="FF0000FF"/>
      <name val="ＭＳ Ｐゴシック"/>
      <family val="3"/>
      <charset val="128"/>
    </font>
    <font>
      <b/>
      <sz val="20"/>
      <color rgb="FF0000FF"/>
      <name val="ＭＳ Ｐゴシック"/>
      <family val="3"/>
      <charset val="128"/>
    </font>
    <font>
      <sz val="10"/>
      <color rgb="FF0000FF"/>
      <name val="ＭＳ Ｐゴシック"/>
      <family val="3"/>
      <charset val="128"/>
    </font>
    <font>
      <sz val="9"/>
      <color rgb="FF0000FF"/>
      <name val="ＭＳ Ｐゴシック"/>
      <family val="3"/>
      <charset val="128"/>
    </font>
    <font>
      <b/>
      <sz val="12"/>
      <color rgb="FF006600"/>
      <name val="ＭＳ Ｐゴシック"/>
      <family val="3"/>
      <charset val="128"/>
    </font>
    <font>
      <b/>
      <sz val="18"/>
      <color rgb="FF006600"/>
      <name val="ＭＳ Ｐゴシック"/>
      <family val="3"/>
      <charset val="128"/>
    </font>
    <font>
      <b/>
      <sz val="20"/>
      <color rgb="FF006600"/>
      <name val="ＭＳ Ｐゴシック"/>
      <family val="3"/>
      <charset val="128"/>
    </font>
    <font>
      <sz val="10"/>
      <color rgb="FF006600"/>
      <name val="ＭＳ Ｐゴシック"/>
      <family val="3"/>
      <charset val="128"/>
    </font>
    <font>
      <sz val="9"/>
      <color rgb="FF006600"/>
      <name val="ＭＳ Ｐゴシック"/>
      <family val="3"/>
      <charset val="128"/>
    </font>
    <font>
      <b/>
      <sz val="12"/>
      <color theme="9" tint="-0.249977111117893"/>
      <name val="ＭＳ Ｐゴシック"/>
      <family val="3"/>
      <charset val="128"/>
    </font>
    <font>
      <b/>
      <sz val="18"/>
      <color theme="9" tint="-0.249977111117893"/>
      <name val="ＭＳ Ｐゴシック"/>
      <family val="3"/>
      <charset val="128"/>
    </font>
    <font>
      <b/>
      <sz val="20"/>
      <color theme="9" tint="-0.249977111117893"/>
      <name val="ＭＳ Ｐゴシック"/>
      <family val="3"/>
      <charset val="128"/>
    </font>
    <font>
      <sz val="10"/>
      <color theme="9" tint="-0.249977111117893"/>
      <name val="ＭＳ Ｐゴシック"/>
      <family val="3"/>
      <charset val="128"/>
    </font>
    <font>
      <sz val="8"/>
      <color rgb="FF006600"/>
      <name val="ＭＳ Ｐゴシック"/>
      <family val="3"/>
      <charset val="128"/>
    </font>
    <font>
      <sz val="8"/>
      <color rgb="FF0000FF"/>
      <name val="ＭＳ Ｐゴシック"/>
      <family val="3"/>
      <charset val="128"/>
    </font>
    <font>
      <sz val="7"/>
      <color rgb="FF0000FF"/>
      <name val="ＭＳ Ｐゴシック"/>
      <family val="3"/>
      <charset val="128"/>
    </font>
    <font>
      <b/>
      <sz val="9"/>
      <color rgb="FF0000FF"/>
      <name val="ＭＳ Ｐゴシック"/>
      <family val="3"/>
      <charset val="128"/>
    </font>
    <font>
      <b/>
      <sz val="9"/>
      <color rgb="FF006600"/>
      <name val="ＭＳ Ｐゴシック"/>
      <family val="3"/>
      <charset val="128"/>
    </font>
    <font>
      <sz val="7"/>
      <color rgb="FF006600"/>
      <name val="ＭＳ Ｐゴシック"/>
      <family val="3"/>
      <charset val="128"/>
    </font>
    <font>
      <b/>
      <sz val="12"/>
      <color rgb="FF660033"/>
      <name val="ＭＳ Ｐゴシック"/>
      <family val="3"/>
      <charset val="128"/>
    </font>
    <font>
      <sz val="9"/>
      <color rgb="FF660033"/>
      <name val="ＭＳ Ｐゴシック"/>
      <family val="3"/>
      <charset val="128"/>
    </font>
    <font>
      <b/>
      <sz val="9"/>
      <color rgb="FF660033"/>
      <name val="ＭＳ Ｐゴシック"/>
      <family val="3"/>
      <charset val="128"/>
    </font>
    <font>
      <sz val="8"/>
      <color rgb="FF660033"/>
      <name val="ＭＳ Ｐゴシック"/>
      <family val="3"/>
      <charset val="128"/>
    </font>
    <font>
      <sz val="7"/>
      <color rgb="FF660033"/>
      <name val="ＭＳ Ｐゴシック"/>
      <family val="3"/>
      <charset val="128"/>
    </font>
    <font>
      <sz val="14"/>
      <name val="ＭＳ Ｐゴシック"/>
      <family val="3"/>
      <charset val="128"/>
    </font>
    <font>
      <sz val="16"/>
      <name val="ＭＳ Ｐゴシック"/>
      <family val="3"/>
      <charset val="128"/>
    </font>
    <font>
      <sz val="18"/>
      <name val="ＭＳ Ｐゴシック"/>
      <family val="3"/>
      <charset val="128"/>
    </font>
    <font>
      <sz val="36"/>
      <name val="ＭＳ Ｐゴシック"/>
      <family val="3"/>
      <charset val="128"/>
    </font>
    <font>
      <sz val="14"/>
      <color theme="1"/>
      <name val="ＭＳ Ｐゴシック"/>
      <family val="3"/>
      <charset val="128"/>
      <scheme val="minor"/>
    </font>
    <font>
      <sz val="12"/>
      <color theme="1"/>
      <name val="ＭＳ Ｐゴシック"/>
      <family val="2"/>
      <scheme val="minor"/>
    </font>
    <font>
      <sz val="18"/>
      <color theme="1"/>
      <name val="ＭＳ Ｐゴシック"/>
      <family val="2"/>
      <scheme val="minor"/>
    </font>
    <font>
      <b/>
      <sz val="16"/>
      <name val="ＭＳ Ｐゴシック"/>
      <family val="3"/>
      <charset val="128"/>
    </font>
    <font>
      <sz val="20"/>
      <color theme="1"/>
      <name val="ＭＳ Ｐゴシック"/>
      <family val="2"/>
      <scheme val="minor"/>
    </font>
    <font>
      <sz val="20"/>
      <color theme="1"/>
      <name val="ＭＳ Ｐゴシック"/>
      <family val="3"/>
      <charset val="128"/>
      <scheme val="minor"/>
    </font>
    <font>
      <sz val="11"/>
      <color theme="1"/>
      <name val="ＭＳ Ｐゴシック"/>
      <family val="2"/>
      <scheme val="minor"/>
    </font>
    <font>
      <sz val="14"/>
      <color rgb="FFFF0000"/>
      <name val="ＭＳ Ｐゴシック"/>
      <family val="3"/>
      <charset val="128"/>
    </font>
    <font>
      <b/>
      <sz val="14"/>
      <color rgb="FF0000FF"/>
      <name val="ＭＳ Ｐゴシック"/>
      <family val="3"/>
      <charset val="128"/>
    </font>
    <font>
      <b/>
      <sz val="14"/>
      <color rgb="FFFF0000"/>
      <name val="ＭＳ Ｐゴシック"/>
      <family val="3"/>
      <charset val="128"/>
    </font>
    <font>
      <sz val="11"/>
      <color rgb="FFFF0000"/>
      <name val="ＭＳ Ｐゴシック"/>
      <family val="2"/>
      <scheme val="minor"/>
    </font>
    <font>
      <sz val="11"/>
      <color rgb="FFFF0000"/>
      <name val="ＭＳ Ｐゴシック"/>
      <family val="3"/>
      <charset val="128"/>
      <scheme val="minor"/>
    </font>
    <font>
      <sz val="26"/>
      <color theme="1"/>
      <name val="ＭＳ Ｐゴシック"/>
      <family val="3"/>
      <charset val="128"/>
      <scheme val="minor"/>
    </font>
  </fonts>
  <fills count="9">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rgb="FFCCFFCC"/>
        <bgColor indexed="64"/>
      </patternFill>
    </fill>
    <fill>
      <patternFill patternType="solid">
        <fgColor rgb="FFCCECFF"/>
        <bgColor indexed="64"/>
      </patternFill>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s>
  <borders count="134">
    <border>
      <left/>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dotted">
        <color theme="0" tint="-0.34998626667073579"/>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otted">
        <color auto="1"/>
      </top>
      <bottom/>
      <diagonal/>
    </border>
    <border>
      <left style="thin">
        <color indexed="64"/>
      </left>
      <right style="thin">
        <color indexed="64"/>
      </right>
      <top style="thin">
        <color indexed="64"/>
      </top>
      <bottom style="thin">
        <color indexed="6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style="medium">
        <color rgb="FF0000FF"/>
      </left>
      <right/>
      <top/>
      <bottom style="medium">
        <color rgb="FF0000FF"/>
      </bottom>
      <diagonal/>
    </border>
    <border>
      <left/>
      <right/>
      <top/>
      <bottom style="medium">
        <color rgb="FF0000FF"/>
      </bottom>
      <diagonal/>
    </border>
    <border>
      <left/>
      <right style="medium">
        <color rgb="FF0000FF"/>
      </right>
      <top/>
      <bottom style="medium">
        <color rgb="FF0000FF"/>
      </bottom>
      <diagonal/>
    </border>
    <border>
      <left style="thin">
        <color rgb="FF0000FF"/>
      </left>
      <right/>
      <top style="thin">
        <color rgb="FF0000FF"/>
      </top>
      <bottom style="thin">
        <color rgb="FF0000FF"/>
      </bottom>
      <diagonal/>
    </border>
    <border>
      <left style="thin">
        <color rgb="FF0000FF"/>
      </left>
      <right/>
      <top/>
      <bottom/>
      <diagonal/>
    </border>
    <border>
      <left style="thin">
        <color rgb="FF0000FF"/>
      </left>
      <right/>
      <top/>
      <bottom style="thin">
        <color rgb="FF0000FF"/>
      </bottom>
      <diagonal/>
    </border>
    <border>
      <left/>
      <right/>
      <top/>
      <bottom style="thin">
        <color rgb="FF0000FF"/>
      </bottom>
      <diagonal/>
    </border>
    <border>
      <left/>
      <right style="thin">
        <color rgb="FF0000FF"/>
      </right>
      <top style="thin">
        <color rgb="FF0000FF"/>
      </top>
      <bottom style="thin">
        <color rgb="FF0000FF"/>
      </bottom>
      <diagonal/>
    </border>
    <border>
      <left/>
      <right/>
      <top style="thin">
        <color rgb="FF0000FF"/>
      </top>
      <bottom/>
      <diagonal/>
    </border>
    <border>
      <left/>
      <right style="thin">
        <color rgb="FF0000FF"/>
      </right>
      <top style="thin">
        <color rgb="FF0000FF"/>
      </top>
      <bottom/>
      <diagonal/>
    </border>
    <border>
      <left/>
      <right style="thin">
        <color rgb="FF0000FF"/>
      </right>
      <top/>
      <bottom/>
      <diagonal/>
    </border>
    <border>
      <left/>
      <right style="thin">
        <color rgb="FF0000FF"/>
      </right>
      <top/>
      <bottom style="thin">
        <color rgb="FF0000FF"/>
      </bottom>
      <diagonal/>
    </border>
    <border>
      <left/>
      <right/>
      <top style="thin">
        <color rgb="FF0000FF"/>
      </top>
      <bottom style="thin">
        <color rgb="FF0000FF"/>
      </bottom>
      <diagonal/>
    </border>
    <border>
      <left style="medium">
        <color rgb="FF0000FF"/>
      </left>
      <right/>
      <top style="thin">
        <color rgb="FF0000FF"/>
      </top>
      <bottom style="thin">
        <color rgb="FF0000FF"/>
      </bottom>
      <diagonal/>
    </border>
    <border>
      <left style="thin">
        <color rgb="FF0000FF"/>
      </left>
      <right/>
      <top style="thin">
        <color rgb="FF0000FF"/>
      </top>
      <bottom/>
      <diagonal/>
    </border>
    <border>
      <left style="thin">
        <color rgb="FF0000FF"/>
      </left>
      <right/>
      <top style="thin">
        <color rgb="FF0000FF"/>
      </top>
      <bottom style="double">
        <color rgb="FF0000FF"/>
      </bottom>
      <diagonal/>
    </border>
    <border>
      <left/>
      <right/>
      <top style="thin">
        <color rgb="FF0000FF"/>
      </top>
      <bottom style="double">
        <color rgb="FF0000FF"/>
      </bottom>
      <diagonal/>
    </border>
    <border>
      <left/>
      <right style="thin">
        <color rgb="FF0000FF"/>
      </right>
      <top style="thin">
        <color rgb="FF0000FF"/>
      </top>
      <bottom style="double">
        <color rgb="FF0000FF"/>
      </bottom>
      <diagonal/>
    </border>
    <border>
      <left/>
      <right style="thin">
        <color rgb="FF0000FF"/>
      </right>
      <top/>
      <bottom style="medium">
        <color rgb="FF0000FF"/>
      </bottom>
      <diagonal/>
    </border>
    <border>
      <left style="thin">
        <color rgb="FF0000FF"/>
      </left>
      <right/>
      <top style="medium">
        <color rgb="FF0000FF"/>
      </top>
      <bottom style="thin">
        <color rgb="FF0000FF"/>
      </bottom>
      <diagonal/>
    </border>
    <border>
      <left/>
      <right/>
      <top style="medium">
        <color rgb="FF0000FF"/>
      </top>
      <bottom style="thin">
        <color rgb="FF0000FF"/>
      </bottom>
      <diagonal/>
    </border>
    <border>
      <left/>
      <right style="thin">
        <color rgb="FF0000FF"/>
      </right>
      <top style="medium">
        <color rgb="FF0000FF"/>
      </top>
      <bottom style="thin">
        <color rgb="FF0000FF"/>
      </bottom>
      <diagonal/>
    </border>
    <border>
      <left style="medium">
        <color rgb="FF0000FF"/>
      </left>
      <right/>
      <top/>
      <bottom/>
      <diagonal/>
    </border>
    <border>
      <left/>
      <right style="medium">
        <color rgb="FF0000FF"/>
      </right>
      <top/>
      <bottom/>
      <diagonal/>
    </border>
    <border>
      <left style="medium">
        <color rgb="FF0000FF"/>
      </left>
      <right/>
      <top style="thin">
        <color rgb="FF0000FF"/>
      </top>
      <bottom/>
      <diagonal/>
    </border>
    <border>
      <left/>
      <right style="medium">
        <color rgb="FF0000FF"/>
      </right>
      <top style="thin">
        <color rgb="FF0000FF"/>
      </top>
      <bottom/>
      <diagonal/>
    </border>
    <border>
      <left style="medium">
        <color rgb="FF0000FF"/>
      </left>
      <right/>
      <top/>
      <bottom style="thin">
        <color rgb="FF0000FF"/>
      </bottom>
      <diagonal/>
    </border>
    <border>
      <left/>
      <right style="medium">
        <color rgb="FF0000FF"/>
      </right>
      <top/>
      <bottom style="thin">
        <color rgb="FF0000FF"/>
      </bottom>
      <diagonal/>
    </border>
    <border>
      <left style="thin">
        <color rgb="FF0000FF"/>
      </left>
      <right/>
      <top style="medium">
        <color rgb="FF0000FF"/>
      </top>
      <bottom/>
      <diagonal/>
    </border>
    <border>
      <left style="thin">
        <color rgb="FF006600"/>
      </left>
      <right/>
      <top style="thin">
        <color rgb="FF006600"/>
      </top>
      <bottom/>
      <diagonal/>
    </border>
    <border>
      <left/>
      <right/>
      <top style="thin">
        <color rgb="FF006600"/>
      </top>
      <bottom/>
      <diagonal/>
    </border>
    <border>
      <left/>
      <right style="thin">
        <color rgb="FF006600"/>
      </right>
      <top style="thin">
        <color rgb="FF006600"/>
      </top>
      <bottom/>
      <diagonal/>
    </border>
    <border>
      <left style="thin">
        <color rgb="FF006600"/>
      </left>
      <right/>
      <top/>
      <bottom/>
      <diagonal/>
    </border>
    <border>
      <left/>
      <right style="thin">
        <color rgb="FF006600"/>
      </right>
      <top/>
      <bottom/>
      <diagonal/>
    </border>
    <border>
      <left style="thin">
        <color rgb="FF006600"/>
      </left>
      <right/>
      <top/>
      <bottom style="thin">
        <color rgb="FF006600"/>
      </bottom>
      <diagonal/>
    </border>
    <border>
      <left/>
      <right/>
      <top/>
      <bottom style="thin">
        <color rgb="FF006600"/>
      </bottom>
      <diagonal/>
    </border>
    <border>
      <left/>
      <right style="thin">
        <color rgb="FF006600"/>
      </right>
      <top/>
      <bottom style="thin">
        <color rgb="FF006600"/>
      </bottom>
      <diagonal/>
    </border>
    <border>
      <left style="thin">
        <color rgb="FF006600"/>
      </left>
      <right/>
      <top style="thin">
        <color rgb="FF006600"/>
      </top>
      <bottom style="thin">
        <color rgb="FF006600"/>
      </bottom>
      <diagonal/>
    </border>
    <border>
      <left/>
      <right/>
      <top style="thin">
        <color rgb="FF006600"/>
      </top>
      <bottom style="thin">
        <color rgb="FF006600"/>
      </bottom>
      <diagonal/>
    </border>
    <border>
      <left/>
      <right style="thin">
        <color rgb="FF006600"/>
      </right>
      <top style="thin">
        <color rgb="FF006600"/>
      </top>
      <bottom style="thin">
        <color rgb="FF006600"/>
      </bottom>
      <diagonal/>
    </border>
    <border>
      <left style="thin">
        <color rgb="FF006600"/>
      </left>
      <right/>
      <top style="thin">
        <color rgb="FF006600"/>
      </top>
      <bottom style="double">
        <color rgb="FF006600"/>
      </bottom>
      <diagonal/>
    </border>
    <border>
      <left/>
      <right/>
      <top style="thin">
        <color rgb="FF006600"/>
      </top>
      <bottom style="double">
        <color rgb="FF006600"/>
      </bottom>
      <diagonal/>
    </border>
    <border>
      <left/>
      <right style="thin">
        <color rgb="FF006600"/>
      </right>
      <top style="thin">
        <color rgb="FF006600"/>
      </top>
      <bottom style="double">
        <color rgb="FF006600"/>
      </bottom>
      <diagonal/>
    </border>
    <border>
      <left style="medium">
        <color rgb="FF006600"/>
      </left>
      <right/>
      <top style="medium">
        <color rgb="FF006600"/>
      </top>
      <bottom/>
      <diagonal/>
    </border>
    <border>
      <left/>
      <right/>
      <top style="medium">
        <color rgb="FF006600"/>
      </top>
      <bottom/>
      <diagonal/>
    </border>
    <border>
      <left style="thin">
        <color rgb="FF006600"/>
      </left>
      <right/>
      <top style="medium">
        <color rgb="FF006600"/>
      </top>
      <bottom/>
      <diagonal/>
    </border>
    <border>
      <left/>
      <right style="medium">
        <color rgb="FF006600"/>
      </right>
      <top style="medium">
        <color rgb="FF006600"/>
      </top>
      <bottom/>
      <diagonal/>
    </border>
    <border>
      <left style="medium">
        <color rgb="FF006600"/>
      </left>
      <right/>
      <top/>
      <bottom/>
      <diagonal/>
    </border>
    <border>
      <left/>
      <right style="medium">
        <color rgb="FF006600"/>
      </right>
      <top/>
      <bottom/>
      <diagonal/>
    </border>
    <border>
      <left style="medium">
        <color rgb="FF006600"/>
      </left>
      <right/>
      <top style="thin">
        <color rgb="FF006600"/>
      </top>
      <bottom/>
      <diagonal/>
    </border>
    <border>
      <left/>
      <right style="medium">
        <color rgb="FF006600"/>
      </right>
      <top style="thin">
        <color rgb="FF006600"/>
      </top>
      <bottom/>
      <diagonal/>
    </border>
    <border>
      <left style="medium">
        <color rgb="FF006600"/>
      </left>
      <right/>
      <top/>
      <bottom style="thin">
        <color rgb="FF006600"/>
      </bottom>
      <diagonal/>
    </border>
    <border>
      <left/>
      <right style="medium">
        <color rgb="FF006600"/>
      </right>
      <top/>
      <bottom style="thin">
        <color rgb="FF006600"/>
      </bottom>
      <diagonal/>
    </border>
    <border>
      <left style="medium">
        <color rgb="FF006600"/>
      </left>
      <right/>
      <top/>
      <bottom style="medium">
        <color rgb="FF006600"/>
      </bottom>
      <diagonal/>
    </border>
    <border>
      <left/>
      <right/>
      <top/>
      <bottom style="medium">
        <color rgb="FF006600"/>
      </bottom>
      <diagonal/>
    </border>
    <border>
      <left/>
      <right style="medium">
        <color rgb="FF006600"/>
      </right>
      <top/>
      <bottom style="medium">
        <color rgb="FF006600"/>
      </bottom>
      <diagonal/>
    </border>
    <border>
      <left style="thin">
        <color rgb="FF660033"/>
      </left>
      <right/>
      <top/>
      <bottom/>
      <diagonal/>
    </border>
    <border>
      <left/>
      <right style="thin">
        <color rgb="FF660033"/>
      </right>
      <top/>
      <bottom/>
      <diagonal/>
    </border>
    <border>
      <left style="thin">
        <color rgb="FF660033"/>
      </left>
      <right/>
      <top/>
      <bottom style="thin">
        <color rgb="FF660033"/>
      </bottom>
      <diagonal/>
    </border>
    <border>
      <left/>
      <right/>
      <top/>
      <bottom style="thin">
        <color rgb="FF660033"/>
      </bottom>
      <diagonal/>
    </border>
    <border>
      <left/>
      <right style="thin">
        <color rgb="FF660033"/>
      </right>
      <top/>
      <bottom style="thin">
        <color rgb="FF660033"/>
      </bottom>
      <diagonal/>
    </border>
    <border>
      <left style="thin">
        <color rgb="FF660033"/>
      </left>
      <right/>
      <top style="thin">
        <color rgb="FF660033"/>
      </top>
      <bottom/>
      <diagonal/>
    </border>
    <border>
      <left/>
      <right/>
      <top style="thin">
        <color rgb="FF660033"/>
      </top>
      <bottom/>
      <diagonal/>
    </border>
    <border>
      <left/>
      <right style="thin">
        <color rgb="FF660033"/>
      </right>
      <top style="thin">
        <color rgb="FF660033"/>
      </top>
      <bottom/>
      <diagonal/>
    </border>
    <border>
      <left style="thin">
        <color rgb="FF660033"/>
      </left>
      <right/>
      <top style="thin">
        <color rgb="FF660033"/>
      </top>
      <bottom style="thin">
        <color rgb="FF660033"/>
      </bottom>
      <diagonal/>
    </border>
    <border>
      <left/>
      <right/>
      <top style="thin">
        <color rgb="FF660033"/>
      </top>
      <bottom style="thin">
        <color rgb="FF660033"/>
      </bottom>
      <diagonal/>
    </border>
    <border>
      <left/>
      <right style="thin">
        <color rgb="FF660033"/>
      </right>
      <top style="thin">
        <color rgb="FF660033"/>
      </top>
      <bottom style="thin">
        <color rgb="FF660033"/>
      </bottom>
      <diagonal/>
    </border>
    <border>
      <left style="thin">
        <color rgb="FF660033"/>
      </left>
      <right/>
      <top style="thin">
        <color rgb="FF660033"/>
      </top>
      <bottom style="double">
        <color rgb="FF660033"/>
      </bottom>
      <diagonal/>
    </border>
    <border>
      <left/>
      <right/>
      <top style="thin">
        <color rgb="FF660033"/>
      </top>
      <bottom style="double">
        <color rgb="FF660033"/>
      </bottom>
      <diagonal/>
    </border>
    <border>
      <left/>
      <right style="thin">
        <color rgb="FF660033"/>
      </right>
      <top style="thin">
        <color rgb="FF660033"/>
      </top>
      <bottom style="double">
        <color rgb="FF660033"/>
      </bottom>
      <diagonal/>
    </border>
    <border>
      <left style="medium">
        <color rgb="FF660033"/>
      </left>
      <right/>
      <top style="medium">
        <color rgb="FF660033"/>
      </top>
      <bottom/>
      <diagonal/>
    </border>
    <border>
      <left/>
      <right/>
      <top style="medium">
        <color rgb="FF660033"/>
      </top>
      <bottom/>
      <diagonal/>
    </border>
    <border>
      <left/>
      <right style="thin">
        <color rgb="FF660033"/>
      </right>
      <top style="medium">
        <color rgb="FF660033"/>
      </top>
      <bottom/>
      <diagonal/>
    </border>
    <border>
      <left/>
      <right style="medium">
        <color rgb="FF660033"/>
      </right>
      <top style="medium">
        <color rgb="FF660033"/>
      </top>
      <bottom/>
      <diagonal/>
    </border>
    <border>
      <left style="medium">
        <color rgb="FF660033"/>
      </left>
      <right/>
      <top/>
      <bottom style="thin">
        <color rgb="FF660033"/>
      </bottom>
      <diagonal/>
    </border>
    <border>
      <left/>
      <right style="medium">
        <color rgb="FF660033"/>
      </right>
      <top/>
      <bottom style="thin">
        <color rgb="FF660033"/>
      </bottom>
      <diagonal/>
    </border>
    <border>
      <left style="medium">
        <color rgb="FF660033"/>
      </left>
      <right/>
      <top/>
      <bottom/>
      <diagonal/>
    </border>
    <border>
      <left/>
      <right style="medium">
        <color rgb="FF660033"/>
      </right>
      <top/>
      <bottom/>
      <diagonal/>
    </border>
    <border>
      <left style="medium">
        <color rgb="FF660033"/>
      </left>
      <right/>
      <top style="thin">
        <color rgb="FF660033"/>
      </top>
      <bottom/>
      <diagonal/>
    </border>
    <border>
      <left/>
      <right style="medium">
        <color rgb="FF660033"/>
      </right>
      <top style="thin">
        <color rgb="FF660033"/>
      </top>
      <bottom/>
      <diagonal/>
    </border>
    <border>
      <left style="medium">
        <color rgb="FF660033"/>
      </left>
      <right/>
      <top/>
      <bottom style="medium">
        <color rgb="FF660033"/>
      </bottom>
      <diagonal/>
    </border>
    <border>
      <left/>
      <right/>
      <top/>
      <bottom style="medium">
        <color rgb="FF660033"/>
      </bottom>
      <diagonal/>
    </border>
    <border>
      <left/>
      <right style="thin">
        <color rgb="FF660033"/>
      </right>
      <top/>
      <bottom style="medium">
        <color rgb="FF660033"/>
      </bottom>
      <diagonal/>
    </border>
    <border>
      <left/>
      <right style="medium">
        <color rgb="FF660033"/>
      </right>
      <top/>
      <bottom style="medium">
        <color rgb="FF660033"/>
      </bottom>
      <diagonal/>
    </border>
    <border>
      <left/>
      <right/>
      <top/>
      <bottom style="double">
        <color indexed="64"/>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top style="thin">
        <color rgb="FF0000FF"/>
      </top>
      <bottom style="thin">
        <color indexed="64"/>
      </bottom>
      <diagonal/>
    </border>
    <border>
      <left/>
      <right style="thin">
        <color indexed="64"/>
      </right>
      <top style="thin">
        <color rgb="FF006600"/>
      </top>
      <bottom/>
      <diagonal/>
    </border>
    <border>
      <left style="thin">
        <color rgb="FF660033"/>
      </left>
      <right style="thin">
        <color indexed="64"/>
      </right>
      <top style="thin">
        <color rgb="FF660033"/>
      </top>
      <bottom style="thin">
        <color rgb="FF660033"/>
      </bottom>
      <diagonal/>
    </border>
    <border>
      <left style="thin">
        <color rgb="FF006600"/>
      </left>
      <right style="thin">
        <color indexed="64"/>
      </right>
      <top style="thin">
        <color rgb="FF006600"/>
      </top>
      <bottom style="thin">
        <color rgb="FF006600"/>
      </bottom>
      <diagonal/>
    </border>
    <border>
      <left style="thin">
        <color rgb="FF0000FF"/>
      </left>
      <right style="thin">
        <color indexed="64"/>
      </right>
      <top style="thin">
        <color rgb="FF0000FF"/>
      </top>
      <bottom style="thin">
        <color rgb="FF0000FF"/>
      </bottom>
      <diagonal/>
    </border>
    <border>
      <left style="thin">
        <color indexed="64"/>
      </left>
      <right/>
      <top/>
      <bottom style="thin">
        <color indexed="64"/>
      </bottom>
      <diagonal/>
    </border>
    <border>
      <left/>
      <right style="thin">
        <color indexed="64"/>
      </right>
      <top/>
      <bottom style="thin">
        <color indexed="64"/>
      </bottom>
      <diagonal/>
    </border>
    <border>
      <left style="thin">
        <color rgb="FF006600"/>
      </left>
      <right style="thin">
        <color rgb="FF006600"/>
      </right>
      <top style="thin">
        <color rgb="FF006600"/>
      </top>
      <bottom style="thin">
        <color rgb="FF006600"/>
      </bottom>
      <diagonal/>
    </border>
    <border>
      <left style="thin">
        <color rgb="FF006600"/>
      </left>
      <right style="thin">
        <color rgb="FF006600"/>
      </right>
      <top/>
      <bottom/>
      <diagonal/>
    </border>
    <border>
      <left style="thin">
        <color rgb="FF660033"/>
      </left>
      <right style="thin">
        <color rgb="FF660033"/>
      </right>
      <top/>
      <bottom style="thin">
        <color rgb="FF660033"/>
      </bottom>
      <diagonal/>
    </border>
    <border>
      <left style="thin">
        <color rgb="FF660033"/>
      </left>
      <right style="thin">
        <color rgb="FF660033"/>
      </right>
      <top/>
      <bottom/>
      <diagonal/>
    </border>
    <border>
      <left style="thin">
        <color rgb="FF0000FF"/>
      </left>
      <right style="thin">
        <color rgb="FF0000FF"/>
      </right>
      <top/>
      <bottom style="medium">
        <color rgb="FF0000FF"/>
      </bottom>
      <diagonal/>
    </border>
    <border>
      <left style="thin">
        <color rgb="FF0000FF"/>
      </left>
      <right style="thin">
        <color rgb="FF0000FF"/>
      </right>
      <top style="thin">
        <color rgb="FF0000FF"/>
      </top>
      <bottom style="thin">
        <color rgb="FF0000FF"/>
      </bottom>
      <diagonal/>
    </border>
    <border>
      <left style="thin">
        <color rgb="FF006600"/>
      </left>
      <right style="thin">
        <color rgb="FF006600"/>
      </right>
      <top/>
      <bottom style="thin">
        <color rgb="FF006600"/>
      </bottom>
      <diagonal/>
    </border>
    <border>
      <left style="thin">
        <color rgb="FF006600"/>
      </left>
      <right style="medium">
        <color rgb="FF006600"/>
      </right>
      <top/>
      <bottom/>
      <diagonal/>
    </border>
    <border>
      <left style="thin">
        <color rgb="FF006600"/>
      </left>
      <right style="medium">
        <color rgb="FF006600"/>
      </right>
      <top/>
      <bottom style="thin">
        <color rgb="FF006600"/>
      </bottom>
      <diagonal/>
    </border>
    <border>
      <left style="thin">
        <color rgb="FF006600"/>
      </left>
      <right style="medium">
        <color rgb="FF006600"/>
      </right>
      <top/>
      <bottom style="medium">
        <color rgb="FF006600"/>
      </bottom>
      <diagonal/>
    </border>
    <border>
      <left style="thin">
        <color rgb="FF660033"/>
      </left>
      <right style="thin">
        <color rgb="FF660033"/>
      </right>
      <top style="thin">
        <color rgb="FF660033"/>
      </top>
      <bottom style="thin">
        <color rgb="FF660033"/>
      </bottom>
      <diagonal/>
    </border>
    <border>
      <left style="thin">
        <color rgb="FF660033"/>
      </left>
      <right style="thin">
        <color rgb="FF660033"/>
      </right>
      <top style="thin">
        <color rgb="FF660033"/>
      </top>
      <bottom/>
      <diagonal/>
    </border>
    <border>
      <left/>
      <right style="thin">
        <color indexed="64"/>
      </right>
      <top style="thin">
        <color rgb="FF0000FF"/>
      </top>
      <bottom style="thin">
        <color rgb="FF0000FF"/>
      </bottom>
      <diagonal/>
    </border>
    <border>
      <left style="thin">
        <color rgb="FF0000FF"/>
      </left>
      <right style="thin">
        <color rgb="FF0000FF"/>
      </right>
      <top/>
      <bottom style="thin">
        <color rgb="FF0000FF"/>
      </bottom>
      <diagonal/>
    </border>
    <border>
      <left/>
      <right style="thin">
        <color indexed="64"/>
      </right>
      <top style="thin">
        <color rgb="FF006600"/>
      </top>
      <bottom style="thin">
        <color rgb="FF006600"/>
      </bottom>
      <diagonal/>
    </border>
    <border>
      <left/>
      <right style="thin">
        <color indexed="64"/>
      </right>
      <top style="thin">
        <color rgb="FF660033"/>
      </top>
      <bottom style="thin">
        <color rgb="FF660033"/>
      </bottom>
      <diagonal/>
    </border>
    <border>
      <left style="thin">
        <color rgb="FF0000FF"/>
      </left>
      <right style="medium">
        <color rgb="FF0000FF"/>
      </right>
      <top/>
      <bottom style="medium">
        <color rgb="FF0000FF"/>
      </bottom>
      <diagonal/>
    </border>
    <border>
      <left style="thin">
        <color rgb="FF0000FF"/>
      </left>
      <right style="medium">
        <color rgb="FF0000FF"/>
      </right>
      <top/>
      <bottom style="thin">
        <color rgb="FF0000FF"/>
      </bottom>
      <diagonal/>
    </border>
    <border>
      <left style="thin">
        <color rgb="FF0000FF"/>
      </left>
      <right style="medium">
        <color rgb="FF0000FF"/>
      </right>
      <top/>
      <bottom/>
      <diagonal/>
    </border>
  </borders>
  <cellStyleXfs count="5">
    <xf numFmtId="0" fontId="0" fillId="0" borderId="0"/>
    <xf numFmtId="0" fontId="1" fillId="0" borderId="0">
      <alignment vertical="center"/>
    </xf>
    <xf numFmtId="0" fontId="3" fillId="0" borderId="0"/>
    <xf numFmtId="38" fontId="3" fillId="0" borderId="0"/>
    <xf numFmtId="9" fontId="51" fillId="0" borderId="0">
      <alignment vertical="center"/>
    </xf>
  </cellStyleXfs>
  <cellXfs count="557">
    <xf numFmtId="0" fontId="0" fillId="0" borderId="0" xfId="0"/>
    <xf numFmtId="0" fontId="4" fillId="0" borderId="0" xfId="2" applyFont="1" applyAlignment="1">
      <alignment vertical="center"/>
    </xf>
    <xf numFmtId="0" fontId="6" fillId="0" borderId="0" xfId="2" applyFont="1" applyAlignment="1">
      <alignment vertical="center"/>
    </xf>
    <xf numFmtId="14" fontId="4" fillId="0" borderId="0" xfId="2" applyNumberFormat="1" applyFont="1" applyAlignment="1">
      <alignment horizontal="center" vertical="center"/>
    </xf>
    <xf numFmtId="0" fontId="7" fillId="0" borderId="0" xfId="2" quotePrefix="1" applyFont="1" applyAlignment="1">
      <alignment horizontal="center" vertical="center"/>
    </xf>
    <xf numFmtId="49" fontId="4" fillId="0" borderId="0" xfId="2" applyNumberFormat="1" applyFont="1" applyAlignment="1">
      <alignment horizontal="center" vertical="center"/>
    </xf>
    <xf numFmtId="176" fontId="4" fillId="0" borderId="0" xfId="2" applyNumberFormat="1" applyFont="1" applyAlignment="1">
      <alignment vertical="center"/>
    </xf>
    <xf numFmtId="0" fontId="4" fillId="2" borderId="0" xfId="2" applyFont="1" applyFill="1" applyAlignment="1">
      <alignment vertical="center"/>
    </xf>
    <xf numFmtId="38" fontId="4" fillId="2" borderId="0" xfId="3" applyFont="1" applyFill="1" applyAlignment="1">
      <alignment horizontal="right" vertical="center" wrapText="1"/>
    </xf>
    <xf numFmtId="0" fontId="4" fillId="0" borderId="6" xfId="2" applyFont="1" applyBorder="1" applyAlignment="1">
      <alignment vertical="center"/>
    </xf>
    <xf numFmtId="38" fontId="4" fillId="0" borderId="0" xfId="3" applyFont="1" applyAlignment="1">
      <alignment vertical="center"/>
    </xf>
    <xf numFmtId="0" fontId="11" fillId="0" borderId="0" xfId="2" applyFont="1" applyAlignment="1">
      <alignment vertical="center"/>
    </xf>
    <xf numFmtId="0" fontId="10" fillId="0" borderId="0" xfId="2" applyFont="1" applyAlignment="1">
      <alignment horizontal="right" vertical="center"/>
    </xf>
    <xf numFmtId="0" fontId="4" fillId="0" borderId="0" xfId="2" applyFont="1"/>
    <xf numFmtId="0" fontId="3" fillId="0" borderId="0" xfId="2"/>
    <xf numFmtId="38" fontId="0" fillId="0" borderId="0" xfId="3" applyFont="1"/>
    <xf numFmtId="49" fontId="3" fillId="0" borderId="0" xfId="2" applyNumberFormat="1"/>
    <xf numFmtId="0" fontId="3" fillId="0" borderId="1" xfId="2" applyBorder="1" applyAlignment="1">
      <alignment wrapText="1"/>
    </xf>
    <xf numFmtId="0" fontId="3" fillId="0" borderId="5" xfId="2" applyBorder="1" applyAlignment="1">
      <alignment wrapText="1"/>
    </xf>
    <xf numFmtId="49" fontId="13" fillId="5" borderId="10" xfId="2" applyNumberFormat="1" applyFont="1" applyFill="1" applyBorder="1"/>
    <xf numFmtId="49" fontId="13" fillId="5" borderId="11" xfId="2" applyNumberFormat="1" applyFont="1" applyFill="1" applyBorder="1"/>
    <xf numFmtId="49" fontId="13" fillId="5" borderId="12" xfId="2" applyNumberFormat="1" applyFont="1" applyFill="1" applyBorder="1"/>
    <xf numFmtId="0" fontId="5" fillId="0" borderId="9" xfId="2" applyFont="1" applyBorder="1"/>
    <xf numFmtId="0" fontId="3" fillId="3" borderId="2" xfId="2" applyFill="1" applyBorder="1"/>
    <xf numFmtId="0" fontId="3" fillId="3" borderId="3" xfId="2" applyFill="1" applyBorder="1"/>
    <xf numFmtId="0" fontId="3" fillId="3" borderId="1" xfId="2" applyFill="1" applyBorder="1"/>
    <xf numFmtId="0" fontId="4" fillId="3" borderId="4" xfId="2" applyFont="1" applyFill="1" applyBorder="1" applyAlignment="1">
      <alignment horizontal="center"/>
    </xf>
    <xf numFmtId="0" fontId="4" fillId="3" borderId="0" xfId="2" applyFont="1" applyFill="1" applyAlignment="1">
      <alignment horizontal="center"/>
    </xf>
    <xf numFmtId="0" fontId="4" fillId="3" borderId="5" xfId="2" applyFont="1" applyFill="1" applyBorder="1" applyAlignment="1">
      <alignment horizontal="center"/>
    </xf>
    <xf numFmtId="0" fontId="3" fillId="0" borderId="13" xfId="2" applyBorder="1"/>
    <xf numFmtId="38" fontId="0" fillId="0" borderId="13" xfId="3" applyFont="1" applyBorder="1"/>
    <xf numFmtId="0" fontId="15" fillId="0" borderId="13" xfId="2" applyFont="1" applyBorder="1"/>
    <xf numFmtId="0" fontId="3" fillId="0" borderId="7" xfId="2" applyBorder="1"/>
    <xf numFmtId="0" fontId="3" fillId="0" borderId="8" xfId="2" applyBorder="1"/>
    <xf numFmtId="0" fontId="3" fillId="0" borderId="9" xfId="2" applyBorder="1"/>
    <xf numFmtId="0" fontId="3" fillId="0" borderId="14" xfId="2" applyBorder="1"/>
    <xf numFmtId="38" fontId="0" fillId="0" borderId="8" xfId="3" applyFont="1" applyBorder="1"/>
    <xf numFmtId="38" fontId="0" fillId="0" borderId="14" xfId="3" applyFont="1" applyBorder="1"/>
    <xf numFmtId="0" fontId="3" fillId="3" borderId="12" xfId="2" applyFill="1" applyBorder="1"/>
    <xf numFmtId="0" fontId="3" fillId="3" borderId="0" xfId="2" applyFill="1"/>
    <xf numFmtId="38" fontId="0" fillId="3" borderId="0" xfId="3" applyFont="1" applyFill="1"/>
    <xf numFmtId="38" fontId="0" fillId="3" borderId="12" xfId="3" applyFont="1" applyFill="1" applyBorder="1"/>
    <xf numFmtId="49" fontId="3" fillId="3" borderId="12" xfId="2" applyNumberFormat="1" applyFill="1" applyBorder="1"/>
    <xf numFmtId="38" fontId="0" fillId="3" borderId="10" xfId="3" applyFont="1" applyFill="1" applyBorder="1" applyAlignment="1">
      <alignment horizontal="center"/>
    </xf>
    <xf numFmtId="38" fontId="0" fillId="3" borderId="3" xfId="3" applyFont="1" applyFill="1" applyBorder="1" applyAlignment="1">
      <alignment horizontal="center"/>
    </xf>
    <xf numFmtId="0" fontId="3" fillId="3" borderId="10" xfId="2" applyFill="1" applyBorder="1" applyAlignment="1">
      <alignment horizontal="center"/>
    </xf>
    <xf numFmtId="0" fontId="3" fillId="3" borderId="3" xfId="2" applyFill="1" applyBorder="1" applyAlignment="1">
      <alignment horizontal="center"/>
    </xf>
    <xf numFmtId="0" fontId="3" fillId="3" borderId="10" xfId="2" applyFill="1" applyBorder="1" applyAlignment="1">
      <alignment horizontal="center" wrapText="1"/>
    </xf>
    <xf numFmtId="38" fontId="1" fillId="3" borderId="3" xfId="3" applyFont="1" applyFill="1" applyBorder="1" applyAlignment="1">
      <alignment horizontal="center"/>
    </xf>
    <xf numFmtId="38" fontId="1" fillId="3" borderId="10" xfId="3" applyFont="1" applyFill="1" applyBorder="1" applyAlignment="1">
      <alignment horizontal="center" wrapText="1"/>
    </xf>
    <xf numFmtId="49" fontId="13" fillId="0" borderId="0" xfId="2" applyNumberFormat="1" applyFont="1"/>
    <xf numFmtId="49" fontId="3" fillId="5" borderId="11" xfId="2" applyNumberFormat="1" applyFill="1" applyBorder="1"/>
    <xf numFmtId="49" fontId="3" fillId="5" borderId="14" xfId="2" applyNumberFormat="1" applyFill="1" applyBorder="1"/>
    <xf numFmtId="49" fontId="15" fillId="0" borderId="0" xfId="2" applyNumberFormat="1" applyFont="1" applyAlignment="1">
      <alignment vertical="center"/>
    </xf>
    <xf numFmtId="49" fontId="15" fillId="0" borderId="0" xfId="2" applyNumberFormat="1" applyFont="1"/>
    <xf numFmtId="0" fontId="7" fillId="0" borderId="0" xfId="2" applyFont="1" applyAlignment="1">
      <alignment vertical="center"/>
    </xf>
    <xf numFmtId="0" fontId="3" fillId="4" borderId="14" xfId="2" applyFill="1" applyBorder="1"/>
    <xf numFmtId="49" fontId="6" fillId="0" borderId="0" xfId="2" applyNumberFormat="1" applyFont="1" applyAlignment="1">
      <alignment vertical="center"/>
    </xf>
    <xf numFmtId="49" fontId="4" fillId="0" borderId="0" xfId="2" applyNumberFormat="1" applyFont="1" applyAlignment="1">
      <alignment vertical="center"/>
    </xf>
    <xf numFmtId="49" fontId="4" fillId="0" borderId="0" xfId="2" applyNumberFormat="1" applyFont="1"/>
    <xf numFmtId="49" fontId="3" fillId="0" borderId="14" xfId="2" applyNumberFormat="1" applyBorder="1" applyAlignment="1">
      <alignment horizontal="center" vertical="center"/>
    </xf>
    <xf numFmtId="0" fontId="3" fillId="0" borderId="0" xfId="2" applyAlignment="1">
      <alignment vertical="center"/>
    </xf>
    <xf numFmtId="0" fontId="15" fillId="0" borderId="0" xfId="2" applyFont="1" applyAlignment="1">
      <alignment vertical="center"/>
    </xf>
    <xf numFmtId="0" fontId="5" fillId="5" borderId="14" xfId="2" applyFont="1" applyFill="1" applyBorder="1" applyAlignment="1">
      <alignment vertical="center"/>
    </xf>
    <xf numFmtId="49" fontId="4" fillId="3" borderId="14" xfId="2" applyNumberFormat="1" applyFont="1" applyFill="1" applyBorder="1" applyAlignment="1">
      <alignment horizontal="center" vertical="center"/>
    </xf>
    <xf numFmtId="0" fontId="4" fillId="3" borderId="14" xfId="2" applyFont="1" applyFill="1" applyBorder="1" applyAlignment="1">
      <alignment horizontal="center" vertical="center"/>
    </xf>
    <xf numFmtId="0" fontId="13" fillId="0" borderId="14" xfId="2" applyFont="1" applyBorder="1" applyAlignment="1">
      <alignment vertical="center"/>
    </xf>
    <xf numFmtId="0" fontId="3" fillId="4" borderId="7" xfId="2" applyFill="1" applyBorder="1"/>
    <xf numFmtId="0" fontId="3" fillId="4" borderId="8" xfId="2" applyFill="1" applyBorder="1"/>
    <xf numFmtId="0" fontId="3" fillId="4" borderId="9" xfId="2" applyFill="1" applyBorder="1"/>
    <xf numFmtId="0" fontId="15" fillId="0" borderId="0" xfId="2" applyFont="1" applyAlignment="1">
      <alignment vertical="top"/>
    </xf>
    <xf numFmtId="0" fontId="15" fillId="0" borderId="14" xfId="2" applyFont="1" applyBorder="1"/>
    <xf numFmtId="0" fontId="15" fillId="0" borderId="0" xfId="2" applyFont="1" applyAlignment="1">
      <alignment horizontal="right"/>
    </xf>
    <xf numFmtId="49" fontId="5" fillId="0" borderId="13" xfId="2" applyNumberFormat="1" applyFont="1" applyBorder="1"/>
    <xf numFmtId="0" fontId="16" fillId="0" borderId="0" xfId="2" applyFont="1" applyAlignment="1">
      <alignment vertical="center"/>
    </xf>
    <xf numFmtId="0" fontId="17" fillId="0" borderId="0" xfId="2" applyFont="1" applyAlignment="1">
      <alignment vertical="center"/>
    </xf>
    <xf numFmtId="0" fontId="18" fillId="0" borderId="0" xfId="2" applyFont="1" applyAlignment="1">
      <alignment vertical="center"/>
    </xf>
    <xf numFmtId="0" fontId="19" fillId="0" borderId="0" xfId="2" applyFont="1" applyAlignment="1">
      <alignment vertical="center"/>
    </xf>
    <xf numFmtId="0" fontId="20" fillId="0" borderId="0" xfId="2" applyFont="1" applyAlignment="1">
      <alignment vertical="center"/>
    </xf>
    <xf numFmtId="0" fontId="21" fillId="0" borderId="0" xfId="2" applyFont="1" applyAlignment="1">
      <alignment vertical="center"/>
    </xf>
    <xf numFmtId="0" fontId="22" fillId="0" borderId="0" xfId="2" applyFont="1" applyAlignment="1">
      <alignment vertical="center"/>
    </xf>
    <xf numFmtId="0" fontId="23" fillId="0" borderId="0" xfId="2" applyFont="1" applyAlignment="1">
      <alignment vertical="center"/>
    </xf>
    <xf numFmtId="0" fontId="24" fillId="0" borderId="0" xfId="2" applyFont="1" applyAlignment="1">
      <alignment vertical="center"/>
    </xf>
    <xf numFmtId="0" fontId="25" fillId="0" borderId="0" xfId="2" applyFont="1" applyAlignment="1">
      <alignment vertical="center"/>
    </xf>
    <xf numFmtId="0" fontId="27" fillId="0" borderId="0" xfId="2" applyFont="1" applyAlignment="1">
      <alignment vertical="center"/>
    </xf>
    <xf numFmtId="0" fontId="28" fillId="0" borderId="0" xfId="2" applyFont="1" applyAlignment="1">
      <alignment vertical="center"/>
    </xf>
    <xf numFmtId="0" fontId="29" fillId="0" borderId="0" xfId="2" applyFont="1" applyAlignment="1">
      <alignment vertical="center"/>
    </xf>
    <xf numFmtId="0" fontId="4" fillId="0" borderId="16" xfId="2" applyFont="1" applyBorder="1" applyAlignment="1">
      <alignment vertical="center"/>
    </xf>
    <xf numFmtId="38" fontId="4" fillId="0" borderId="16" xfId="3" applyFont="1" applyBorder="1" applyAlignment="1">
      <alignment horizontal="right" vertical="center" wrapText="1"/>
    </xf>
    <xf numFmtId="38" fontId="4" fillId="0" borderId="17" xfId="3" applyFont="1" applyBorder="1" applyAlignment="1">
      <alignment horizontal="right" vertical="center" wrapText="1"/>
    </xf>
    <xf numFmtId="0" fontId="4" fillId="0" borderId="18" xfId="2" applyFont="1" applyBorder="1" applyAlignment="1">
      <alignment vertical="center"/>
    </xf>
    <xf numFmtId="0" fontId="4" fillId="0" borderId="19" xfId="2" applyFont="1" applyBorder="1" applyAlignment="1">
      <alignment vertical="center"/>
    </xf>
    <xf numFmtId="49" fontId="9" fillId="0" borderId="0" xfId="2" applyNumberFormat="1" applyFont="1" applyAlignment="1">
      <alignment vertical="center"/>
    </xf>
    <xf numFmtId="0" fontId="4" fillId="0" borderId="22" xfId="2" applyFont="1" applyBorder="1" applyAlignment="1">
      <alignment vertical="center"/>
    </xf>
    <xf numFmtId="0" fontId="6" fillId="0" borderId="26" xfId="2" applyFont="1" applyBorder="1" applyAlignment="1">
      <alignment vertical="center"/>
    </xf>
    <xf numFmtId="0" fontId="4" fillId="0" borderId="27" xfId="2" applyFont="1" applyBorder="1" applyAlignment="1">
      <alignment horizontal="left" vertical="center"/>
    </xf>
    <xf numFmtId="49" fontId="4" fillId="0" borderId="28" xfId="2" applyNumberFormat="1" applyFont="1" applyBorder="1" applyAlignment="1">
      <alignment horizontal="center" vertical="center"/>
    </xf>
    <xf numFmtId="0" fontId="4" fillId="0" borderId="28" xfId="2" applyFont="1" applyBorder="1" applyAlignment="1">
      <alignment vertical="center"/>
    </xf>
    <xf numFmtId="0" fontId="4" fillId="2" borderId="28" xfId="2" applyFont="1" applyFill="1" applyBorder="1" applyAlignment="1">
      <alignment vertical="center"/>
    </xf>
    <xf numFmtId="0" fontId="4" fillId="0" borderId="24" xfId="2" applyFont="1" applyBorder="1" applyAlignment="1">
      <alignment vertical="center"/>
    </xf>
    <xf numFmtId="0" fontId="4" fillId="0" borderId="29" xfId="2" applyFont="1" applyBorder="1" applyAlignment="1">
      <alignment vertical="center"/>
    </xf>
    <xf numFmtId="0" fontId="4" fillId="2" borderId="24" xfId="2" applyFont="1" applyFill="1" applyBorder="1" applyAlignment="1">
      <alignment vertical="center"/>
    </xf>
    <xf numFmtId="38" fontId="4" fillId="2" borderId="24" xfId="3" applyFont="1" applyFill="1" applyBorder="1" applyAlignment="1">
      <alignment horizontal="right" vertical="center" wrapText="1"/>
    </xf>
    <xf numFmtId="0" fontId="4" fillId="2" borderId="29" xfId="2" applyFont="1" applyFill="1" applyBorder="1" applyAlignment="1">
      <alignment vertical="center"/>
    </xf>
    <xf numFmtId="0" fontId="4" fillId="2" borderId="22" xfId="2" applyFont="1" applyFill="1" applyBorder="1" applyAlignment="1">
      <alignment vertical="center"/>
    </xf>
    <xf numFmtId="0" fontId="4" fillId="2" borderId="23" xfId="2" applyFont="1" applyFill="1" applyBorder="1" applyAlignment="1">
      <alignment vertical="center"/>
    </xf>
    <xf numFmtId="38" fontId="4" fillId="2" borderId="22" xfId="3" applyFont="1" applyFill="1" applyBorder="1" applyAlignment="1">
      <alignment horizontal="right" vertical="center" wrapText="1"/>
    </xf>
    <xf numFmtId="38" fontId="4" fillId="2" borderId="23" xfId="3" applyFont="1" applyFill="1" applyBorder="1" applyAlignment="1">
      <alignment horizontal="right" vertical="center" wrapText="1"/>
    </xf>
    <xf numFmtId="38" fontId="4" fillId="0" borderId="31" xfId="3" applyFont="1" applyBorder="1" applyAlignment="1">
      <alignment vertical="center"/>
    </xf>
    <xf numFmtId="38" fontId="4" fillId="0" borderId="30" xfId="3" applyFont="1" applyBorder="1" applyAlignment="1">
      <alignment vertical="center"/>
    </xf>
    <xf numFmtId="0" fontId="4" fillId="0" borderId="30" xfId="2" applyFont="1" applyBorder="1" applyAlignment="1">
      <alignment vertical="center"/>
    </xf>
    <xf numFmtId="0" fontId="4" fillId="0" borderId="25" xfId="2" applyFont="1" applyBorder="1" applyAlignment="1">
      <alignment vertical="center"/>
    </xf>
    <xf numFmtId="0" fontId="4" fillId="0" borderId="32" xfId="2" applyFont="1" applyBorder="1" applyAlignment="1">
      <alignment vertical="center"/>
    </xf>
    <xf numFmtId="0" fontId="4" fillId="0" borderId="23" xfId="2" applyFont="1" applyBorder="1" applyAlignment="1">
      <alignment vertical="center"/>
    </xf>
    <xf numFmtId="38" fontId="20" fillId="0" borderId="30" xfId="3" applyFont="1" applyBorder="1" applyAlignment="1">
      <alignment vertical="center"/>
    </xf>
    <xf numFmtId="38" fontId="31" fillId="0" borderId="0" xfId="3" applyFont="1" applyAlignment="1">
      <alignment vertical="center"/>
    </xf>
    <xf numFmtId="0" fontId="31" fillId="0" borderId="15" xfId="2" applyFont="1" applyBorder="1" applyAlignment="1">
      <alignment vertical="center"/>
    </xf>
    <xf numFmtId="0" fontId="31" fillId="0" borderId="0" xfId="2" applyFont="1" applyAlignment="1">
      <alignment vertical="center"/>
    </xf>
    <xf numFmtId="0" fontId="4" fillId="0" borderId="33" xfId="2" applyFont="1" applyBorder="1" applyAlignment="1">
      <alignment vertical="center"/>
    </xf>
    <xf numFmtId="0" fontId="4" fillId="0" borderId="34" xfId="2" applyFont="1" applyBorder="1" applyAlignment="1">
      <alignment vertical="center"/>
    </xf>
    <xf numFmtId="0" fontId="33" fillId="0" borderId="34" xfId="2" quotePrefix="1" applyFont="1" applyBorder="1" applyAlignment="1">
      <alignment vertical="center"/>
    </xf>
    <xf numFmtId="0" fontId="16" fillId="0" borderId="34" xfId="2" quotePrefix="1" applyFont="1" applyBorder="1" applyAlignment="1">
      <alignment vertical="center"/>
    </xf>
    <xf numFmtId="0" fontId="19" fillId="0" borderId="34" xfId="2" applyFont="1" applyBorder="1" applyAlignment="1">
      <alignment vertical="center"/>
    </xf>
    <xf numFmtId="0" fontId="16" fillId="0" borderId="34" xfId="2" applyFont="1" applyBorder="1" applyAlignment="1">
      <alignment vertical="center"/>
    </xf>
    <xf numFmtId="0" fontId="33" fillId="0" borderId="33" xfId="2" quotePrefix="1" applyFont="1" applyBorder="1" applyAlignment="1">
      <alignment vertical="center"/>
    </xf>
    <xf numFmtId="14" fontId="19" fillId="0" borderId="34" xfId="2" applyNumberFormat="1" applyFont="1" applyBorder="1" applyAlignment="1">
      <alignment horizontal="center" vertical="center"/>
    </xf>
    <xf numFmtId="0" fontId="19" fillId="0" borderId="35" xfId="2" applyFont="1" applyBorder="1" applyAlignment="1">
      <alignment vertical="center"/>
    </xf>
    <xf numFmtId="0" fontId="31" fillId="0" borderId="22" xfId="2" applyFont="1" applyBorder="1" applyAlignment="1">
      <alignment vertical="center"/>
    </xf>
    <xf numFmtId="0" fontId="31" fillId="0" borderId="32" xfId="2" applyFont="1" applyBorder="1" applyAlignment="1">
      <alignment vertical="center"/>
    </xf>
    <xf numFmtId="0" fontId="4" fillId="0" borderId="26" xfId="2" applyFont="1" applyBorder="1" applyAlignment="1">
      <alignment vertical="center"/>
    </xf>
    <xf numFmtId="0" fontId="11" fillId="0" borderId="26" xfId="2" applyFont="1" applyBorder="1" applyAlignment="1">
      <alignment vertical="center"/>
    </xf>
    <xf numFmtId="0" fontId="12" fillId="0" borderId="24" xfId="2" applyFont="1" applyBorder="1" applyAlignment="1">
      <alignment vertical="center"/>
    </xf>
    <xf numFmtId="0" fontId="31" fillId="0" borderId="37" xfId="2" applyFont="1" applyBorder="1" applyAlignment="1">
      <alignment vertical="center"/>
    </xf>
    <xf numFmtId="0" fontId="4" fillId="0" borderId="38" xfId="2" applyFont="1" applyBorder="1" applyAlignment="1">
      <alignment vertical="center"/>
    </xf>
    <xf numFmtId="0" fontId="10" fillId="0" borderId="39" xfId="2" applyFont="1" applyBorder="1" applyAlignment="1">
      <alignment horizontal="right" vertical="center"/>
    </xf>
    <xf numFmtId="0" fontId="4" fillId="0" borderId="40" xfId="2" applyFont="1" applyBorder="1" applyAlignment="1">
      <alignment vertical="center"/>
    </xf>
    <xf numFmtId="0" fontId="31" fillId="0" borderId="40" xfId="2" applyFont="1" applyBorder="1" applyAlignment="1">
      <alignment vertical="center"/>
    </xf>
    <xf numFmtId="38" fontId="4" fillId="0" borderId="41" xfId="3" applyFont="1" applyBorder="1" applyAlignment="1">
      <alignment vertical="center"/>
    </xf>
    <xf numFmtId="0" fontId="31" fillId="0" borderId="42" xfId="2" applyFont="1" applyBorder="1" applyAlignment="1">
      <alignment vertical="center"/>
    </xf>
    <xf numFmtId="38" fontId="4" fillId="0" borderId="26" xfId="3" applyFont="1" applyBorder="1" applyAlignment="1">
      <alignment vertical="center"/>
    </xf>
    <xf numFmtId="38" fontId="4" fillId="0" borderId="43" xfId="3" applyFont="1" applyBorder="1" applyAlignment="1">
      <alignment vertical="center"/>
    </xf>
    <xf numFmtId="0" fontId="31" fillId="0" borderId="44" xfId="2" applyFont="1" applyBorder="1" applyAlignment="1">
      <alignment vertical="top"/>
    </xf>
    <xf numFmtId="0" fontId="10" fillId="0" borderId="16" xfId="2" applyFont="1" applyBorder="1" applyAlignment="1">
      <alignment horizontal="right" vertical="center"/>
    </xf>
    <xf numFmtId="0" fontId="10" fillId="0" borderId="26" xfId="2" applyFont="1" applyBorder="1" applyAlignment="1">
      <alignment horizontal="right" vertical="center"/>
    </xf>
    <xf numFmtId="0" fontId="10" fillId="0" borderId="19" xfId="2" applyFont="1" applyBorder="1" applyAlignment="1">
      <alignment horizontal="right" vertical="center"/>
    </xf>
    <xf numFmtId="38" fontId="4" fillId="0" borderId="46" xfId="3" applyFont="1" applyBorder="1" applyAlignment="1">
      <alignment horizontal="right" vertical="center" wrapText="1"/>
    </xf>
    <xf numFmtId="0" fontId="32" fillId="0" borderId="23" xfId="2" applyFont="1" applyBorder="1" applyAlignment="1">
      <alignment vertical="center"/>
    </xf>
    <xf numFmtId="0" fontId="10" fillId="0" borderId="29" xfId="2" applyFont="1" applyBorder="1" applyAlignment="1">
      <alignment horizontal="right" vertical="center"/>
    </xf>
    <xf numFmtId="49" fontId="12" fillId="0" borderId="0" xfId="2" applyNumberFormat="1" applyFont="1" applyAlignment="1">
      <alignment vertical="center"/>
    </xf>
    <xf numFmtId="38" fontId="4" fillId="0" borderId="32" xfId="3" applyFont="1" applyBorder="1" applyAlignment="1">
      <alignment vertical="center"/>
    </xf>
    <xf numFmtId="38" fontId="4" fillId="0" borderId="22" xfId="3" applyFont="1" applyBorder="1" applyAlignment="1">
      <alignment vertical="center"/>
    </xf>
    <xf numFmtId="0" fontId="20" fillId="0" borderId="32" xfId="2" applyFont="1" applyBorder="1" applyAlignment="1">
      <alignment vertical="center"/>
    </xf>
    <xf numFmtId="14" fontId="4" fillId="0" borderId="22" xfId="2" applyNumberFormat="1" applyFont="1" applyBorder="1" applyAlignment="1">
      <alignment horizontal="center" vertical="center"/>
    </xf>
    <xf numFmtId="38" fontId="8" fillId="0" borderId="23" xfId="3" applyFont="1" applyBorder="1" applyAlignment="1">
      <alignment horizontal="right" vertical="center"/>
    </xf>
    <xf numFmtId="38" fontId="8" fillId="0" borderId="24" xfId="3" applyFont="1" applyBorder="1" applyAlignment="1">
      <alignment horizontal="right" vertical="center"/>
    </xf>
    <xf numFmtId="49" fontId="8" fillId="0" borderId="24" xfId="3" applyNumberFormat="1" applyFont="1" applyBorder="1" applyAlignment="1">
      <alignment vertical="center"/>
    </xf>
    <xf numFmtId="0" fontId="6" fillId="0" borderId="48" xfId="2" applyFont="1" applyBorder="1" applyAlignment="1">
      <alignment vertical="center"/>
    </xf>
    <xf numFmtId="0" fontId="4" fillId="0" borderId="49" xfId="2" applyFont="1" applyBorder="1" applyAlignment="1">
      <alignment horizontal="left" vertical="center"/>
    </xf>
    <xf numFmtId="14" fontId="4" fillId="0" borderId="50" xfId="2" applyNumberFormat="1" applyFont="1" applyBorder="1" applyAlignment="1">
      <alignment horizontal="center" vertical="center"/>
    </xf>
    <xf numFmtId="49" fontId="4" fillId="0" borderId="51" xfId="2" applyNumberFormat="1" applyFont="1" applyBorder="1" applyAlignment="1">
      <alignment horizontal="center" vertical="center"/>
    </xf>
    <xf numFmtId="0" fontId="4" fillId="0" borderId="51" xfId="2" applyFont="1" applyBorder="1" applyAlignment="1">
      <alignment vertical="center"/>
    </xf>
    <xf numFmtId="0" fontId="4" fillId="2" borderId="50" xfId="2" applyFont="1" applyFill="1" applyBorder="1" applyAlignment="1">
      <alignment vertical="center"/>
    </xf>
    <xf numFmtId="0" fontId="4" fillId="2" borderId="51" xfId="2" applyFont="1" applyFill="1" applyBorder="1" applyAlignment="1">
      <alignment vertical="center"/>
    </xf>
    <xf numFmtId="0" fontId="4" fillId="0" borderId="50" xfId="2" applyFont="1" applyBorder="1" applyAlignment="1">
      <alignment vertical="center"/>
    </xf>
    <xf numFmtId="38" fontId="4" fillId="0" borderId="50" xfId="3" applyFont="1" applyBorder="1" applyAlignment="1">
      <alignment vertical="center"/>
    </xf>
    <xf numFmtId="0" fontId="4" fillId="0" borderId="52" xfId="2" applyFont="1" applyBorder="1" applyAlignment="1">
      <alignment vertical="center"/>
    </xf>
    <xf numFmtId="0" fontId="4" fillId="0" borderId="53" xfId="2" applyFont="1" applyBorder="1" applyAlignment="1">
      <alignment vertical="center"/>
    </xf>
    <xf numFmtId="0" fontId="4" fillId="0" borderId="54" xfId="2" applyFont="1" applyBorder="1" applyAlignment="1">
      <alignment vertical="center"/>
    </xf>
    <xf numFmtId="38" fontId="4" fillId="0" borderId="56" xfId="3" applyFont="1" applyBorder="1" applyAlignment="1">
      <alignment vertical="center"/>
    </xf>
    <xf numFmtId="0" fontId="4" fillId="0" borderId="56" xfId="2" applyFont="1" applyBorder="1" applyAlignment="1">
      <alignment vertical="center"/>
    </xf>
    <xf numFmtId="0" fontId="4" fillId="0" borderId="57" xfId="2" applyFont="1" applyBorder="1" applyAlignment="1">
      <alignment vertical="center"/>
    </xf>
    <xf numFmtId="0" fontId="4" fillId="0" borderId="47" xfId="2" applyFont="1" applyBorder="1" applyAlignment="1">
      <alignment vertical="center"/>
    </xf>
    <xf numFmtId="38" fontId="4" fillId="2" borderId="50" xfId="3" applyFont="1" applyFill="1" applyBorder="1" applyAlignment="1">
      <alignment horizontal="right" vertical="center" wrapText="1"/>
    </xf>
    <xf numFmtId="0" fontId="4" fillId="2" borderId="52" xfId="2" applyFont="1" applyFill="1" applyBorder="1" applyAlignment="1">
      <alignment vertical="center"/>
    </xf>
    <xf numFmtId="0" fontId="4" fillId="2" borderId="53" xfId="2" applyFont="1" applyFill="1" applyBorder="1" applyAlignment="1">
      <alignment vertical="center"/>
    </xf>
    <xf numFmtId="38" fontId="4" fillId="2" borderId="53" xfId="3" applyFont="1" applyFill="1" applyBorder="1" applyAlignment="1">
      <alignment horizontal="right" vertical="center" wrapText="1"/>
    </xf>
    <xf numFmtId="38" fontId="4" fillId="2" borderId="52" xfId="3" applyFont="1" applyFill="1" applyBorder="1" applyAlignment="1">
      <alignment horizontal="right" vertical="center" wrapText="1"/>
    </xf>
    <xf numFmtId="0" fontId="4" fillId="2" borderId="54" xfId="2" applyFont="1" applyFill="1" applyBorder="1" applyAlignment="1">
      <alignment vertical="center"/>
    </xf>
    <xf numFmtId="0" fontId="25" fillId="0" borderId="47" xfId="2" applyFont="1" applyBorder="1" applyAlignment="1">
      <alignment vertical="center"/>
    </xf>
    <xf numFmtId="38" fontId="25" fillId="0" borderId="56" xfId="3" applyFont="1" applyBorder="1" applyAlignment="1">
      <alignment vertical="center"/>
    </xf>
    <xf numFmtId="38" fontId="4" fillId="0" borderId="51" xfId="3" applyFont="1" applyBorder="1" applyAlignment="1">
      <alignment vertical="center"/>
    </xf>
    <xf numFmtId="0" fontId="4" fillId="0" borderId="58" xfId="2" applyFont="1" applyBorder="1" applyAlignment="1">
      <alignment vertical="center"/>
    </xf>
    <xf numFmtId="0" fontId="4" fillId="0" borderId="59" xfId="2" applyFont="1" applyBorder="1" applyAlignment="1">
      <alignment vertical="center"/>
    </xf>
    <xf numFmtId="0" fontId="34" fillId="0" borderId="59" xfId="2" quotePrefix="1" applyFont="1" applyBorder="1" applyAlignment="1">
      <alignment vertical="center"/>
    </xf>
    <xf numFmtId="0" fontId="21" fillId="0" borderId="59" xfId="2" quotePrefix="1" applyFont="1" applyBorder="1" applyAlignment="1">
      <alignment vertical="center"/>
    </xf>
    <xf numFmtId="0" fontId="24" fillId="0" borderId="59" xfId="2" applyFont="1" applyBorder="1" applyAlignment="1">
      <alignment vertical="center"/>
    </xf>
    <xf numFmtId="0" fontId="21" fillId="0" borderId="59" xfId="2" applyFont="1" applyBorder="1" applyAlignment="1">
      <alignment vertical="center"/>
    </xf>
    <xf numFmtId="0" fontId="34" fillId="0" borderId="58" xfId="2" quotePrefix="1" applyFont="1" applyBorder="1" applyAlignment="1">
      <alignment vertical="center"/>
    </xf>
    <xf numFmtId="0" fontId="24" fillId="0" borderId="60" xfId="2" applyFont="1" applyBorder="1" applyAlignment="1">
      <alignment vertical="center"/>
    </xf>
    <xf numFmtId="14" fontId="4" fillId="0" borderId="59" xfId="2" applyNumberFormat="1" applyFont="1" applyBorder="1" applyAlignment="1">
      <alignment horizontal="center" vertical="center"/>
    </xf>
    <xf numFmtId="14" fontId="4" fillId="0" borderId="60" xfId="2" applyNumberFormat="1" applyFont="1" applyBorder="1" applyAlignment="1">
      <alignment horizontal="center" vertical="center"/>
    </xf>
    <xf numFmtId="0" fontId="4" fillId="0" borderId="48" xfId="2" applyFont="1" applyBorder="1" applyAlignment="1">
      <alignment vertical="center"/>
    </xf>
    <xf numFmtId="0" fontId="10" fillId="0" borderId="48" xfId="2" applyFont="1" applyBorder="1" applyAlignment="1">
      <alignment horizontal="right" vertical="center"/>
    </xf>
    <xf numFmtId="38" fontId="4" fillId="0" borderId="48" xfId="3" applyFont="1" applyBorder="1" applyAlignment="1">
      <alignment vertical="center"/>
    </xf>
    <xf numFmtId="38" fontId="4" fillId="0" borderId="49" xfId="3" applyFont="1" applyBorder="1" applyAlignment="1">
      <alignment vertical="center"/>
    </xf>
    <xf numFmtId="0" fontId="10" fillId="0" borderId="54" xfId="2" applyFont="1" applyBorder="1" applyAlignment="1">
      <alignment horizontal="right" vertical="center"/>
    </xf>
    <xf numFmtId="0" fontId="10" fillId="0" borderId="57" xfId="2" applyFont="1" applyBorder="1" applyAlignment="1">
      <alignment horizontal="right" vertical="center"/>
    </xf>
    <xf numFmtId="0" fontId="11" fillId="0" borderId="48" xfId="2" applyFont="1" applyBorder="1" applyAlignment="1">
      <alignment vertical="center"/>
    </xf>
    <xf numFmtId="49" fontId="12" fillId="0" borderId="47" xfId="2" applyNumberFormat="1" applyFont="1" applyBorder="1" applyAlignment="1">
      <alignment vertical="center"/>
    </xf>
    <xf numFmtId="0" fontId="4" fillId="0" borderId="62" xfId="2" applyFont="1" applyBorder="1" applyAlignment="1">
      <alignment vertical="center"/>
    </xf>
    <xf numFmtId="0" fontId="10" fillId="0" borderId="62" xfId="2" applyFont="1" applyBorder="1" applyAlignment="1">
      <alignment horizontal="right" vertical="center"/>
    </xf>
    <xf numFmtId="38" fontId="4" fillId="0" borderId="63" xfId="3" applyFont="1" applyBorder="1" applyAlignment="1">
      <alignment horizontal="right" vertical="center" wrapText="1"/>
    </xf>
    <xf numFmtId="38" fontId="4" fillId="0" borderId="62" xfId="3" applyFont="1" applyBorder="1" applyAlignment="1">
      <alignment horizontal="right" vertical="center" wrapText="1"/>
    </xf>
    <xf numFmtId="38" fontId="4" fillId="0" borderId="64" xfId="3" applyFont="1" applyBorder="1" applyAlignment="1">
      <alignment horizontal="right" vertical="center" wrapText="1"/>
    </xf>
    <xf numFmtId="0" fontId="4" fillId="0" borderId="65" xfId="2" applyFont="1" applyBorder="1" applyAlignment="1">
      <alignment vertical="center"/>
    </xf>
    <xf numFmtId="38" fontId="4" fillId="0" borderId="68" xfId="3" applyFont="1" applyBorder="1" applyAlignment="1">
      <alignment vertical="center"/>
    </xf>
    <xf numFmtId="0" fontId="4" fillId="0" borderId="71" xfId="2" applyFont="1" applyBorder="1" applyAlignment="1">
      <alignment vertical="center"/>
    </xf>
    <xf numFmtId="0" fontId="4" fillId="0" borderId="72" xfId="2" applyFont="1" applyBorder="1" applyAlignment="1">
      <alignment vertical="center"/>
    </xf>
    <xf numFmtId="0" fontId="10" fillId="0" borderId="72" xfId="2" applyFont="1" applyBorder="1" applyAlignment="1">
      <alignment horizontal="right" vertical="center"/>
    </xf>
    <xf numFmtId="0" fontId="30" fillId="0" borderId="47" xfId="2" applyFont="1" applyBorder="1" applyAlignment="1">
      <alignment vertical="center"/>
    </xf>
    <xf numFmtId="0" fontId="30" fillId="0" borderId="61" xfId="2" applyFont="1" applyBorder="1" applyAlignment="1">
      <alignment vertical="center"/>
    </xf>
    <xf numFmtId="0" fontId="30" fillId="0" borderId="67" xfId="2" applyFont="1" applyBorder="1" applyAlignment="1">
      <alignment vertical="center"/>
    </xf>
    <xf numFmtId="0" fontId="30" fillId="0" borderId="69" xfId="2" applyFont="1" applyBorder="1" applyAlignment="1">
      <alignment vertical="top"/>
    </xf>
    <xf numFmtId="0" fontId="30" fillId="0" borderId="52" xfId="2" applyFont="1" applyBorder="1" applyAlignment="1">
      <alignment vertical="center"/>
    </xf>
    <xf numFmtId="0" fontId="35" fillId="0" borderId="55" xfId="2" applyFont="1" applyBorder="1" applyAlignment="1">
      <alignment vertical="center"/>
    </xf>
    <xf numFmtId="0" fontId="30" fillId="0" borderId="50" xfId="2" applyFont="1" applyBorder="1" applyAlignment="1">
      <alignment vertical="center"/>
    </xf>
    <xf numFmtId="38" fontId="30" fillId="0" borderId="0" xfId="3" applyFont="1" applyAlignment="1">
      <alignment vertical="center"/>
    </xf>
    <xf numFmtId="0" fontId="12" fillId="0" borderId="52" xfId="2" applyFont="1" applyBorder="1" applyAlignment="1">
      <alignment vertical="center"/>
    </xf>
    <xf numFmtId="0" fontId="4" fillId="0" borderId="0" xfId="2" applyFont="1" applyAlignment="1">
      <alignment horizontal="center" vertical="center"/>
    </xf>
    <xf numFmtId="0" fontId="36" fillId="0" borderId="0" xfId="2" applyFont="1" applyAlignment="1">
      <alignment vertical="center"/>
    </xf>
    <xf numFmtId="0" fontId="37" fillId="0" borderId="0" xfId="2" applyFont="1" applyAlignment="1">
      <alignment vertical="center"/>
    </xf>
    <xf numFmtId="0" fontId="4" fillId="0" borderId="74" xfId="2" applyFont="1" applyBorder="1" applyAlignment="1">
      <alignment vertical="center"/>
    </xf>
    <xf numFmtId="0" fontId="39" fillId="0" borderId="74" xfId="2" applyFont="1" applyBorder="1" applyAlignment="1">
      <alignment vertical="center"/>
    </xf>
    <xf numFmtId="0" fontId="12" fillId="0" borderId="77" xfId="2" applyFont="1" applyBorder="1" applyAlignment="1">
      <alignment vertical="center"/>
    </xf>
    <xf numFmtId="0" fontId="37" fillId="0" borderId="79" xfId="2" applyFont="1" applyBorder="1" applyAlignment="1">
      <alignment vertical="center"/>
    </xf>
    <xf numFmtId="0" fontId="6" fillId="0" borderId="80" xfId="2" applyFont="1" applyBorder="1" applyAlignment="1">
      <alignment vertical="center"/>
    </xf>
    <xf numFmtId="0" fontId="4" fillId="0" borderId="81" xfId="2" applyFont="1" applyBorder="1" applyAlignment="1">
      <alignment horizontal="left" vertical="center"/>
    </xf>
    <xf numFmtId="14" fontId="4" fillId="0" borderId="74" xfId="2" applyNumberFormat="1" applyFont="1" applyBorder="1" applyAlignment="1">
      <alignment horizontal="center" vertical="center"/>
    </xf>
    <xf numFmtId="49" fontId="4" fillId="0" borderId="75" xfId="2" applyNumberFormat="1" applyFont="1" applyBorder="1" applyAlignment="1">
      <alignment horizontal="center" vertical="center"/>
    </xf>
    <xf numFmtId="0" fontId="4" fillId="0" borderId="75" xfId="2" applyFont="1" applyBorder="1" applyAlignment="1">
      <alignment vertical="center"/>
    </xf>
    <xf numFmtId="0" fontId="4" fillId="2" borderId="74" xfId="2" applyFont="1" applyFill="1" applyBorder="1" applyAlignment="1">
      <alignment vertical="center"/>
    </xf>
    <xf numFmtId="0" fontId="4" fillId="2" borderId="75" xfId="2" applyFont="1" applyFill="1" applyBorder="1" applyAlignment="1">
      <alignment vertical="center"/>
    </xf>
    <xf numFmtId="38" fontId="4" fillId="0" borderId="74" xfId="3" applyFont="1" applyBorder="1" applyAlignment="1">
      <alignment vertical="center"/>
    </xf>
    <xf numFmtId="0" fontId="4" fillId="0" borderId="76" xfId="2" applyFont="1" applyBorder="1" applyAlignment="1">
      <alignment vertical="center"/>
    </xf>
    <xf numFmtId="0" fontId="4" fillId="0" borderId="77" xfId="2" applyFont="1" applyBorder="1" applyAlignment="1">
      <alignment vertical="center"/>
    </xf>
    <xf numFmtId="0" fontId="4" fillId="0" borderId="78" xfId="2" applyFont="1" applyBorder="1" applyAlignment="1">
      <alignment vertical="center"/>
    </xf>
    <xf numFmtId="0" fontId="4" fillId="2" borderId="76" xfId="2" applyFont="1" applyFill="1" applyBorder="1" applyAlignment="1">
      <alignment vertical="center"/>
    </xf>
    <xf numFmtId="0" fontId="4" fillId="2" borderId="77" xfId="2" applyFont="1" applyFill="1" applyBorder="1" applyAlignment="1">
      <alignment vertical="center"/>
    </xf>
    <xf numFmtId="38" fontId="4" fillId="2" borderId="77" xfId="3" applyFont="1" applyFill="1" applyBorder="1" applyAlignment="1">
      <alignment horizontal="right" vertical="center" wrapText="1"/>
    </xf>
    <xf numFmtId="0" fontId="4" fillId="2" borderId="78" xfId="2" applyFont="1" applyFill="1" applyBorder="1" applyAlignment="1">
      <alignment vertical="center"/>
    </xf>
    <xf numFmtId="38" fontId="4" fillId="2" borderId="74" xfId="3" applyFont="1" applyFill="1" applyBorder="1" applyAlignment="1">
      <alignment horizontal="right" vertical="center" wrapText="1"/>
    </xf>
    <xf numFmtId="38" fontId="4" fillId="2" borderId="76" xfId="3" applyFont="1" applyFill="1" applyBorder="1" applyAlignment="1">
      <alignment horizontal="right" vertical="center" wrapText="1"/>
    </xf>
    <xf numFmtId="38" fontId="4" fillId="0" borderId="83" xfId="3" applyFont="1" applyBorder="1" applyAlignment="1">
      <alignment vertical="center"/>
    </xf>
    <xf numFmtId="38" fontId="37" fillId="0" borderId="83" xfId="3" applyFont="1" applyBorder="1" applyAlignment="1">
      <alignment vertical="center"/>
    </xf>
    <xf numFmtId="0" fontId="4" fillId="0" borderId="83" xfId="2" applyFont="1" applyBorder="1" applyAlignment="1">
      <alignment vertical="center"/>
    </xf>
    <xf numFmtId="0" fontId="4" fillId="0" borderId="84" xfId="2" applyFont="1" applyBorder="1" applyAlignment="1">
      <alignment vertical="center"/>
    </xf>
    <xf numFmtId="0" fontId="4" fillId="0" borderId="79" xfId="2" applyFont="1" applyBorder="1" applyAlignment="1">
      <alignment vertical="center"/>
    </xf>
    <xf numFmtId="0" fontId="29" fillId="0" borderId="85" xfId="2" applyFont="1" applyBorder="1" applyAlignment="1">
      <alignment vertical="center"/>
    </xf>
    <xf numFmtId="0" fontId="29" fillId="0" borderId="86" xfId="2" applyFont="1" applyBorder="1" applyAlignment="1">
      <alignment vertical="center"/>
    </xf>
    <xf numFmtId="0" fontId="38" fillId="0" borderId="86" xfId="2" quotePrefix="1" applyFont="1" applyBorder="1" applyAlignment="1">
      <alignment vertical="center"/>
    </xf>
    <xf numFmtId="0" fontId="26" fillId="0" borderId="86" xfId="2" quotePrefix="1" applyFont="1" applyBorder="1" applyAlignment="1">
      <alignment vertical="center"/>
    </xf>
    <xf numFmtId="0" fontId="26" fillId="0" borderId="86" xfId="2" applyFont="1" applyBorder="1" applyAlignment="1">
      <alignment vertical="center"/>
    </xf>
    <xf numFmtId="14" fontId="29" fillId="0" borderId="86" xfId="2" applyNumberFormat="1" applyFont="1" applyBorder="1" applyAlignment="1">
      <alignment horizontal="center" vertical="center"/>
    </xf>
    <xf numFmtId="14" fontId="29" fillId="0" borderId="87" xfId="2" applyNumberFormat="1" applyFont="1" applyBorder="1" applyAlignment="1">
      <alignment horizontal="center" vertical="center"/>
    </xf>
    <xf numFmtId="0" fontId="39" fillId="0" borderId="0" xfId="2" applyFont="1" applyAlignment="1">
      <alignment vertical="center"/>
    </xf>
    <xf numFmtId="0" fontId="38" fillId="0" borderId="85" xfId="2" quotePrefix="1" applyFont="1" applyBorder="1" applyAlignment="1">
      <alignment vertical="center"/>
    </xf>
    <xf numFmtId="0" fontId="29" fillId="0" borderId="87" xfId="2" applyFont="1" applyBorder="1" applyAlignment="1">
      <alignment vertical="center"/>
    </xf>
    <xf numFmtId="0" fontId="10" fillId="0" borderId="75" xfId="2" applyFont="1" applyBorder="1" applyAlignment="1">
      <alignment horizontal="right" vertical="center"/>
    </xf>
    <xf numFmtId="0" fontId="39" fillId="0" borderId="77" xfId="2" applyFont="1" applyBorder="1" applyAlignment="1">
      <alignment vertical="center"/>
    </xf>
    <xf numFmtId="0" fontId="10" fillId="0" borderId="78" xfId="2" applyFont="1" applyBorder="1" applyAlignment="1">
      <alignment horizontal="right" vertical="center"/>
    </xf>
    <xf numFmtId="0" fontId="10" fillId="0" borderId="84" xfId="2" applyFont="1" applyBorder="1" applyAlignment="1">
      <alignment horizontal="right" vertical="center"/>
    </xf>
    <xf numFmtId="0" fontId="39" fillId="0" borderId="79" xfId="2" applyFont="1" applyBorder="1" applyAlignment="1">
      <alignment vertical="center"/>
    </xf>
    <xf numFmtId="0" fontId="4" fillId="0" borderId="80" xfId="2" applyFont="1" applyBorder="1" applyAlignment="1">
      <alignment vertical="center"/>
    </xf>
    <xf numFmtId="0" fontId="10" fillId="0" borderId="81" xfId="2" applyFont="1" applyBorder="1" applyAlignment="1">
      <alignment horizontal="right" vertical="center"/>
    </xf>
    <xf numFmtId="38" fontId="4" fillId="0" borderId="80" xfId="3" applyFont="1" applyBorder="1" applyAlignment="1">
      <alignment vertical="center"/>
    </xf>
    <xf numFmtId="38" fontId="4" fillId="0" borderId="81" xfId="3" applyFont="1" applyBorder="1" applyAlignment="1">
      <alignment vertical="center"/>
    </xf>
    <xf numFmtId="0" fontId="39" fillId="0" borderId="76" xfId="2" applyFont="1" applyBorder="1" applyAlignment="1">
      <alignment vertical="center"/>
    </xf>
    <xf numFmtId="0" fontId="11" fillId="0" borderId="80" xfId="2" applyFont="1" applyBorder="1" applyAlignment="1">
      <alignment vertical="center"/>
    </xf>
    <xf numFmtId="0" fontId="40" fillId="0" borderId="82" xfId="2" applyFont="1" applyBorder="1" applyAlignment="1">
      <alignment vertical="center"/>
    </xf>
    <xf numFmtId="49" fontId="12" fillId="0" borderId="80" xfId="2" applyNumberFormat="1" applyFont="1" applyBorder="1" applyAlignment="1">
      <alignment vertical="center"/>
    </xf>
    <xf numFmtId="0" fontId="4" fillId="0" borderId="0" xfId="2" applyFont="1" applyAlignment="1">
      <alignment horizontal="left" vertical="center"/>
    </xf>
    <xf numFmtId="0" fontId="12" fillId="0" borderId="0" xfId="2" applyFont="1" applyAlignment="1">
      <alignment vertical="center"/>
    </xf>
    <xf numFmtId="38" fontId="4" fillId="0" borderId="79" xfId="3" applyFont="1" applyBorder="1" applyAlignment="1">
      <alignment vertical="center"/>
    </xf>
    <xf numFmtId="38" fontId="39" fillId="0" borderId="80" xfId="3" applyFont="1" applyBorder="1" applyAlignment="1">
      <alignment vertical="center"/>
    </xf>
    <xf numFmtId="0" fontId="4" fillId="0" borderId="81" xfId="2" applyFont="1" applyBorder="1" applyAlignment="1">
      <alignment vertical="center"/>
    </xf>
    <xf numFmtId="0" fontId="5" fillId="0" borderId="0" xfId="2" applyFont="1" applyAlignment="1">
      <alignment vertical="center"/>
    </xf>
    <xf numFmtId="49" fontId="3" fillId="0" borderId="0" xfId="2" applyNumberFormat="1" applyAlignment="1">
      <alignment horizontal="center" vertical="center"/>
    </xf>
    <xf numFmtId="0" fontId="13" fillId="0" borderId="0" xfId="2" applyFont="1" applyAlignment="1">
      <alignment vertical="center"/>
    </xf>
    <xf numFmtId="49" fontId="3" fillId="0" borderId="0" xfId="2" applyNumberFormat="1" applyAlignment="1">
      <alignment vertical="center"/>
    </xf>
    <xf numFmtId="0" fontId="39" fillId="0" borderId="88" xfId="2" applyFont="1" applyBorder="1" applyAlignment="1">
      <alignment vertical="center"/>
    </xf>
    <xf numFmtId="0" fontId="4" fillId="0" borderId="89" xfId="2" applyFont="1" applyBorder="1" applyAlignment="1">
      <alignment vertical="center"/>
    </xf>
    <xf numFmtId="0" fontId="10" fillId="0" borderId="90" xfId="2" applyFont="1" applyBorder="1" applyAlignment="1">
      <alignment horizontal="right" vertical="center"/>
    </xf>
    <xf numFmtId="38" fontId="4" fillId="0" borderId="89" xfId="3" applyFont="1" applyBorder="1" applyAlignment="1">
      <alignment horizontal="right" vertical="center" wrapText="1"/>
    </xf>
    <xf numFmtId="38" fontId="4" fillId="0" borderId="91" xfId="3" applyFont="1" applyBorder="1" applyAlignment="1">
      <alignment horizontal="right" vertical="center" wrapText="1"/>
    </xf>
    <xf numFmtId="0" fontId="4" fillId="0" borderId="92" xfId="2" applyFont="1" applyBorder="1" applyAlignment="1">
      <alignment vertical="center"/>
    </xf>
    <xf numFmtId="0" fontId="39" fillId="0" borderId="94" xfId="2" applyFont="1" applyBorder="1" applyAlignment="1">
      <alignment vertical="center"/>
    </xf>
    <xf numFmtId="38" fontId="4" fillId="0" borderId="95" xfId="3" applyFont="1" applyBorder="1" applyAlignment="1">
      <alignment vertical="center"/>
    </xf>
    <xf numFmtId="0" fontId="39" fillId="0" borderId="94" xfId="2" applyFont="1" applyBorder="1" applyAlignment="1">
      <alignment vertical="top"/>
    </xf>
    <xf numFmtId="0" fontId="39" fillId="0" borderId="96" xfId="2" applyFont="1" applyBorder="1" applyAlignment="1">
      <alignment vertical="center"/>
    </xf>
    <xf numFmtId="38" fontId="4" fillId="0" borderId="97" xfId="3" applyFont="1" applyBorder="1" applyAlignment="1">
      <alignment vertical="center"/>
    </xf>
    <xf numFmtId="0" fontId="4" fillId="0" borderId="98" xfId="2" applyFont="1" applyBorder="1" applyAlignment="1">
      <alignment vertical="center"/>
    </xf>
    <xf numFmtId="0" fontId="4" fillId="0" borderId="99" xfId="2" applyFont="1" applyBorder="1" applyAlignment="1">
      <alignment vertical="center"/>
    </xf>
    <xf numFmtId="0" fontId="10" fillId="0" borderId="100" xfId="2" applyFont="1" applyBorder="1" applyAlignment="1">
      <alignment horizontal="right" vertical="center"/>
    </xf>
    <xf numFmtId="177" fontId="0" fillId="0" borderId="0" xfId="3" applyNumberFormat="1" applyFont="1"/>
    <xf numFmtId="177" fontId="3" fillId="0" borderId="0" xfId="2" applyNumberFormat="1"/>
    <xf numFmtId="177" fontId="1" fillId="3" borderId="3" xfId="3" applyNumberFormat="1" applyFont="1" applyFill="1" applyBorder="1" applyAlignment="1">
      <alignment horizontal="center"/>
    </xf>
    <xf numFmtId="177" fontId="1" fillId="3" borderId="10" xfId="3" applyNumberFormat="1" applyFont="1" applyFill="1" applyBorder="1" applyAlignment="1">
      <alignment horizontal="center" wrapText="1"/>
    </xf>
    <xf numFmtId="177" fontId="0" fillId="3" borderId="0" xfId="3" applyNumberFormat="1" applyFont="1" applyFill="1"/>
    <xf numFmtId="177" fontId="0" fillId="3" borderId="12" xfId="3" applyNumberFormat="1" applyFont="1" applyFill="1" applyBorder="1"/>
    <xf numFmtId="177" fontId="3" fillId="3" borderId="0" xfId="2" applyNumberFormat="1" applyFill="1"/>
    <xf numFmtId="177" fontId="3" fillId="3" borderId="12" xfId="2" applyNumberFormat="1" applyFill="1" applyBorder="1"/>
    <xf numFmtId="0" fontId="3" fillId="3" borderId="12" xfId="2" applyFill="1" applyBorder="1" applyAlignment="1">
      <alignment horizontal="center" vertical="center"/>
    </xf>
    <xf numFmtId="49" fontId="5" fillId="0" borderId="9" xfId="2" applyNumberFormat="1" applyFont="1" applyBorder="1" applyAlignment="1">
      <alignment horizontal="right"/>
    </xf>
    <xf numFmtId="38" fontId="45" fillId="0" borderId="0" xfId="3" applyFont="1"/>
    <xf numFmtId="177" fontId="1" fillId="0" borderId="0" xfId="3" applyNumberFormat="1" applyFont="1" applyAlignment="1">
      <alignment horizontal="center" vertical="center"/>
    </xf>
    <xf numFmtId="38" fontId="0" fillId="0" borderId="103" xfId="3" applyFont="1" applyBorder="1"/>
    <xf numFmtId="9" fontId="3" fillId="0" borderId="103" xfId="4" applyFont="1" applyBorder="1" applyAlignment="1"/>
    <xf numFmtId="49" fontId="3" fillId="0" borderId="103" xfId="2" applyNumberFormat="1" applyBorder="1"/>
    <xf numFmtId="38" fontId="0" fillId="0" borderId="8" xfId="3" applyFont="1" applyBorder="1" applyProtection="1">
      <protection locked="0"/>
    </xf>
    <xf numFmtId="0" fontId="3" fillId="0" borderId="7" xfId="2" applyBorder="1" applyProtection="1">
      <protection locked="0"/>
    </xf>
    <xf numFmtId="0" fontId="3" fillId="0" borderId="8" xfId="2" applyBorder="1" applyProtection="1">
      <protection locked="0"/>
    </xf>
    <xf numFmtId="0" fontId="3" fillId="0" borderId="9" xfId="2" applyBorder="1" applyProtection="1">
      <protection locked="0"/>
    </xf>
    <xf numFmtId="0" fontId="3" fillId="0" borderId="14" xfId="2" applyBorder="1" applyProtection="1">
      <protection locked="0"/>
    </xf>
    <xf numFmtId="0" fontId="5" fillId="0" borderId="9" xfId="2" applyFont="1" applyBorder="1" applyProtection="1">
      <protection locked="0"/>
    </xf>
    <xf numFmtId="9" fontId="3" fillId="0" borderId="14" xfId="4" applyFont="1" applyBorder="1" applyAlignment="1" applyProtection="1">
      <protection locked="0"/>
    </xf>
    <xf numFmtId="49" fontId="3" fillId="5" borderId="11" xfId="2" applyNumberFormat="1" applyFill="1" applyBorder="1" applyAlignment="1">
      <alignment horizontal="right"/>
    </xf>
    <xf numFmtId="0" fontId="13" fillId="5" borderId="10" xfId="2" applyFont="1" applyFill="1" applyBorder="1"/>
    <xf numFmtId="38" fontId="4" fillId="0" borderId="0" xfId="3" applyFont="1" applyAlignment="1">
      <alignment horizontal="right" vertical="center" wrapText="1"/>
    </xf>
    <xf numFmtId="0" fontId="4" fillId="0" borderId="77" xfId="2" applyFont="1" applyBorder="1" applyAlignment="1">
      <alignment horizontal="center" vertical="center"/>
    </xf>
    <xf numFmtId="0" fontId="4" fillId="0" borderId="53" xfId="2" applyFont="1" applyBorder="1" applyAlignment="1">
      <alignment horizontal="center" vertical="center"/>
    </xf>
    <xf numFmtId="0" fontId="31" fillId="7" borderId="21" xfId="2" applyFont="1" applyFill="1" applyBorder="1" applyAlignment="1">
      <alignment horizontal="left" vertical="center"/>
    </xf>
    <xf numFmtId="0" fontId="31" fillId="7" borderId="30" xfId="2" applyFont="1" applyFill="1" applyBorder="1" applyAlignment="1">
      <alignment horizontal="left" vertical="center"/>
    </xf>
    <xf numFmtId="0" fontId="31" fillId="7" borderId="25" xfId="2" applyFont="1" applyFill="1" applyBorder="1" applyAlignment="1">
      <alignment horizontal="left" vertical="center"/>
    </xf>
    <xf numFmtId="38" fontId="4" fillId="0" borderId="108" xfId="3" applyFont="1" applyBorder="1" applyAlignment="1">
      <alignment vertical="center"/>
    </xf>
    <xf numFmtId="14" fontId="4" fillId="0" borderId="52" xfId="2" applyNumberFormat="1" applyFont="1" applyBorder="1" applyAlignment="1">
      <alignment horizontal="center" vertical="center"/>
    </xf>
    <xf numFmtId="0" fontId="30" fillId="7" borderId="56" xfId="2" applyFont="1" applyFill="1" applyBorder="1" applyAlignment="1">
      <alignment horizontal="left" vertical="center"/>
    </xf>
    <xf numFmtId="0" fontId="30" fillId="7" borderId="57" xfId="2" applyFont="1" applyFill="1" applyBorder="1" applyAlignment="1">
      <alignment horizontal="left" vertical="center"/>
    </xf>
    <xf numFmtId="14" fontId="4" fillId="0" borderId="76" xfId="2" applyNumberFormat="1" applyFont="1" applyBorder="1" applyAlignment="1">
      <alignment horizontal="center" vertical="center"/>
    </xf>
    <xf numFmtId="0" fontId="39" fillId="7" borderId="82" xfId="2" applyFont="1" applyFill="1" applyBorder="1" applyAlignment="1">
      <alignment horizontal="left" vertical="center"/>
    </xf>
    <xf numFmtId="0" fontId="39" fillId="7" borderId="83" xfId="2" applyFont="1" applyFill="1" applyBorder="1" applyAlignment="1">
      <alignment horizontal="left" vertical="center"/>
    </xf>
    <xf numFmtId="0" fontId="39" fillId="7" borderId="84" xfId="2" applyFont="1" applyFill="1" applyBorder="1" applyAlignment="1">
      <alignment horizontal="left" vertical="center"/>
    </xf>
    <xf numFmtId="0" fontId="39" fillId="7" borderId="76" xfId="2" applyFont="1" applyFill="1" applyBorder="1" applyAlignment="1">
      <alignment horizontal="left" vertical="center"/>
    </xf>
    <xf numFmtId="0" fontId="39" fillId="7" borderId="77" xfId="2" applyFont="1" applyFill="1" applyBorder="1" applyAlignment="1">
      <alignment horizontal="left" vertical="center"/>
    </xf>
    <xf numFmtId="0" fontId="39" fillId="7" borderId="78" xfId="2" applyFont="1" applyFill="1" applyBorder="1" applyAlignment="1">
      <alignment horizontal="left" vertical="center"/>
    </xf>
    <xf numFmtId="0" fontId="14" fillId="0" borderId="0" xfId="2" applyFont="1"/>
    <xf numFmtId="0" fontId="41" fillId="0" borderId="0" xfId="2" applyFont="1"/>
    <xf numFmtId="0" fontId="3" fillId="4" borderId="14" xfId="2" applyFill="1" applyBorder="1" applyAlignment="1">
      <alignment horizontal="center" vertical="center"/>
    </xf>
    <xf numFmtId="0" fontId="30" fillId="0" borderId="53" xfId="2" applyFont="1" applyBorder="1" applyAlignment="1">
      <alignment vertical="center"/>
    </xf>
    <xf numFmtId="49" fontId="41" fillId="0" borderId="0" xfId="2" applyNumberFormat="1" applyFont="1"/>
    <xf numFmtId="49" fontId="53" fillId="0" borderId="0" xfId="2" applyNumberFormat="1" applyFont="1"/>
    <xf numFmtId="49" fontId="41" fillId="0" borderId="0" xfId="2" applyNumberFormat="1" applyFont="1" applyAlignment="1">
      <alignment horizontal="right"/>
    </xf>
    <xf numFmtId="0" fontId="54" fillId="0" borderId="0" xfId="2" applyFont="1"/>
    <xf numFmtId="0" fontId="52" fillId="0" borderId="0" xfId="2" applyFont="1"/>
    <xf numFmtId="49" fontId="17" fillId="0" borderId="0" xfId="2" applyNumberFormat="1" applyFont="1"/>
    <xf numFmtId="177" fontId="1" fillId="4" borderId="14" xfId="3" applyNumberFormat="1" applyFont="1" applyFill="1" applyBorder="1" applyAlignment="1">
      <alignment horizontal="center" vertical="center"/>
    </xf>
    <xf numFmtId="0" fontId="40" fillId="0" borderId="83" xfId="2" applyFont="1" applyBorder="1" applyAlignment="1">
      <alignment vertical="center"/>
    </xf>
    <xf numFmtId="0" fontId="3" fillId="2" borderId="7" xfId="2" applyFill="1" applyBorder="1" applyProtection="1">
      <protection locked="0"/>
    </xf>
    <xf numFmtId="0" fontId="3" fillId="2" borderId="8" xfId="2" applyFill="1" applyBorder="1" applyProtection="1">
      <protection locked="0"/>
    </xf>
    <xf numFmtId="0" fontId="3" fillId="2" borderId="9" xfId="2" applyFill="1" applyBorder="1" applyProtection="1">
      <protection locked="0"/>
    </xf>
    <xf numFmtId="0" fontId="3" fillId="2" borderId="14" xfId="2" applyFill="1" applyBorder="1" applyProtection="1">
      <protection locked="0"/>
    </xf>
    <xf numFmtId="38" fontId="0" fillId="2" borderId="8" xfId="3" applyFont="1" applyFill="1" applyBorder="1" applyProtection="1">
      <protection locked="0"/>
    </xf>
    <xf numFmtId="38" fontId="0" fillId="2" borderId="14" xfId="3" applyFont="1" applyFill="1" applyBorder="1" applyProtection="1">
      <protection locked="0"/>
    </xf>
    <xf numFmtId="38" fontId="0" fillId="2" borderId="8" xfId="3" applyFont="1" applyFill="1" applyBorder="1"/>
    <xf numFmtId="38" fontId="0" fillId="2" borderId="14" xfId="3" applyFont="1" applyFill="1" applyBorder="1"/>
    <xf numFmtId="0" fontId="3" fillId="2" borderId="5" xfId="2" applyFill="1" applyBorder="1" applyAlignment="1">
      <alignment wrapText="1"/>
    </xf>
    <xf numFmtId="0" fontId="42" fillId="0" borderId="0" xfId="2" applyFont="1"/>
    <xf numFmtId="49" fontId="14" fillId="0" borderId="0" xfId="2" applyNumberFormat="1" applyFont="1"/>
    <xf numFmtId="0" fontId="3" fillId="0" borderId="0" xfId="2" applyAlignment="1">
      <alignment horizontal="right"/>
    </xf>
    <xf numFmtId="177" fontId="15" fillId="0" borderId="0" xfId="2" applyNumberFormat="1" applyFont="1" applyAlignment="1">
      <alignment horizontal="right"/>
    </xf>
    <xf numFmtId="0" fontId="52" fillId="0" borderId="0" xfId="2" applyFont="1" applyAlignment="1">
      <alignment horizontal="left" vertical="center"/>
    </xf>
    <xf numFmtId="177" fontId="56" fillId="0" borderId="0" xfId="3" applyNumberFormat="1" applyFont="1" applyAlignment="1">
      <alignment horizontal="right"/>
    </xf>
    <xf numFmtId="0" fontId="5" fillId="0" borderId="0" xfId="2" applyFont="1"/>
    <xf numFmtId="177" fontId="55" fillId="0" borderId="0" xfId="3" applyNumberFormat="1" applyFont="1" applyAlignment="1">
      <alignment horizontal="right"/>
    </xf>
    <xf numFmtId="0" fontId="42" fillId="8" borderId="0" xfId="2" applyFont="1" applyFill="1"/>
    <xf numFmtId="0" fontId="41" fillId="8" borderId="0" xfId="2" applyFont="1" applyFill="1"/>
    <xf numFmtId="38" fontId="45" fillId="8" borderId="0" xfId="3" applyFont="1" applyFill="1"/>
    <xf numFmtId="0" fontId="3" fillId="6" borderId="102" xfId="2" applyFill="1" applyBorder="1"/>
    <xf numFmtId="0" fontId="44" fillId="6" borderId="102" xfId="2" applyFont="1" applyFill="1" applyBorder="1" applyAlignment="1">
      <alignment vertical="center"/>
    </xf>
    <xf numFmtId="0" fontId="43" fillId="6" borderId="102" xfId="2" applyFont="1" applyFill="1" applyBorder="1"/>
    <xf numFmtId="177" fontId="49" fillId="0" borderId="0" xfId="3" applyNumberFormat="1" applyFont="1" applyAlignment="1">
      <alignment horizontal="right"/>
    </xf>
    <xf numFmtId="0" fontId="41" fillId="0" borderId="0" xfId="2" applyFont="1" applyAlignment="1">
      <alignment horizontal="right"/>
    </xf>
    <xf numFmtId="0" fontId="41" fillId="0" borderId="0" xfId="2" applyFont="1" applyAlignment="1">
      <alignment horizontal="right" vertical="top"/>
    </xf>
    <xf numFmtId="0" fontId="43" fillId="0" borderId="0" xfId="2" applyFont="1" applyAlignment="1">
      <alignment vertical="center"/>
    </xf>
    <xf numFmtId="0" fontId="41" fillId="0" borderId="0" xfId="2" applyFont="1" applyAlignment="1">
      <alignment horizontal="right" vertical="center"/>
    </xf>
    <xf numFmtId="177" fontId="45" fillId="0" borderId="0" xfId="3" applyNumberFormat="1" applyFont="1" applyAlignment="1">
      <alignment horizontal="right" vertical="top"/>
    </xf>
    <xf numFmtId="0" fontId="14" fillId="0" borderId="0" xfId="2" applyFont="1" applyAlignment="1">
      <alignment horizontal="right" vertical="center"/>
    </xf>
    <xf numFmtId="38" fontId="45" fillId="0" borderId="0" xfId="3" applyFont="1" applyAlignment="1">
      <alignment vertical="center"/>
    </xf>
    <xf numFmtId="177" fontId="45" fillId="0" borderId="0" xfId="3" applyNumberFormat="1" applyFont="1"/>
    <xf numFmtId="0" fontId="48" fillId="0" borderId="9" xfId="2" applyFont="1" applyBorder="1" applyAlignment="1">
      <alignment horizontal="center" vertical="center"/>
    </xf>
    <xf numFmtId="0" fontId="42" fillId="4" borderId="14" xfId="2" applyFont="1" applyFill="1" applyBorder="1" applyAlignment="1">
      <alignment horizontal="center" vertical="center"/>
    </xf>
    <xf numFmtId="177" fontId="47" fillId="0" borderId="104" xfId="3" applyNumberFormat="1" applyFont="1" applyBorder="1" applyAlignment="1">
      <alignment vertical="center"/>
    </xf>
    <xf numFmtId="177" fontId="47" fillId="0" borderId="0" xfId="3" applyNumberFormat="1" applyFont="1" applyAlignment="1">
      <alignment horizontal="right" vertical="center"/>
    </xf>
    <xf numFmtId="177" fontId="47" fillId="0" borderId="106" xfId="3" applyNumberFormat="1" applyFont="1" applyBorder="1" applyAlignment="1">
      <alignment vertical="center"/>
    </xf>
    <xf numFmtId="177" fontId="1" fillId="3" borderId="2" xfId="3" applyNumberFormat="1" applyFont="1" applyFill="1" applyBorder="1" applyAlignment="1">
      <alignment horizontal="center"/>
    </xf>
    <xf numFmtId="38" fontId="46" fillId="0" borderId="8" xfId="3" applyFont="1" applyBorder="1"/>
    <xf numFmtId="38" fontId="46" fillId="0" borderId="14" xfId="3" applyFont="1" applyBorder="1"/>
    <xf numFmtId="0" fontId="3" fillId="4" borderId="14" xfId="2" applyFill="1" applyBorder="1" applyAlignment="1">
      <alignment horizontal="center" vertical="center"/>
    </xf>
    <xf numFmtId="0" fontId="0" fillId="0" borderId="3" xfId="0" applyBorder="1"/>
    <xf numFmtId="0" fontId="0" fillId="0" borderId="1" xfId="0" applyBorder="1"/>
    <xf numFmtId="0" fontId="0" fillId="0" borderId="113" xfId="0" applyBorder="1"/>
    <xf numFmtId="0" fontId="0" fillId="0" borderId="103" xfId="0" applyBorder="1"/>
    <xf numFmtId="0" fontId="0" fillId="0" borderId="114" xfId="0" applyBorder="1"/>
    <xf numFmtId="0" fontId="5" fillId="0" borderId="14" xfId="2" applyFont="1" applyBorder="1" applyAlignment="1" applyProtection="1">
      <alignment horizontal="center" vertical="center"/>
      <protection locked="0"/>
    </xf>
    <xf numFmtId="0" fontId="0" fillId="0" borderId="8" xfId="0" applyBorder="1" applyProtection="1">
      <protection locked="0"/>
    </xf>
    <xf numFmtId="0" fontId="0" fillId="0" borderId="9" xfId="0" applyBorder="1" applyProtection="1">
      <protection locked="0"/>
    </xf>
    <xf numFmtId="0" fontId="3" fillId="0" borderId="14" xfId="2" applyBorder="1" applyAlignment="1" applyProtection="1">
      <alignment horizontal="center" vertical="center"/>
      <protection locked="0"/>
    </xf>
    <xf numFmtId="0" fontId="0" fillId="0" borderId="3" xfId="0" applyBorder="1" applyProtection="1">
      <protection locked="0"/>
    </xf>
    <xf numFmtId="0" fontId="0" fillId="0" borderId="1" xfId="0" applyBorder="1" applyProtection="1">
      <protection locked="0"/>
    </xf>
    <xf numFmtId="0" fontId="0" fillId="0" borderId="113" xfId="0" applyBorder="1" applyProtection="1">
      <protection locked="0"/>
    </xf>
    <xf numFmtId="0" fontId="0" fillId="0" borderId="103" xfId="0" applyBorder="1" applyProtection="1">
      <protection locked="0"/>
    </xf>
    <xf numFmtId="0" fontId="0" fillId="0" borderId="114" xfId="0" applyBorder="1" applyProtection="1">
      <protection locked="0"/>
    </xf>
    <xf numFmtId="38" fontId="0" fillId="0" borderId="14" xfId="3" applyFont="1" applyBorder="1" applyAlignment="1" applyProtection="1">
      <alignment horizontal="center"/>
      <protection locked="0"/>
    </xf>
    <xf numFmtId="0" fontId="0" fillId="0" borderId="4" xfId="0" applyBorder="1"/>
    <xf numFmtId="0" fontId="3" fillId="0" borderId="0" xfId="2"/>
    <xf numFmtId="0" fontId="0" fillId="0" borderId="5" xfId="0" applyBorder="1"/>
    <xf numFmtId="0" fontId="3" fillId="0" borderId="14" xfId="2" applyBorder="1" applyAlignment="1" applyProtection="1">
      <alignment horizontal="center" vertical="center" wrapText="1"/>
      <protection locked="0"/>
    </xf>
    <xf numFmtId="0" fontId="0" fillId="0" borderId="4" xfId="0" applyBorder="1" applyProtection="1">
      <protection locked="0"/>
    </xf>
    <xf numFmtId="0" fontId="0" fillId="0" borderId="0" xfId="0" applyProtection="1">
      <protection locked="0"/>
    </xf>
    <xf numFmtId="0" fontId="0" fillId="0" borderId="5" xfId="0" applyBorder="1" applyProtection="1">
      <protection locked="0"/>
    </xf>
    <xf numFmtId="0" fontId="0" fillId="0" borderId="8" xfId="0" applyBorder="1"/>
    <xf numFmtId="0" fontId="0" fillId="0" borderId="9" xfId="0" applyBorder="1"/>
    <xf numFmtId="0" fontId="42" fillId="4" borderId="14" xfId="2" applyFont="1" applyFill="1" applyBorder="1" applyAlignment="1">
      <alignment horizontal="center" vertical="center"/>
    </xf>
    <xf numFmtId="177" fontId="50" fillId="0" borderId="103" xfId="3" applyNumberFormat="1" applyFont="1" applyBorder="1" applyAlignment="1">
      <alignment horizontal="right"/>
    </xf>
    <xf numFmtId="0" fontId="44" fillId="6" borderId="102" xfId="2" applyFont="1" applyFill="1" applyBorder="1" applyAlignment="1">
      <alignment horizontal="right" vertical="center"/>
    </xf>
    <xf numFmtId="0" fontId="0" fillId="0" borderId="102" xfId="0" applyBorder="1"/>
    <xf numFmtId="177" fontId="47" fillId="0" borderId="104" xfId="3" applyNumberFormat="1" applyFont="1" applyBorder="1" applyAlignment="1">
      <alignment horizontal="center" vertical="center"/>
    </xf>
    <xf numFmtId="0" fontId="0" fillId="0" borderId="105" xfId="0" applyBorder="1"/>
    <xf numFmtId="0" fontId="0" fillId="0" borderId="107" xfId="0" applyBorder="1"/>
    <xf numFmtId="0" fontId="57" fillId="0" borderId="0" xfId="3" applyNumberFormat="1" applyFont="1" applyAlignment="1">
      <alignment horizontal="right" vertical="top"/>
    </xf>
    <xf numFmtId="38" fontId="45" fillId="0" borderId="0" xfId="3" applyFont="1" applyAlignment="1">
      <alignment horizontal="left" vertical="top" wrapText="1"/>
    </xf>
    <xf numFmtId="177" fontId="3" fillId="0" borderId="0" xfId="2" applyNumberFormat="1"/>
    <xf numFmtId="177" fontId="0" fillId="0" borderId="0" xfId="3" applyNumberFormat="1" applyFont="1"/>
    <xf numFmtId="38" fontId="50" fillId="0" borderId="0" xfId="3" applyFont="1" applyAlignment="1">
      <alignment horizontal="left" vertical="top" shrinkToFit="1"/>
    </xf>
    <xf numFmtId="0" fontId="4" fillId="0" borderId="78" xfId="2" applyFont="1" applyBorder="1" applyAlignment="1">
      <alignment horizontal="center" vertical="center"/>
    </xf>
    <xf numFmtId="0" fontId="0" fillId="0" borderId="77" xfId="0" applyBorder="1"/>
    <xf numFmtId="0" fontId="0" fillId="0" borderId="78" xfId="0" applyBorder="1"/>
    <xf numFmtId="0" fontId="4" fillId="0" borderId="25" xfId="2" applyFont="1" applyBorder="1" applyAlignment="1">
      <alignment horizontal="center" vertical="center"/>
    </xf>
    <xf numFmtId="0" fontId="0" fillId="0" borderId="25" xfId="0" applyBorder="1"/>
    <xf numFmtId="38" fontId="4" fillId="0" borderId="115" xfId="2" applyNumberFormat="1" applyFont="1" applyBorder="1" applyAlignment="1">
      <alignment horizontal="right" vertical="center"/>
    </xf>
    <xf numFmtId="0" fontId="0" fillId="0" borderId="56" xfId="0" applyBorder="1"/>
    <xf numFmtId="0" fontId="0" fillId="0" borderId="57" xfId="0" applyBorder="1"/>
    <xf numFmtId="38" fontId="4" fillId="0" borderId="81" xfId="3" applyFont="1" applyBorder="1" applyAlignment="1">
      <alignment horizontal="right" vertical="center" wrapText="1"/>
    </xf>
    <xf numFmtId="0" fontId="0" fillId="0" borderId="80" xfId="0" applyBorder="1"/>
    <xf numFmtId="0" fontId="0" fillId="0" borderId="81" xfId="0" applyBorder="1"/>
    <xf numFmtId="38" fontId="4" fillId="0" borderId="95" xfId="2" applyNumberFormat="1" applyFont="1" applyBorder="1" applyAlignment="1">
      <alignment horizontal="right" vertical="center"/>
    </xf>
    <xf numFmtId="0" fontId="4" fillId="0" borderId="0" xfId="2" applyFont="1" applyAlignment="1">
      <alignment vertical="center"/>
    </xf>
    <xf numFmtId="0" fontId="0" fillId="0" borderId="95" xfId="0" applyBorder="1"/>
    <xf numFmtId="38" fontId="42" fillId="0" borderId="118" xfId="2" applyNumberFormat="1" applyFont="1" applyBorder="1" applyAlignment="1">
      <alignment horizontal="center" vertical="center" shrinkToFit="1"/>
    </xf>
    <xf numFmtId="0" fontId="0" fillId="0" borderId="75" xfId="0" applyBorder="1"/>
    <xf numFmtId="0" fontId="0" fillId="0" borderId="74" xfId="0" applyBorder="1"/>
    <xf numFmtId="38" fontId="4" fillId="0" borderId="30" xfId="2" applyNumberFormat="1" applyFont="1" applyBorder="1" applyAlignment="1">
      <alignment horizontal="right" vertical="center"/>
    </xf>
    <xf numFmtId="0" fontId="0" fillId="0" borderId="30" xfId="0" applyBorder="1"/>
    <xf numFmtId="0" fontId="4" fillId="0" borderId="22" xfId="2" applyFont="1" applyBorder="1" applyAlignment="1">
      <alignment horizontal="left" vertical="center" indent="1"/>
    </xf>
    <xf numFmtId="0" fontId="4" fillId="0" borderId="55" xfId="2" applyFont="1" applyBorder="1" applyAlignment="1">
      <alignment horizontal="center" vertical="center"/>
    </xf>
    <xf numFmtId="38" fontId="4" fillId="0" borderId="101" xfId="2" applyNumberFormat="1" applyFont="1" applyBorder="1" applyAlignment="1">
      <alignment horizontal="right" vertical="center"/>
    </xf>
    <xf numFmtId="0" fontId="0" fillId="0" borderId="99" xfId="0" applyBorder="1"/>
    <xf numFmtId="0" fontId="0" fillId="0" borderId="101" xfId="0" applyBorder="1"/>
    <xf numFmtId="38" fontId="4" fillId="0" borderId="0" xfId="2" applyNumberFormat="1" applyFont="1" applyAlignment="1">
      <alignment horizontal="right" vertical="center"/>
    </xf>
    <xf numFmtId="0" fontId="4" fillId="0" borderId="50" xfId="2" applyFont="1" applyBorder="1" applyAlignment="1">
      <alignment horizontal="center" vertical="center"/>
    </xf>
    <xf numFmtId="0" fontId="4" fillId="0" borderId="51" xfId="2" applyFont="1" applyBorder="1" applyAlignment="1">
      <alignment horizontal="center" vertical="center"/>
    </xf>
    <xf numFmtId="0" fontId="0" fillId="0" borderId="51" xfId="0" applyBorder="1"/>
    <xf numFmtId="0" fontId="4" fillId="0" borderId="21" xfId="2" applyFont="1" applyBorder="1" applyAlignment="1">
      <alignment horizontal="left" vertical="center" indent="1"/>
    </xf>
    <xf numFmtId="0" fontId="4" fillId="0" borderId="52" xfId="2" applyFont="1" applyBorder="1" applyAlignment="1">
      <alignment horizontal="center" vertical="center"/>
    </xf>
    <xf numFmtId="0" fontId="0" fillId="0" borderId="53" xfId="0" applyBorder="1"/>
    <xf numFmtId="0" fontId="4" fillId="0" borderId="57" xfId="2" applyFont="1" applyBorder="1" applyAlignment="1">
      <alignment horizontal="center" vertical="center"/>
    </xf>
    <xf numFmtId="0" fontId="30" fillId="2" borderId="115" xfId="2" applyFont="1" applyFill="1" applyBorder="1" applyAlignment="1">
      <alignment horizontal="center" vertical="center"/>
    </xf>
    <xf numFmtId="0" fontId="4" fillId="0" borderId="82" xfId="2" applyFont="1" applyBorder="1" applyAlignment="1">
      <alignment horizontal="center" vertical="center"/>
    </xf>
    <xf numFmtId="0" fontId="0" fillId="0" borderId="83" xfId="0" applyBorder="1"/>
    <xf numFmtId="0" fontId="4" fillId="0" borderId="83" xfId="2" applyFont="1" applyBorder="1" applyAlignment="1">
      <alignment horizontal="center" vertical="center"/>
    </xf>
    <xf numFmtId="0" fontId="4" fillId="0" borderId="24" xfId="2" applyFont="1" applyBorder="1" applyAlignment="1">
      <alignment horizontal="left" vertical="center" shrinkToFit="1"/>
    </xf>
    <xf numFmtId="0" fontId="0" fillId="0" borderId="24" xfId="0" applyBorder="1"/>
    <xf numFmtId="0" fontId="39" fillId="2" borderId="125" xfId="2" applyFont="1" applyFill="1" applyBorder="1" applyAlignment="1">
      <alignment horizontal="center" vertical="center"/>
    </xf>
    <xf numFmtId="0" fontId="0" fillId="0" borderId="84" xfId="0" applyBorder="1"/>
    <xf numFmtId="0" fontId="4" fillId="0" borderId="55" xfId="2" applyFont="1" applyBorder="1" applyAlignment="1">
      <alignment horizontal="left" vertical="center" indent="1"/>
    </xf>
    <xf numFmtId="38" fontId="4" fillId="0" borderId="124" xfId="2" applyNumberFormat="1" applyFont="1" applyBorder="1" applyAlignment="1">
      <alignment horizontal="right" vertical="center"/>
    </xf>
    <xf numFmtId="0" fontId="0" fillId="0" borderId="72" xfId="0" applyBorder="1"/>
    <xf numFmtId="0" fontId="0" fillId="0" borderId="73" xfId="0" applyBorder="1"/>
    <xf numFmtId="38" fontId="4" fillId="0" borderId="132" xfId="2" applyNumberFormat="1" applyFont="1" applyBorder="1" applyAlignment="1">
      <alignment horizontal="right" vertical="center"/>
    </xf>
    <xf numFmtId="0" fontId="0" fillId="0" borderId="45" xfId="0" applyBorder="1"/>
    <xf numFmtId="38" fontId="4" fillId="0" borderId="21" xfId="2" applyNumberFormat="1" applyFont="1" applyBorder="1" applyAlignment="1">
      <alignment horizontal="right" vertical="center"/>
    </xf>
    <xf numFmtId="38" fontId="4" fillId="0" borderId="125" xfId="2" applyNumberFormat="1" applyFont="1" applyBorder="1" applyAlignment="1">
      <alignment horizontal="right" vertical="center"/>
    </xf>
    <xf numFmtId="38" fontId="42" fillId="0" borderId="116" xfId="2" applyNumberFormat="1" applyFont="1" applyBorder="1" applyAlignment="1">
      <alignment horizontal="center" vertical="center" shrinkToFit="1"/>
    </xf>
    <xf numFmtId="0" fontId="0" fillId="0" borderId="50" xfId="0" applyBorder="1"/>
    <xf numFmtId="0" fontId="4" fillId="0" borderId="23" xfId="2" applyFont="1" applyBorder="1" applyAlignment="1">
      <alignment horizontal="center" vertical="center"/>
    </xf>
    <xf numFmtId="0" fontId="4" fillId="0" borderId="82" xfId="2" applyFont="1" applyBorder="1" applyAlignment="1">
      <alignment horizontal="left" vertical="center" indent="1"/>
    </xf>
    <xf numFmtId="38" fontId="42" fillId="0" borderId="22" xfId="2" applyNumberFormat="1" applyFont="1" applyBorder="1" applyAlignment="1">
      <alignment horizontal="center" vertical="center" shrinkToFit="1"/>
    </xf>
    <xf numFmtId="0" fontId="0" fillId="0" borderId="22" xfId="0" applyBorder="1"/>
    <xf numFmtId="38" fontId="4" fillId="0" borderId="111" xfId="2" applyNumberFormat="1" applyFont="1" applyBorder="1" applyAlignment="1">
      <alignment horizontal="center" vertical="center" shrinkToFit="1"/>
    </xf>
    <xf numFmtId="0" fontId="0" fillId="0" borderId="129" xfId="0" applyBorder="1"/>
    <xf numFmtId="0" fontId="4" fillId="0" borderId="128" xfId="2" applyFont="1" applyBorder="1" applyAlignment="1">
      <alignment horizontal="center" vertical="center"/>
    </xf>
    <xf numFmtId="0" fontId="0" fillId="0" borderId="29" xfId="0" applyBorder="1"/>
    <xf numFmtId="0" fontId="4" fillId="0" borderId="21" xfId="2" applyFont="1" applyBorder="1" applyAlignment="1">
      <alignment horizontal="center" vertical="center"/>
    </xf>
    <xf numFmtId="0" fontId="31" fillId="2" borderId="120" xfId="2" applyFont="1" applyFill="1" applyBorder="1" applyAlignment="1">
      <alignment horizontal="center" vertical="center"/>
    </xf>
    <xf numFmtId="0" fontId="4" fillId="0" borderId="0" xfId="2" applyFont="1" applyAlignment="1">
      <alignment horizontal="center" vertical="center"/>
    </xf>
    <xf numFmtId="0" fontId="4" fillId="0" borderId="24" xfId="2" applyFont="1" applyBorder="1" applyAlignment="1">
      <alignment horizontal="center" vertical="center"/>
    </xf>
    <xf numFmtId="0" fontId="31" fillId="0" borderId="112" xfId="2" applyFont="1" applyBorder="1" applyAlignment="1">
      <alignment horizontal="center" vertical="center"/>
    </xf>
    <xf numFmtId="0" fontId="0" fillId="0" borderId="127" xfId="0" applyBorder="1"/>
    <xf numFmtId="38" fontId="4" fillId="0" borderId="56" xfId="2" applyNumberFormat="1" applyFont="1" applyBorder="1" applyAlignment="1">
      <alignment horizontal="right" vertical="center"/>
    </xf>
    <xf numFmtId="0" fontId="4" fillId="0" borderId="53" xfId="2" applyFont="1" applyBorder="1" applyAlignment="1">
      <alignment horizontal="left" vertical="center" shrinkToFit="1"/>
    </xf>
    <xf numFmtId="0" fontId="4" fillId="0" borderId="50" xfId="2" applyFont="1" applyBorder="1" applyAlignment="1">
      <alignment horizontal="left" vertical="center" indent="1"/>
    </xf>
    <xf numFmtId="38" fontId="4" fillId="0" borderId="120" xfId="2" applyNumberFormat="1" applyFont="1" applyBorder="1" applyAlignment="1">
      <alignment horizontal="right" vertical="center"/>
    </xf>
    <xf numFmtId="9" fontId="4" fillId="0" borderId="78" xfId="4" applyFont="1" applyBorder="1" applyAlignment="1">
      <alignment horizontal="center" vertical="center"/>
    </xf>
    <xf numFmtId="0" fontId="4" fillId="0" borderId="29" xfId="2" applyFont="1" applyBorder="1" applyAlignment="1">
      <alignment horizontal="center" vertical="center"/>
    </xf>
    <xf numFmtId="0" fontId="14" fillId="0" borderId="115" xfId="2" applyFont="1" applyBorder="1" applyAlignment="1">
      <alignment horizontal="center" vertical="center"/>
    </xf>
    <xf numFmtId="0" fontId="0" fillId="0" borderId="48" xfId="0" applyBorder="1"/>
    <xf numFmtId="0" fontId="0" fillId="0" borderId="49" xfId="0" applyBorder="1"/>
    <xf numFmtId="0" fontId="0" fillId="0" borderId="52" xfId="0" applyBorder="1"/>
    <xf numFmtId="0" fontId="0" fillId="0" borderId="54" xfId="0" applyBorder="1"/>
    <xf numFmtId="38" fontId="4" fillId="0" borderId="116" xfId="2" applyNumberFormat="1" applyFont="1" applyBorder="1" applyAlignment="1">
      <alignment horizontal="right" vertical="center"/>
    </xf>
    <xf numFmtId="0" fontId="39" fillId="0" borderId="110" xfId="2" applyFont="1" applyBorder="1" applyAlignment="1">
      <alignment horizontal="center" vertical="center"/>
    </xf>
    <xf numFmtId="0" fontId="0" fillId="0" borderId="130" xfId="0" applyBorder="1"/>
    <xf numFmtId="38" fontId="4" fillId="0" borderId="22" xfId="2" applyNumberFormat="1" applyFont="1" applyBorder="1" applyAlignment="1">
      <alignment horizontal="right" vertical="center"/>
    </xf>
    <xf numFmtId="38" fontId="4" fillId="0" borderId="116" xfId="3" applyFont="1" applyBorder="1" applyAlignment="1">
      <alignment horizontal="right" vertical="center" wrapText="1"/>
    </xf>
    <xf numFmtId="38" fontId="4" fillId="0" borderId="122" xfId="3" applyFont="1" applyBorder="1" applyAlignment="1">
      <alignment horizontal="right" vertical="center" wrapText="1"/>
    </xf>
    <xf numFmtId="0" fontId="0" fillId="0" borderId="66" xfId="0" applyBorder="1"/>
    <xf numFmtId="0" fontId="30" fillId="0" borderId="109" xfId="2" applyFont="1" applyBorder="1" applyAlignment="1">
      <alignment horizontal="center" vertical="center"/>
    </xf>
    <xf numFmtId="0" fontId="0" fillId="0" borderId="109" xfId="0" applyBorder="1"/>
    <xf numFmtId="38" fontId="4" fillId="0" borderId="119" xfId="3" applyFont="1" applyBorder="1" applyAlignment="1">
      <alignment horizontal="right" vertical="center" wrapText="1"/>
    </xf>
    <xf numFmtId="0" fontId="0" fillId="0" borderId="19" xfId="0" applyBorder="1"/>
    <xf numFmtId="0" fontId="0" fillId="0" borderId="36" xfId="0" applyBorder="1"/>
    <xf numFmtId="38" fontId="4" fillId="0" borderId="133" xfId="3" applyFont="1" applyBorder="1" applyAlignment="1">
      <alignment horizontal="right" vertical="center" wrapText="1"/>
    </xf>
    <xf numFmtId="0" fontId="0" fillId="0" borderId="41" xfId="0" applyBorder="1"/>
    <xf numFmtId="38" fontId="4" fillId="0" borderId="84" xfId="2" applyNumberFormat="1" applyFont="1" applyBorder="1" applyAlignment="1">
      <alignment horizontal="right" vertical="center"/>
    </xf>
    <xf numFmtId="38" fontId="4" fillId="0" borderId="110" xfId="2" applyNumberFormat="1" applyFont="1" applyBorder="1" applyAlignment="1">
      <alignment horizontal="center" vertical="center" shrinkToFit="1"/>
    </xf>
    <xf numFmtId="38" fontId="4" fillId="0" borderId="121" xfId="2" applyNumberFormat="1" applyFont="1" applyBorder="1" applyAlignment="1">
      <alignment horizontal="center" vertical="center"/>
    </xf>
    <xf numFmtId="0" fontId="4" fillId="0" borderId="76" xfId="2" applyFont="1" applyBorder="1" applyAlignment="1">
      <alignment horizontal="center" vertical="center"/>
    </xf>
    <xf numFmtId="38" fontId="4" fillId="0" borderId="123" xfId="2" applyNumberFormat="1" applyFont="1" applyBorder="1" applyAlignment="1">
      <alignment horizontal="right" vertical="center"/>
    </xf>
    <xf numFmtId="0" fontId="0" fillId="0" borderId="70" xfId="0" applyBorder="1"/>
    <xf numFmtId="0" fontId="4" fillId="0" borderId="117" xfId="2" applyFont="1" applyBorder="1" applyAlignment="1">
      <alignment horizontal="center" vertical="center"/>
    </xf>
    <xf numFmtId="0" fontId="14" fillId="0" borderId="21" xfId="2" applyFont="1" applyBorder="1" applyAlignment="1">
      <alignment horizontal="center" vertical="center"/>
    </xf>
    <xf numFmtId="0" fontId="0" fillId="0" borderId="26" xfId="0" applyBorder="1"/>
    <xf numFmtId="0" fontId="0" fillId="0" borderId="23" xfId="0" applyBorder="1"/>
    <xf numFmtId="38" fontId="4" fillId="0" borderId="117" xfId="2" applyNumberFormat="1" applyFont="1" applyBorder="1" applyAlignment="1">
      <alignment horizontal="center" vertical="center"/>
    </xf>
    <xf numFmtId="38" fontId="4" fillId="0" borderId="74" xfId="2" applyNumberFormat="1" applyFont="1" applyBorder="1" applyAlignment="1">
      <alignment horizontal="center" vertical="center" wrapText="1"/>
    </xf>
    <xf numFmtId="38" fontId="4" fillId="0" borderId="126" xfId="2" applyNumberFormat="1" applyFont="1" applyBorder="1" applyAlignment="1">
      <alignment horizontal="right" vertical="center"/>
    </xf>
    <xf numFmtId="0" fontId="4" fillId="0" borderId="80" xfId="2" applyFont="1" applyBorder="1" applyAlignment="1">
      <alignment horizontal="center" vertical="center"/>
    </xf>
    <xf numFmtId="0" fontId="4" fillId="0" borderId="78" xfId="2" applyFont="1" applyBorder="1" applyAlignment="1">
      <alignment horizontal="left" vertical="center" shrinkToFit="1"/>
    </xf>
    <xf numFmtId="0" fontId="4" fillId="0" borderId="22" xfId="2" applyFont="1" applyBorder="1" applyAlignment="1">
      <alignment horizontal="center" vertical="center"/>
    </xf>
    <xf numFmtId="0" fontId="14" fillId="0" borderId="125" xfId="2" applyFont="1" applyBorder="1" applyAlignment="1">
      <alignment horizontal="center" vertical="center"/>
    </xf>
    <xf numFmtId="0" fontId="0" fillId="0" borderId="76" xfId="0" applyBorder="1"/>
    <xf numFmtId="0" fontId="4" fillId="0" borderId="118" xfId="2" applyFont="1" applyBorder="1" applyAlignment="1">
      <alignment horizontal="center" vertical="center"/>
    </xf>
    <xf numFmtId="0" fontId="4" fillId="0" borderId="54" xfId="2" applyFont="1" applyBorder="1" applyAlignment="1">
      <alignment horizontal="center" vertical="center"/>
    </xf>
    <xf numFmtId="38" fontId="4" fillId="0" borderId="50" xfId="2" applyNumberFormat="1" applyFont="1" applyBorder="1" applyAlignment="1">
      <alignment horizontal="center" vertical="center" wrapText="1"/>
    </xf>
    <xf numFmtId="38" fontId="4" fillId="0" borderId="128" xfId="2" applyNumberFormat="1" applyFont="1" applyBorder="1" applyAlignment="1">
      <alignment horizontal="center" vertical="center"/>
    </xf>
    <xf numFmtId="0" fontId="4" fillId="0" borderId="77" xfId="2" applyFont="1" applyBorder="1" applyAlignment="1">
      <alignment horizontal="left" vertical="center" shrinkToFit="1"/>
    </xf>
    <xf numFmtId="38" fontId="4" fillId="0" borderId="93" xfId="3" applyFont="1" applyBorder="1" applyAlignment="1">
      <alignment horizontal="right" vertical="center" wrapText="1"/>
    </xf>
    <xf numFmtId="0" fontId="0" fillId="0" borderId="93" xfId="0" applyBorder="1"/>
    <xf numFmtId="0" fontId="4" fillId="0" borderId="23" xfId="2" applyFont="1" applyBorder="1" applyAlignment="1">
      <alignment horizontal="left" vertical="center" indent="1"/>
    </xf>
    <xf numFmtId="38" fontId="4" fillId="0" borderId="22" xfId="2" applyNumberFormat="1" applyFont="1" applyBorder="1" applyAlignment="1">
      <alignment horizontal="center" vertical="center" wrapText="1"/>
    </xf>
    <xf numFmtId="38" fontId="4" fillId="0" borderId="131" xfId="2" applyNumberFormat="1" applyFont="1" applyBorder="1" applyAlignment="1">
      <alignment horizontal="right" vertical="center"/>
    </xf>
    <xf numFmtId="0" fontId="0" fillId="0" borderId="20" xfId="0" applyBorder="1"/>
    <xf numFmtId="38" fontId="4" fillId="0" borderId="112" xfId="2" applyNumberFormat="1" applyFont="1" applyBorder="1" applyAlignment="1">
      <alignment horizontal="center" vertical="center" shrinkToFit="1"/>
    </xf>
    <xf numFmtId="9" fontId="4" fillId="0" borderId="54" xfId="4" applyFont="1" applyBorder="1" applyAlignment="1">
      <alignment horizontal="center" vertical="center"/>
    </xf>
    <xf numFmtId="0" fontId="4" fillId="0" borderId="74" xfId="2" applyFont="1" applyBorder="1" applyAlignment="1">
      <alignment horizontal="center" vertical="center"/>
    </xf>
    <xf numFmtId="0" fontId="4" fillId="0" borderId="121" xfId="2" applyFont="1" applyBorder="1" applyAlignment="1">
      <alignment horizontal="center" vertical="center"/>
    </xf>
    <xf numFmtId="0" fontId="4" fillId="0" borderId="75" xfId="2" applyFont="1" applyBorder="1" applyAlignment="1">
      <alignment horizontal="center" vertical="center"/>
    </xf>
    <xf numFmtId="38" fontId="4" fillId="0" borderId="118" xfId="2" applyNumberFormat="1" applyFont="1" applyBorder="1" applyAlignment="1">
      <alignment horizontal="right" vertical="center"/>
    </xf>
    <xf numFmtId="0" fontId="13" fillId="0" borderId="14" xfId="2" applyFont="1" applyBorder="1" applyAlignment="1">
      <alignment horizontal="right" vertical="center"/>
    </xf>
    <xf numFmtId="0" fontId="0" fillId="0" borderId="12" xfId="0" applyBorder="1"/>
    <xf numFmtId="0" fontId="4" fillId="0" borderId="28" xfId="2" applyFont="1" applyBorder="1" applyAlignment="1">
      <alignment horizontal="center" vertical="center"/>
    </xf>
    <xf numFmtId="0" fontId="0" fillId="0" borderId="28" xfId="0" applyBorder="1"/>
    <xf numFmtId="9" fontId="4" fillId="0" borderId="29" xfId="2" applyNumberFormat="1" applyFont="1" applyBorder="1" applyAlignment="1">
      <alignment horizontal="center" vertical="center"/>
    </xf>
    <xf numFmtId="49" fontId="3" fillId="0" borderId="14" xfId="2" applyNumberFormat="1" applyBorder="1" applyAlignment="1">
      <alignment horizontal="center" vertical="center"/>
    </xf>
    <xf numFmtId="0" fontId="4" fillId="0" borderId="74" xfId="2" applyFont="1" applyBorder="1" applyAlignment="1">
      <alignment horizontal="left" vertical="center" indent="1"/>
    </xf>
    <xf numFmtId="0" fontId="4" fillId="0" borderId="53" xfId="2" applyFont="1" applyBorder="1" applyAlignment="1">
      <alignment horizontal="center" vertical="center"/>
    </xf>
    <xf numFmtId="0" fontId="4" fillId="0" borderId="79" xfId="2" applyFont="1" applyBorder="1" applyAlignment="1">
      <alignment horizontal="center" vertical="center"/>
    </xf>
    <xf numFmtId="0" fontId="4" fillId="0" borderId="79" xfId="2" applyFont="1" applyBorder="1" applyAlignment="1">
      <alignment horizontal="left" vertical="center" indent="1"/>
    </xf>
  </cellXfs>
  <cellStyles count="5">
    <cellStyle name="パーセント" xfId="4" builtinId="5"/>
    <cellStyle name="桁区切り 2" xfId="3" xr:uid="{00000000-0005-0000-0000-000003000000}"/>
    <cellStyle name="標準" xfId="0" builtinId="0"/>
    <cellStyle name="標準 2" xfId="1" xr:uid="{00000000-0005-0000-0000-000001000000}"/>
    <cellStyle name="標準 3" xfId="2" xr:uid="{00000000-0005-0000-0000-000002000000}"/>
  </cellStyles>
  <dxfs count="322">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2</xdr:col>
      <xdr:colOff>156881</xdr:colOff>
      <xdr:row>8</xdr:row>
      <xdr:rowOff>44826</xdr:rowOff>
    </xdr:from>
    <xdr:to>
      <xdr:col>5</xdr:col>
      <xdr:colOff>201397</xdr:colOff>
      <xdr:row>14</xdr:row>
      <xdr:rowOff>156882</xdr:rowOff>
    </xdr:to>
    <xdr:pic>
      <xdr:nvPicPr>
        <xdr:cNvPr id="3" name="図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142999" y="1927414"/>
          <a:ext cx="1165104" cy="1456762"/>
        </a:xfrm>
        <a:prstGeom prst="rect">
          <a:avLst/>
        </a:prstGeom>
        <a:ln>
          <a:prstDash val="solid"/>
        </a:ln>
      </xdr:spPr>
    </xdr:pic>
    <xdr:clientData/>
  </xdr:twoCellAnchor>
  <xdr:twoCellAnchor editAs="oneCell">
    <xdr:from>
      <xdr:col>9</xdr:col>
      <xdr:colOff>1478617</xdr:colOff>
      <xdr:row>18</xdr:row>
      <xdr:rowOff>178173</xdr:rowOff>
    </xdr:from>
    <xdr:to>
      <xdr:col>11</xdr:col>
      <xdr:colOff>234075</xdr:colOff>
      <xdr:row>24</xdr:row>
      <xdr:rowOff>66898</xdr:rowOff>
    </xdr:to>
    <xdr:pic>
      <xdr:nvPicPr>
        <xdr:cNvPr id="5" name="図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tretch>
          <a:fillRect/>
        </a:stretch>
      </xdr:blipFill>
      <xdr:spPr>
        <a:xfrm>
          <a:off x="8056470" y="4301938"/>
          <a:ext cx="1030252" cy="1233431"/>
        </a:xfrm>
        <a:prstGeom prst="rect">
          <a:avLst/>
        </a:prstGeom>
        <a:ln>
          <a:prstDash val="solid"/>
        </a:ln>
      </xdr:spPr>
    </xdr:pic>
    <xdr:clientData/>
  </xdr:twoCellAnchor>
  <xdr:twoCellAnchor>
    <xdr:from>
      <xdr:col>2</xdr:col>
      <xdr:colOff>9525</xdr:colOff>
      <xdr:row>18</xdr:row>
      <xdr:rowOff>47625</xdr:rowOff>
    </xdr:from>
    <xdr:to>
      <xdr:col>6</xdr:col>
      <xdr:colOff>374837</xdr:colOff>
      <xdr:row>23</xdr:row>
      <xdr:rowOff>145677</xdr:rowOff>
    </xdr:to>
    <xdr:grpSp>
      <xdr:nvGrpSpPr>
        <xdr:cNvPr id="14" name="グループ化 13">
          <a:extLst>
            <a:ext uri="{FF2B5EF4-FFF2-40B4-BE49-F238E27FC236}">
              <a16:creationId xmlns:a16="http://schemas.microsoft.com/office/drawing/2014/main" id="{00000000-0008-0000-0000-00000E000000}"/>
            </a:ext>
          </a:extLst>
        </xdr:cNvPr>
        <xdr:cNvGrpSpPr/>
      </xdr:nvGrpSpPr>
      <xdr:grpSpPr>
        <a:xfrm>
          <a:off x="917575" y="3933825"/>
          <a:ext cx="2333812" cy="1145802"/>
          <a:chOff x="995643" y="4171390"/>
          <a:chExt cx="2528047" cy="1218640"/>
        </a:xfrm>
      </xdr:grpSpPr>
      <xdr:pic>
        <xdr:nvPicPr>
          <xdr:cNvPr id="4" name="図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95643" y="4171390"/>
            <a:ext cx="2476752" cy="1193469"/>
          </a:xfrm>
          <a:prstGeom prst="rect">
            <a:avLst/>
          </a:prstGeom>
          <a:ln>
            <a:prstDash val="solid"/>
          </a:ln>
        </xdr:spPr>
      </xdr:pic>
    </xdr:grpSp>
    <xdr:clientData/>
  </xdr:twoCellAnchor>
  <xdr:twoCellAnchor editAs="oneCell">
    <xdr:from>
      <xdr:col>8</xdr:col>
      <xdr:colOff>190499</xdr:colOff>
      <xdr:row>18</xdr:row>
      <xdr:rowOff>2</xdr:rowOff>
    </xdr:from>
    <xdr:to>
      <xdr:col>9</xdr:col>
      <xdr:colOff>33309</xdr:colOff>
      <xdr:row>24</xdr:row>
      <xdr:rowOff>112058</xdr:rowOff>
    </xdr:to>
    <xdr:pic>
      <xdr:nvPicPr>
        <xdr:cNvPr id="15" name="図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a:stretch>
          <a:fillRect/>
        </a:stretch>
      </xdr:blipFill>
      <xdr:spPr>
        <a:xfrm>
          <a:off x="5446058" y="4123767"/>
          <a:ext cx="1165104" cy="1456762"/>
        </a:xfrm>
        <a:prstGeom prst="rect">
          <a:avLst/>
        </a:prstGeom>
        <a:ln>
          <a:prstDash val="solid"/>
        </a:ln>
      </xdr:spPr>
    </xdr:pic>
    <xdr:clientData/>
  </xdr:twoCellAnchor>
  <xdr:twoCellAnchor editAs="oneCell">
    <xdr:from>
      <xdr:col>14</xdr:col>
      <xdr:colOff>445434</xdr:colOff>
      <xdr:row>38</xdr:row>
      <xdr:rowOff>14392</xdr:rowOff>
    </xdr:from>
    <xdr:to>
      <xdr:col>16</xdr:col>
      <xdr:colOff>571398</xdr:colOff>
      <xdr:row>45</xdr:row>
      <xdr:rowOff>206376</xdr:rowOff>
    </xdr:to>
    <xdr:pic>
      <xdr:nvPicPr>
        <xdr:cNvPr id="13" name="図 12" descr="ヒサゴ　マルチプリンタ帳票（FSC）　FSC2013　A4　カラ―3面6穴　1冊（100枚入）">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11383309" y="8602767"/>
          <a:ext cx="1745214" cy="1763609"/>
        </a:xfrm>
        <a:prstGeom prst="rect">
          <a:avLst/>
        </a:prstGeom>
        <a:noFill/>
        <a:ln>
          <a:prstDash val="solid"/>
        </a:ln>
      </xdr:spPr>
    </xdr:pic>
    <xdr:clientData/>
  </xdr:twoCellAnchor>
  <xdr:twoCellAnchor editAs="oneCell">
    <xdr:from>
      <xdr:col>12</xdr:col>
      <xdr:colOff>112994</xdr:colOff>
      <xdr:row>37</xdr:row>
      <xdr:rowOff>220767</xdr:rowOff>
    </xdr:from>
    <xdr:to>
      <xdr:col>14</xdr:col>
      <xdr:colOff>340830</xdr:colOff>
      <xdr:row>45</xdr:row>
      <xdr:rowOff>199575</xdr:rowOff>
    </xdr:to>
    <xdr:pic>
      <xdr:nvPicPr>
        <xdr:cNvPr id="16" name="図 15" descr="ヒサゴ　マルチプリンタ帳票（FSC）　FSC2013　A4　カラ―3面6穴　1冊（100枚入）">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9542744" y="8586892"/>
          <a:ext cx="1735961" cy="1772683"/>
        </a:xfrm>
        <a:prstGeom prst="rect">
          <a:avLst/>
        </a:prstGeom>
        <a:noFill/>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
  <sheetViews>
    <sheetView view="pageBreakPreview" zoomScaleNormal="100" zoomScaleSheetLayoutView="100" workbookViewId="0"/>
  </sheetViews>
  <sheetFormatPr defaultColWidth="9" defaultRowHeight="13" x14ac:dyDescent="0.2"/>
  <cols>
    <col min="1" max="1" width="6.36328125" style="50" customWidth="1"/>
    <col min="2" max="2" width="6.6328125" style="16" customWidth="1"/>
    <col min="3" max="3" width="6.1796875" style="14" customWidth="1"/>
    <col min="4" max="4" width="3.90625" style="14" customWidth="1"/>
    <col min="5" max="5" width="4.453125" style="14" customWidth="1"/>
    <col min="6" max="6" width="13.6328125" style="14" customWidth="1"/>
    <col min="7" max="7" width="13.90625" style="14" customWidth="1"/>
    <col min="8" max="8" width="13.90625" style="14" bestFit="1" customWidth="1"/>
    <col min="9" max="9" width="17.36328125" style="14" customWidth="1"/>
    <col min="10" max="10" width="22.81640625" style="14" customWidth="1"/>
    <col min="11" max="11" width="7.08984375" style="15" customWidth="1"/>
    <col min="12" max="12" width="7.36328125" style="15" customWidth="1"/>
    <col min="13" max="13" width="9.1796875" style="15" bestFit="1" customWidth="1"/>
    <col min="14" max="14" width="10.6328125" style="15" customWidth="1"/>
    <col min="15" max="15" width="10.6328125" style="14" customWidth="1"/>
    <col min="16" max="16" width="10.6328125" style="16" customWidth="1"/>
    <col min="17" max="17" width="9.81640625" style="14" customWidth="1"/>
    <col min="18" max="18" width="9" style="14" customWidth="1"/>
    <col min="19" max="16384" width="9" style="14"/>
  </cols>
  <sheetData>
    <row r="1" spans="1:17" ht="16.5" customHeight="1" x14ac:dyDescent="0.25">
      <c r="A1" s="338" t="s">
        <v>0</v>
      </c>
      <c r="B1" s="335"/>
      <c r="C1" s="335"/>
      <c r="D1" s="335"/>
      <c r="E1" s="335"/>
      <c r="F1" s="335"/>
      <c r="G1" s="335"/>
      <c r="H1" s="335"/>
      <c r="I1" s="335"/>
      <c r="J1" s="303"/>
      <c r="K1" s="303"/>
      <c r="L1" s="303"/>
      <c r="M1" s="303"/>
      <c r="N1" s="335"/>
      <c r="O1" s="338"/>
      <c r="P1" s="335"/>
      <c r="Q1" s="335"/>
    </row>
    <row r="2" spans="1:17" ht="16.5" customHeight="1" x14ac:dyDescent="0.25">
      <c r="A2" s="338"/>
      <c r="B2" s="335"/>
      <c r="C2" s="335"/>
      <c r="D2" s="335"/>
      <c r="E2" s="335"/>
      <c r="F2" s="335"/>
      <c r="G2" s="335"/>
      <c r="H2" s="335"/>
      <c r="I2" s="335"/>
      <c r="J2" s="303"/>
      <c r="K2" s="303"/>
      <c r="L2" s="303"/>
      <c r="M2" s="303"/>
      <c r="N2" s="335"/>
      <c r="O2" s="338"/>
      <c r="P2" s="335"/>
      <c r="Q2" s="335"/>
    </row>
    <row r="3" spans="1:17" ht="21" customHeight="1" x14ac:dyDescent="0.3">
      <c r="A3" s="343" t="s">
        <v>1</v>
      </c>
      <c r="B3" s="335"/>
      <c r="C3" s="335"/>
      <c r="D3" s="335"/>
      <c r="E3" s="335"/>
      <c r="F3" s="335"/>
      <c r="G3" s="335"/>
      <c r="H3" s="335"/>
      <c r="I3" s="335"/>
      <c r="J3" s="303"/>
      <c r="K3" s="303"/>
      <c r="L3" s="303"/>
      <c r="M3" s="303"/>
      <c r="N3" s="335"/>
      <c r="O3" s="338"/>
      <c r="P3" s="335"/>
      <c r="Q3" s="335"/>
    </row>
    <row r="4" spans="1:17" ht="16.5" customHeight="1" x14ac:dyDescent="0.25">
      <c r="A4" s="338"/>
      <c r="B4" s="335"/>
      <c r="C4" s="335"/>
      <c r="D4" s="335"/>
      <c r="E4" s="335"/>
      <c r="F4" s="335"/>
      <c r="G4" s="335"/>
      <c r="H4" s="335"/>
      <c r="I4" s="335"/>
      <c r="J4" s="303"/>
      <c r="K4" s="303"/>
      <c r="L4" s="303"/>
      <c r="M4" s="303"/>
      <c r="N4" s="335"/>
      <c r="O4" s="338"/>
      <c r="P4" s="335"/>
      <c r="Q4" s="335"/>
    </row>
    <row r="5" spans="1:17" ht="16.5" customHeight="1" x14ac:dyDescent="0.25">
      <c r="A5" s="340" t="s">
        <v>2</v>
      </c>
      <c r="B5" s="335" t="s">
        <v>3</v>
      </c>
      <c r="C5" s="335"/>
      <c r="D5" s="335"/>
      <c r="E5" s="335"/>
      <c r="F5" s="335"/>
      <c r="G5" s="335"/>
      <c r="H5" s="335"/>
      <c r="I5" s="335"/>
      <c r="J5" s="303"/>
      <c r="K5" s="303"/>
      <c r="L5" s="303"/>
      <c r="M5" s="303"/>
      <c r="N5" s="335"/>
      <c r="O5" s="338"/>
      <c r="P5" s="335"/>
      <c r="Q5" s="335"/>
    </row>
    <row r="6" spans="1:17" ht="21" customHeight="1" x14ac:dyDescent="0.25">
      <c r="A6" s="340"/>
      <c r="B6" s="335" t="s">
        <v>4</v>
      </c>
      <c r="C6" s="335"/>
      <c r="D6" s="335"/>
      <c r="E6" s="335"/>
      <c r="F6" s="335"/>
      <c r="G6" s="335"/>
      <c r="H6" s="335"/>
      <c r="I6" s="335"/>
      <c r="J6" s="303"/>
      <c r="K6" s="303"/>
      <c r="L6" s="303"/>
      <c r="M6" s="303"/>
      <c r="N6" s="335"/>
      <c r="O6" s="338"/>
      <c r="P6" s="335"/>
      <c r="Q6" s="335"/>
    </row>
    <row r="7" spans="1:17" ht="16.5" customHeight="1" x14ac:dyDescent="0.25">
      <c r="A7" s="338"/>
      <c r="B7" s="335" t="s">
        <v>5</v>
      </c>
      <c r="C7" s="335"/>
      <c r="D7" s="335"/>
      <c r="E7" s="335"/>
      <c r="F7" s="335"/>
      <c r="G7" s="335"/>
      <c r="H7" s="335"/>
      <c r="I7" s="335"/>
      <c r="J7" s="303"/>
      <c r="K7" s="303"/>
      <c r="L7" s="303"/>
      <c r="M7" s="303"/>
      <c r="N7" s="335"/>
      <c r="O7" s="338"/>
      <c r="P7" s="335"/>
      <c r="Q7" s="335"/>
    </row>
    <row r="8" spans="1:17" ht="16.5" customHeight="1" x14ac:dyDescent="0.25">
      <c r="A8" s="338"/>
      <c r="B8" s="335"/>
      <c r="C8" s="335" t="s">
        <v>6</v>
      </c>
      <c r="D8" s="335"/>
      <c r="E8" s="335"/>
      <c r="F8" s="335"/>
      <c r="G8" s="335"/>
      <c r="H8" s="335"/>
      <c r="I8" s="335"/>
      <c r="J8" s="303"/>
      <c r="K8" s="303"/>
      <c r="L8" s="303"/>
      <c r="M8" s="303"/>
      <c r="N8" s="335"/>
      <c r="O8" s="338"/>
      <c r="P8" s="335"/>
      <c r="Q8" s="335"/>
    </row>
    <row r="9" spans="1:17" ht="16.5" customHeight="1" x14ac:dyDescent="0.25">
      <c r="A9" s="338"/>
      <c r="B9" s="335"/>
      <c r="C9" s="335"/>
      <c r="D9" s="335"/>
      <c r="E9" s="335"/>
      <c r="F9" s="335"/>
      <c r="G9" s="335"/>
      <c r="H9" s="335"/>
      <c r="I9" s="335"/>
      <c r="J9" s="303"/>
      <c r="K9" s="303"/>
      <c r="L9" s="303"/>
      <c r="M9" s="303"/>
      <c r="N9" s="335"/>
      <c r="O9" s="338"/>
      <c r="P9" s="335"/>
      <c r="Q9" s="335"/>
    </row>
    <row r="10" spans="1:17" ht="16.5" customHeight="1" x14ac:dyDescent="0.25">
      <c r="A10" s="338"/>
      <c r="B10" s="335"/>
      <c r="C10" s="335"/>
      <c r="D10" s="335"/>
      <c r="E10" s="335"/>
      <c r="F10" s="335"/>
      <c r="G10" s="335"/>
      <c r="H10" s="335"/>
      <c r="I10" s="335"/>
      <c r="J10" s="303"/>
      <c r="K10" s="303"/>
      <c r="L10" s="303"/>
      <c r="M10" s="303"/>
      <c r="N10" s="335"/>
      <c r="O10" s="338"/>
      <c r="P10" s="335"/>
      <c r="Q10" s="335"/>
    </row>
    <row r="11" spans="1:17" ht="16.5" customHeight="1" x14ac:dyDescent="0.25">
      <c r="A11" s="338"/>
      <c r="B11" s="335"/>
      <c r="C11" s="335"/>
      <c r="D11" s="335"/>
      <c r="E11" s="335"/>
      <c r="F11" s="335"/>
      <c r="G11" s="335"/>
      <c r="H11" s="335"/>
      <c r="I11" s="335"/>
      <c r="J11" s="303"/>
      <c r="K11" s="303"/>
      <c r="L11" s="303"/>
      <c r="M11" s="303"/>
      <c r="N11" s="335"/>
      <c r="O11" s="338"/>
      <c r="P11" s="335"/>
      <c r="Q11" s="335"/>
    </row>
    <row r="12" spans="1:17" ht="16.5" customHeight="1" x14ac:dyDescent="0.25">
      <c r="A12" s="338"/>
      <c r="B12" s="335"/>
      <c r="C12" s="335"/>
      <c r="D12" s="335"/>
      <c r="E12" s="335"/>
      <c r="F12" s="335"/>
      <c r="G12" s="335"/>
      <c r="H12" s="335"/>
      <c r="I12" s="335"/>
      <c r="J12" s="303"/>
      <c r="K12" s="303"/>
      <c r="L12" s="303"/>
      <c r="M12" s="303"/>
      <c r="N12" s="335"/>
      <c r="O12" s="338"/>
      <c r="P12" s="335"/>
      <c r="Q12" s="335"/>
    </row>
    <row r="13" spans="1:17" ht="16.5" customHeight="1" x14ac:dyDescent="0.25">
      <c r="A13" s="338"/>
      <c r="B13" s="335"/>
      <c r="C13" s="335"/>
      <c r="D13" s="335"/>
      <c r="E13" s="335"/>
      <c r="F13" s="335"/>
      <c r="G13" s="335"/>
      <c r="H13" s="335"/>
      <c r="I13" s="335"/>
      <c r="J13" s="303"/>
      <c r="K13" s="303"/>
      <c r="L13" s="303"/>
      <c r="M13" s="303"/>
      <c r="N13" s="335"/>
      <c r="O13" s="338"/>
      <c r="P13" s="335"/>
      <c r="Q13" s="335"/>
    </row>
    <row r="14" spans="1:17" ht="16.5" customHeight="1" x14ac:dyDescent="0.25">
      <c r="A14" s="338"/>
      <c r="B14" s="335"/>
      <c r="C14" s="335"/>
      <c r="D14" s="335"/>
      <c r="E14" s="335"/>
      <c r="F14" s="335"/>
      <c r="G14" s="335"/>
      <c r="H14" s="335"/>
      <c r="I14" s="335"/>
      <c r="J14" s="303"/>
      <c r="K14" s="303"/>
      <c r="L14" s="303"/>
      <c r="M14" s="303"/>
      <c r="N14" s="335"/>
      <c r="O14" s="338"/>
      <c r="P14" s="335"/>
      <c r="Q14" s="335"/>
    </row>
    <row r="15" spans="1:17" ht="16.5" customHeight="1" x14ac:dyDescent="0.25">
      <c r="A15" s="338"/>
      <c r="B15" s="335"/>
      <c r="C15" s="335"/>
      <c r="D15" s="335"/>
      <c r="E15" s="335"/>
      <c r="F15" s="335"/>
      <c r="G15" s="335"/>
      <c r="H15" s="335"/>
      <c r="I15" s="335"/>
      <c r="J15" s="303"/>
      <c r="K15" s="303"/>
      <c r="L15" s="303"/>
      <c r="M15" s="303"/>
      <c r="N15" s="335"/>
      <c r="O15" s="338"/>
      <c r="P15" s="335"/>
      <c r="Q15" s="335"/>
    </row>
    <row r="16" spans="1:17" ht="16.5" customHeight="1" x14ac:dyDescent="0.25">
      <c r="A16" s="338"/>
      <c r="B16" s="335"/>
      <c r="C16" s="335" t="s">
        <v>7</v>
      </c>
      <c r="D16" s="335"/>
      <c r="E16" s="335"/>
      <c r="F16" s="335"/>
      <c r="G16" s="335"/>
      <c r="H16" s="335"/>
      <c r="I16" s="335"/>
      <c r="J16" s="303"/>
      <c r="K16" s="303"/>
      <c r="L16" s="303"/>
      <c r="M16" s="303"/>
      <c r="N16" s="335"/>
      <c r="O16" s="338"/>
      <c r="P16" s="335"/>
      <c r="Q16" s="335"/>
    </row>
    <row r="17" spans="1:17" ht="16.5" customHeight="1" x14ac:dyDescent="0.25">
      <c r="A17" s="338"/>
      <c r="B17" s="335"/>
      <c r="C17" s="335" t="s">
        <v>8</v>
      </c>
      <c r="D17" s="335"/>
      <c r="E17" s="335"/>
      <c r="F17" s="335"/>
      <c r="G17" s="335"/>
      <c r="H17" s="335"/>
      <c r="I17" s="335"/>
      <c r="J17" s="303"/>
      <c r="K17" s="303"/>
      <c r="L17" s="303"/>
      <c r="M17" s="303"/>
      <c r="N17" s="335"/>
      <c r="O17" s="338"/>
      <c r="P17" s="335"/>
      <c r="Q17" s="335"/>
    </row>
    <row r="18" spans="1:17" ht="16.5" customHeight="1" x14ac:dyDescent="0.25">
      <c r="A18" s="338"/>
      <c r="B18" s="335"/>
      <c r="C18" s="335" t="s">
        <v>9</v>
      </c>
      <c r="D18" s="335"/>
      <c r="E18" s="335"/>
      <c r="F18" s="335"/>
      <c r="G18" s="335"/>
      <c r="H18" s="335"/>
      <c r="I18" s="335"/>
      <c r="J18" s="303"/>
      <c r="K18" s="303"/>
      <c r="L18" s="303"/>
      <c r="M18" s="303"/>
      <c r="N18" s="335"/>
      <c r="O18" s="338"/>
      <c r="P18" s="335"/>
      <c r="Q18" s="335"/>
    </row>
    <row r="19" spans="1:17" ht="16.5" customHeight="1" x14ac:dyDescent="0.25">
      <c r="A19" s="338"/>
      <c r="B19" s="335"/>
      <c r="C19" s="335"/>
      <c r="D19" s="335"/>
      <c r="E19" s="335"/>
      <c r="F19" s="335"/>
      <c r="G19" s="335"/>
      <c r="H19" s="335"/>
      <c r="I19" s="335"/>
      <c r="J19" s="303"/>
      <c r="K19" s="303"/>
      <c r="L19" s="303"/>
      <c r="M19" s="303"/>
      <c r="N19" s="335"/>
      <c r="O19" s="338"/>
      <c r="P19" s="335"/>
      <c r="Q19" s="335"/>
    </row>
    <row r="20" spans="1:17" ht="16.5" customHeight="1" x14ac:dyDescent="0.25">
      <c r="A20" s="338"/>
      <c r="B20" s="335"/>
      <c r="C20" s="335"/>
      <c r="D20" s="335"/>
      <c r="E20" s="335"/>
      <c r="F20" s="335"/>
      <c r="G20" s="335"/>
      <c r="H20" s="335"/>
      <c r="I20" s="335"/>
      <c r="J20" s="303"/>
      <c r="K20" s="303"/>
      <c r="L20" s="303"/>
      <c r="M20" s="303"/>
      <c r="N20" s="335"/>
      <c r="O20" s="338"/>
      <c r="P20" s="335"/>
      <c r="Q20" s="335"/>
    </row>
    <row r="21" spans="1:17" ht="16.5" customHeight="1" x14ac:dyDescent="0.25">
      <c r="A21" s="338"/>
      <c r="B21" s="335"/>
      <c r="C21" s="335"/>
      <c r="D21" s="335"/>
      <c r="E21" s="335"/>
      <c r="F21" s="335"/>
      <c r="G21" s="335"/>
      <c r="H21" s="335"/>
      <c r="I21" s="335"/>
      <c r="J21" s="303"/>
      <c r="K21" s="303"/>
      <c r="L21" s="303"/>
      <c r="M21" s="303"/>
      <c r="N21" s="335"/>
      <c r="O21" s="338"/>
      <c r="P21" s="335"/>
      <c r="Q21" s="335"/>
    </row>
    <row r="22" spans="1:17" ht="16.5" customHeight="1" x14ac:dyDescent="0.25">
      <c r="A22" s="338"/>
      <c r="B22" s="335"/>
      <c r="C22" s="335"/>
      <c r="D22" s="335"/>
      <c r="E22" s="335"/>
      <c r="F22" s="335"/>
      <c r="G22" s="335"/>
      <c r="H22" s="335"/>
      <c r="I22" s="335"/>
      <c r="J22" s="303"/>
      <c r="K22" s="303"/>
      <c r="L22" s="303"/>
      <c r="M22" s="303"/>
      <c r="N22" s="335"/>
      <c r="O22" s="338"/>
      <c r="P22" s="335"/>
      <c r="Q22" s="335"/>
    </row>
    <row r="23" spans="1:17" ht="16.5" customHeight="1" x14ac:dyDescent="0.25">
      <c r="A23" s="338"/>
      <c r="B23" s="335"/>
      <c r="C23" s="335"/>
      <c r="D23" s="335"/>
      <c r="E23" s="335"/>
      <c r="F23" s="335"/>
      <c r="G23" s="335"/>
      <c r="H23" s="335"/>
      <c r="I23" s="335"/>
      <c r="J23" s="303"/>
      <c r="K23" s="303"/>
      <c r="L23" s="303"/>
      <c r="M23" s="303"/>
      <c r="N23" s="335"/>
      <c r="O23" s="338"/>
      <c r="P23" s="335"/>
      <c r="Q23" s="335"/>
    </row>
    <row r="24" spans="1:17" ht="16.5" customHeight="1" x14ac:dyDescent="0.25">
      <c r="A24" s="338"/>
      <c r="B24" s="335"/>
      <c r="C24" s="335"/>
      <c r="D24" s="335"/>
      <c r="E24" s="335"/>
      <c r="F24" s="335"/>
      <c r="G24" s="335"/>
      <c r="H24" s="335"/>
      <c r="I24" s="335"/>
      <c r="J24" s="303"/>
      <c r="K24" s="303"/>
      <c r="L24" s="303"/>
      <c r="M24" s="303"/>
      <c r="N24" s="335"/>
      <c r="O24" s="338"/>
      <c r="P24" s="335"/>
      <c r="Q24" s="335"/>
    </row>
    <row r="25" spans="1:17" ht="16.5" customHeight="1" x14ac:dyDescent="0.25">
      <c r="A25" s="338"/>
      <c r="B25" s="335"/>
      <c r="C25" s="335"/>
      <c r="D25" s="335"/>
      <c r="E25" s="335"/>
      <c r="F25" s="335"/>
      <c r="G25" s="335"/>
      <c r="H25" s="335"/>
      <c r="I25" s="335"/>
      <c r="J25" s="303"/>
      <c r="K25" s="303"/>
      <c r="L25" s="303"/>
      <c r="M25" s="303"/>
      <c r="N25" s="335"/>
      <c r="O25" s="338"/>
      <c r="P25" s="335"/>
      <c r="Q25" s="335"/>
    </row>
    <row r="26" spans="1:17" ht="16.5" customHeight="1" x14ac:dyDescent="0.25">
      <c r="A26" s="338"/>
      <c r="B26" s="335"/>
      <c r="C26" s="335" t="s">
        <v>10</v>
      </c>
      <c r="D26" s="335"/>
      <c r="E26" s="335"/>
      <c r="F26" s="335"/>
      <c r="G26" s="335"/>
      <c r="H26" s="335"/>
      <c r="I26" s="335"/>
      <c r="J26" s="303"/>
      <c r="K26" s="303"/>
      <c r="L26" s="303"/>
      <c r="M26" s="303"/>
      <c r="N26" s="335"/>
      <c r="O26" s="338"/>
      <c r="P26" s="335"/>
      <c r="Q26" s="335"/>
    </row>
    <row r="27" spans="1:17" ht="16.5" customHeight="1" x14ac:dyDescent="0.25">
      <c r="A27" s="338"/>
      <c r="B27" s="335"/>
      <c r="C27" s="335"/>
      <c r="D27" s="335"/>
      <c r="E27" s="335"/>
      <c r="F27" s="335"/>
      <c r="G27" s="335"/>
      <c r="H27" s="335"/>
      <c r="I27" s="335"/>
      <c r="J27" s="303"/>
      <c r="K27" s="303"/>
      <c r="L27" s="303"/>
      <c r="M27" s="303"/>
      <c r="N27" s="335"/>
      <c r="O27" s="338"/>
      <c r="P27" s="335"/>
      <c r="Q27" s="335"/>
    </row>
    <row r="28" spans="1:17" ht="16.5" customHeight="1" x14ac:dyDescent="0.25">
      <c r="A28" s="338"/>
      <c r="B28" s="335"/>
      <c r="C28" s="335"/>
      <c r="D28" s="335"/>
      <c r="E28" s="335"/>
      <c r="F28" s="335"/>
      <c r="G28" s="335"/>
      <c r="H28" s="335"/>
      <c r="I28" s="335"/>
      <c r="J28" s="303"/>
      <c r="K28" s="303"/>
      <c r="L28" s="303"/>
      <c r="M28" s="303"/>
      <c r="N28" s="335"/>
      <c r="O28" s="338"/>
      <c r="P28" s="335"/>
      <c r="Q28" s="335"/>
    </row>
    <row r="29" spans="1:17" ht="21" customHeight="1" x14ac:dyDescent="0.3">
      <c r="A29" s="343" t="s">
        <v>11</v>
      </c>
      <c r="B29" s="335"/>
      <c r="C29" s="335"/>
      <c r="D29" s="335"/>
      <c r="E29" s="335"/>
      <c r="F29" s="335"/>
      <c r="G29" s="335"/>
      <c r="H29" s="335"/>
      <c r="I29" s="335"/>
      <c r="J29" s="303"/>
      <c r="K29" s="303"/>
      <c r="L29" s="303"/>
      <c r="M29" s="303"/>
      <c r="N29" s="335"/>
      <c r="O29" s="338"/>
      <c r="P29" s="335"/>
      <c r="Q29" s="335"/>
    </row>
    <row r="30" spans="1:17" ht="16.5" customHeight="1" x14ac:dyDescent="0.25">
      <c r="A30" s="340" t="s">
        <v>2</v>
      </c>
      <c r="B30" s="338" t="s">
        <v>12</v>
      </c>
      <c r="C30" s="335"/>
      <c r="D30" s="335"/>
      <c r="E30" s="335"/>
      <c r="F30" s="335"/>
      <c r="G30" s="335"/>
      <c r="H30" s="335"/>
      <c r="I30" s="335"/>
      <c r="J30" s="303"/>
      <c r="K30" s="303"/>
      <c r="L30" s="303"/>
      <c r="M30" s="303"/>
      <c r="N30" s="335"/>
      <c r="O30" s="338"/>
      <c r="P30" s="335"/>
      <c r="Q30" s="335"/>
    </row>
    <row r="31" spans="1:17" ht="16.5" customHeight="1" x14ac:dyDescent="0.25">
      <c r="A31" s="340"/>
      <c r="B31" s="338" t="s">
        <v>13</v>
      </c>
      <c r="C31" s="335"/>
      <c r="D31" s="335"/>
      <c r="E31" s="335"/>
      <c r="F31" s="335"/>
      <c r="G31" s="335"/>
      <c r="H31" s="335"/>
      <c r="I31" s="335"/>
      <c r="J31" s="303"/>
      <c r="K31" s="303"/>
      <c r="L31" s="303"/>
      <c r="M31" s="303"/>
      <c r="N31" s="335"/>
      <c r="O31" s="338"/>
      <c r="P31" s="335"/>
      <c r="Q31" s="335"/>
    </row>
    <row r="32" spans="1:17" ht="16.5" customHeight="1" x14ac:dyDescent="0.25">
      <c r="A32" s="340"/>
      <c r="B32" s="338" t="s">
        <v>14</v>
      </c>
      <c r="C32" s="335"/>
      <c r="D32" s="335"/>
      <c r="E32" s="335"/>
      <c r="F32" s="335"/>
      <c r="G32" s="335"/>
      <c r="H32" s="335"/>
      <c r="I32" s="335"/>
      <c r="J32" s="303"/>
      <c r="K32" s="303"/>
      <c r="L32" s="303"/>
      <c r="M32" s="303"/>
      <c r="N32" s="335"/>
      <c r="O32" s="338"/>
      <c r="P32" s="335"/>
      <c r="Q32" s="335"/>
    </row>
    <row r="33" spans="1:17" ht="16.5" customHeight="1" x14ac:dyDescent="0.25">
      <c r="A33" s="338"/>
      <c r="B33" s="335"/>
      <c r="C33" s="335" t="s">
        <v>15</v>
      </c>
      <c r="D33" s="335"/>
      <c r="E33" s="335"/>
      <c r="F33" s="335"/>
      <c r="G33" s="335"/>
      <c r="H33" s="335"/>
      <c r="I33" s="335"/>
      <c r="J33" s="303"/>
      <c r="K33" s="303"/>
      <c r="L33" s="303"/>
      <c r="M33" s="303"/>
      <c r="N33" s="335"/>
      <c r="O33" s="338"/>
      <c r="P33" s="335"/>
      <c r="Q33" s="335"/>
    </row>
    <row r="34" spans="1:17" ht="16.5" customHeight="1" x14ac:dyDescent="0.25">
      <c r="A34" s="338"/>
      <c r="B34" s="335" t="s">
        <v>16</v>
      </c>
      <c r="C34" s="335"/>
      <c r="D34" s="335"/>
      <c r="E34" s="335"/>
      <c r="F34" s="335"/>
      <c r="G34" s="335"/>
      <c r="H34" s="335"/>
      <c r="I34" s="335"/>
      <c r="J34" s="303"/>
      <c r="K34" s="303"/>
      <c r="L34" s="303"/>
      <c r="M34" s="303"/>
      <c r="N34" s="335"/>
      <c r="O34" s="338"/>
      <c r="P34" s="335"/>
      <c r="Q34" s="335"/>
    </row>
    <row r="35" spans="1:17" ht="16.5" customHeight="1" x14ac:dyDescent="0.25">
      <c r="A35" s="340" t="s">
        <v>2</v>
      </c>
      <c r="B35" s="341" t="s">
        <v>17</v>
      </c>
      <c r="C35" s="335"/>
      <c r="D35" s="335"/>
      <c r="E35" s="335"/>
      <c r="F35" s="335"/>
      <c r="G35" s="335"/>
      <c r="H35" s="335"/>
      <c r="I35" s="335"/>
      <c r="J35" s="303"/>
      <c r="K35" s="303"/>
      <c r="L35" s="303"/>
      <c r="M35" s="303"/>
      <c r="N35" s="335"/>
      <c r="O35" s="338"/>
      <c r="P35" s="335"/>
      <c r="Q35" s="335"/>
    </row>
    <row r="36" spans="1:17" ht="19" customHeight="1" x14ac:dyDescent="0.3">
      <c r="A36" s="338"/>
      <c r="B36" s="363" t="s">
        <v>18</v>
      </c>
      <c r="C36" s="364"/>
      <c r="D36" s="364"/>
      <c r="E36" s="364"/>
      <c r="F36" s="364"/>
      <c r="G36" s="364"/>
      <c r="H36" s="364"/>
      <c r="I36" s="364"/>
      <c r="J36" s="365"/>
      <c r="K36" s="365"/>
      <c r="L36" s="365"/>
      <c r="M36" s="365"/>
      <c r="N36" s="364"/>
      <c r="O36" s="338"/>
      <c r="P36" s="335"/>
      <c r="Q36" s="335"/>
    </row>
    <row r="37" spans="1:17" ht="16.5" customHeight="1" x14ac:dyDescent="0.25">
      <c r="A37" s="338"/>
      <c r="B37" s="335"/>
      <c r="C37" s="335"/>
      <c r="D37" s="335"/>
      <c r="E37" s="335"/>
      <c r="F37" s="335"/>
      <c r="G37" s="335"/>
      <c r="H37" s="335"/>
      <c r="I37" s="335"/>
      <c r="J37" s="303"/>
      <c r="K37" s="303"/>
      <c r="L37" s="303"/>
      <c r="M37" s="303"/>
      <c r="N37" s="335"/>
      <c r="O37" s="338"/>
      <c r="P37" s="335"/>
      <c r="Q37" s="335"/>
    </row>
    <row r="38" spans="1:17" ht="16.5" customHeight="1" x14ac:dyDescent="0.25">
      <c r="A38" s="339" t="s">
        <v>19</v>
      </c>
      <c r="B38" s="335"/>
      <c r="C38" s="335"/>
      <c r="D38" s="335"/>
      <c r="E38" s="335"/>
      <c r="F38" s="335"/>
      <c r="G38" s="335"/>
      <c r="H38" s="335"/>
      <c r="I38" s="335"/>
      <c r="J38" s="303"/>
      <c r="K38" s="303"/>
      <c r="L38" s="303"/>
      <c r="M38" s="303"/>
      <c r="N38" s="335"/>
      <c r="O38" s="338"/>
      <c r="P38" s="335"/>
      <c r="Q38" s="335"/>
    </row>
    <row r="39" spans="1:17" ht="16.5" customHeight="1" x14ac:dyDescent="0.25">
      <c r="A39" s="338"/>
      <c r="B39" s="335"/>
      <c r="C39" s="335"/>
      <c r="D39" s="335"/>
      <c r="E39" s="335"/>
      <c r="F39" s="335"/>
      <c r="G39" s="335"/>
      <c r="H39" s="335"/>
      <c r="I39" s="335"/>
      <c r="J39" s="303"/>
      <c r="K39" s="303"/>
      <c r="L39" s="303"/>
      <c r="M39" s="303"/>
      <c r="N39" s="335"/>
      <c r="O39" s="338"/>
      <c r="P39" s="335"/>
      <c r="Q39" s="335"/>
    </row>
    <row r="40" spans="1:17" ht="16.5" customHeight="1" x14ac:dyDescent="0.25">
      <c r="A40" s="340" t="s">
        <v>2</v>
      </c>
      <c r="B40" s="335" t="s">
        <v>20</v>
      </c>
      <c r="C40" s="335"/>
      <c r="D40" s="335"/>
      <c r="E40" s="335"/>
      <c r="F40" s="335"/>
      <c r="G40" s="335"/>
      <c r="H40" s="335"/>
      <c r="I40" s="335"/>
      <c r="J40" s="303"/>
      <c r="K40" s="303"/>
      <c r="L40" s="303"/>
      <c r="M40" s="303"/>
      <c r="N40" s="335"/>
      <c r="O40" s="338"/>
      <c r="P40" s="335"/>
      <c r="Q40" s="335"/>
    </row>
    <row r="41" spans="1:17" ht="16.5" customHeight="1" x14ac:dyDescent="0.25">
      <c r="A41" s="340"/>
      <c r="B41" s="335"/>
      <c r="C41" s="335"/>
      <c r="D41" s="335"/>
      <c r="E41" s="335"/>
      <c r="F41" s="335"/>
      <c r="G41" s="335"/>
      <c r="H41" s="335"/>
      <c r="I41" s="335"/>
      <c r="J41" s="303"/>
      <c r="K41" s="303"/>
      <c r="L41" s="303"/>
      <c r="M41" s="303"/>
      <c r="N41" s="335"/>
      <c r="O41" s="338"/>
      <c r="P41" s="335"/>
      <c r="Q41" s="335"/>
    </row>
    <row r="42" spans="1:17" ht="16.5" customHeight="1" x14ac:dyDescent="0.25">
      <c r="A42" s="340" t="s">
        <v>2</v>
      </c>
      <c r="B42" s="335" t="s">
        <v>21</v>
      </c>
      <c r="C42" s="335"/>
      <c r="D42" s="335"/>
      <c r="E42" s="335"/>
      <c r="F42" s="335"/>
      <c r="G42" s="335"/>
      <c r="H42" s="335"/>
      <c r="I42" s="335"/>
      <c r="J42" s="303"/>
      <c r="K42" s="303"/>
      <c r="L42" s="303"/>
      <c r="M42" s="303"/>
      <c r="N42" s="335"/>
      <c r="O42" s="338"/>
      <c r="P42" s="335"/>
      <c r="Q42" s="335"/>
    </row>
    <row r="43" spans="1:17" ht="16.5" customHeight="1" x14ac:dyDescent="0.25">
      <c r="A43" s="340"/>
      <c r="B43" s="335"/>
      <c r="C43" s="335"/>
      <c r="D43" s="335"/>
      <c r="E43" s="335"/>
      <c r="F43" s="335"/>
      <c r="G43" s="335"/>
      <c r="H43" s="335"/>
      <c r="I43" s="335"/>
      <c r="J43" s="303"/>
      <c r="K43" s="303"/>
      <c r="L43" s="303"/>
      <c r="M43" s="303"/>
      <c r="N43" s="335"/>
      <c r="O43" s="338"/>
      <c r="P43" s="335"/>
      <c r="Q43" s="335"/>
    </row>
    <row r="44" spans="1:17" ht="16.5" customHeight="1" x14ac:dyDescent="0.25">
      <c r="A44" s="340" t="s">
        <v>2</v>
      </c>
      <c r="B44" s="335" t="s">
        <v>22</v>
      </c>
      <c r="C44" s="335"/>
      <c r="D44" s="335"/>
      <c r="E44" s="335"/>
      <c r="F44" s="335"/>
      <c r="G44" s="335"/>
      <c r="H44" s="335"/>
      <c r="I44" s="335"/>
      <c r="J44" s="303"/>
      <c r="K44" s="303"/>
      <c r="L44" s="303"/>
      <c r="M44" s="303"/>
      <c r="N44" s="335"/>
      <c r="O44" s="338"/>
      <c r="P44" s="335"/>
      <c r="Q44" s="335"/>
    </row>
    <row r="45" spans="1:17" ht="19" customHeight="1" x14ac:dyDescent="0.3">
      <c r="A45" s="340"/>
      <c r="B45" s="335"/>
      <c r="C45" s="335"/>
      <c r="D45" s="335"/>
      <c r="E45" s="355" t="s">
        <v>23</v>
      </c>
      <c r="G45" s="335"/>
      <c r="H45" s="335"/>
      <c r="I45" s="335"/>
      <c r="J45" s="303"/>
      <c r="K45" s="303"/>
      <c r="L45" s="303"/>
      <c r="M45" s="303"/>
      <c r="N45" s="335"/>
      <c r="O45" s="338"/>
      <c r="P45" s="335"/>
      <c r="Q45" s="335"/>
    </row>
    <row r="46" spans="1:17" ht="16.5" customHeight="1" x14ac:dyDescent="0.25">
      <c r="A46" s="340"/>
      <c r="B46" s="335"/>
      <c r="C46" s="335"/>
      <c r="D46" s="335"/>
      <c r="E46" s="335"/>
      <c r="F46" s="335" t="s">
        <v>24</v>
      </c>
      <c r="G46" s="335"/>
      <c r="H46" s="335"/>
      <c r="I46" s="335"/>
      <c r="J46" s="303"/>
      <c r="K46" s="303"/>
      <c r="L46" s="303"/>
      <c r="M46" s="303"/>
      <c r="N46" s="335"/>
      <c r="O46" s="338"/>
      <c r="P46" s="335"/>
      <c r="Q46" s="335"/>
    </row>
    <row r="47" spans="1:17" ht="16.5" customHeight="1" x14ac:dyDescent="0.25">
      <c r="A47" s="340" t="s">
        <v>2</v>
      </c>
      <c r="B47" s="335" t="s">
        <v>25</v>
      </c>
      <c r="C47" s="335"/>
      <c r="D47" s="335"/>
      <c r="E47" s="335"/>
      <c r="F47" s="335"/>
      <c r="G47" s="335"/>
      <c r="H47" s="335"/>
      <c r="I47" s="335"/>
      <c r="J47" s="303"/>
      <c r="K47" s="303"/>
      <c r="L47" s="303"/>
      <c r="N47" s="335"/>
      <c r="O47" s="338"/>
      <c r="P47" s="335"/>
      <c r="Q47" s="335"/>
    </row>
    <row r="48" spans="1:17" ht="16.5" customHeight="1" x14ac:dyDescent="0.25">
      <c r="A48" s="338"/>
      <c r="B48" s="335"/>
      <c r="C48" s="335" t="s">
        <v>26</v>
      </c>
      <c r="D48" s="335"/>
      <c r="E48" s="335"/>
      <c r="F48" s="335"/>
      <c r="G48" s="335"/>
      <c r="H48" s="335"/>
      <c r="I48" s="335"/>
      <c r="J48" s="303"/>
      <c r="K48" s="303"/>
      <c r="L48" s="303"/>
      <c r="M48" s="303"/>
      <c r="N48" s="335"/>
      <c r="O48" s="338"/>
      <c r="P48" s="335"/>
      <c r="Q48" s="335"/>
    </row>
    <row r="49" spans="1:17" ht="16.5" customHeight="1" x14ac:dyDescent="0.25">
      <c r="A49" s="338"/>
      <c r="B49" s="335"/>
      <c r="C49" s="335" t="s">
        <v>27</v>
      </c>
      <c r="D49" s="335"/>
      <c r="E49" s="335"/>
      <c r="F49" s="335"/>
      <c r="G49" s="342" t="s">
        <v>28</v>
      </c>
      <c r="H49" s="335"/>
      <c r="I49" s="335"/>
      <c r="J49" s="303"/>
      <c r="K49" s="303"/>
      <c r="L49" s="303"/>
      <c r="M49" s="303"/>
      <c r="N49" s="335"/>
      <c r="O49" s="338"/>
      <c r="P49" s="335"/>
      <c r="Q49" s="335"/>
    </row>
    <row r="50" spans="1:17" ht="16.5" customHeight="1" x14ac:dyDescent="0.25">
      <c r="A50" s="338"/>
      <c r="B50" s="335"/>
      <c r="C50" s="335" t="s">
        <v>29</v>
      </c>
      <c r="D50" s="335"/>
      <c r="E50" s="335"/>
      <c r="F50" s="335"/>
      <c r="G50" s="335" t="s">
        <v>30</v>
      </c>
      <c r="H50" s="335"/>
      <c r="I50" s="335"/>
      <c r="J50" s="303"/>
      <c r="K50" s="303"/>
      <c r="L50" s="303"/>
      <c r="M50" s="303"/>
      <c r="N50" s="335"/>
      <c r="O50" s="338"/>
      <c r="P50" s="335"/>
      <c r="Q50" s="335"/>
    </row>
    <row r="51" spans="1:17" ht="16.5" customHeight="1" x14ac:dyDescent="0.25">
      <c r="A51" s="338"/>
      <c r="B51" s="335"/>
      <c r="C51" s="335"/>
      <c r="D51" s="335"/>
      <c r="E51" s="335"/>
      <c r="F51" s="335"/>
      <c r="G51" s="335"/>
      <c r="H51" s="335"/>
      <c r="I51" s="335"/>
      <c r="J51" s="303"/>
      <c r="K51" s="303"/>
      <c r="L51" s="303"/>
      <c r="M51" s="303"/>
      <c r="N51" s="335"/>
      <c r="O51" s="338"/>
      <c r="P51" s="335"/>
      <c r="Q51" s="335"/>
    </row>
    <row r="52" spans="1:17" ht="16.5" customHeight="1" x14ac:dyDescent="0.25">
      <c r="A52" s="340" t="s">
        <v>2</v>
      </c>
      <c r="B52" s="335" t="s">
        <v>31</v>
      </c>
      <c r="C52" s="335"/>
      <c r="D52" s="335"/>
      <c r="E52" s="335"/>
      <c r="F52" s="335"/>
      <c r="G52" s="335"/>
      <c r="H52" s="335"/>
      <c r="I52" s="335"/>
      <c r="J52" s="303"/>
      <c r="K52" s="303"/>
      <c r="L52" s="303"/>
      <c r="M52" s="303"/>
      <c r="N52" s="335"/>
      <c r="O52" s="338"/>
      <c r="P52" s="335"/>
      <c r="Q52" s="335"/>
    </row>
    <row r="53" spans="1:17" ht="16.5" customHeight="1" x14ac:dyDescent="0.25">
      <c r="A53" s="338"/>
      <c r="B53" s="335" t="s">
        <v>32</v>
      </c>
      <c r="C53" s="335"/>
      <c r="D53" s="335"/>
      <c r="E53" s="335"/>
      <c r="F53" s="335"/>
      <c r="G53" s="335"/>
      <c r="H53" s="335"/>
      <c r="I53" s="335"/>
      <c r="J53" s="303"/>
      <c r="K53" s="303"/>
      <c r="L53" s="303"/>
      <c r="M53" s="303"/>
      <c r="N53" s="335"/>
      <c r="O53" s="338"/>
      <c r="P53" s="335"/>
      <c r="Q53" s="335"/>
    </row>
    <row r="54" spans="1:17" ht="16.5" customHeight="1" x14ac:dyDescent="0.25">
      <c r="A54" s="338"/>
      <c r="B54" s="335"/>
      <c r="C54" s="335" t="s">
        <v>15</v>
      </c>
      <c r="D54" s="335"/>
      <c r="E54" s="335"/>
      <c r="F54" s="335"/>
      <c r="G54" s="335"/>
      <c r="H54" s="335"/>
      <c r="I54" s="335"/>
      <c r="J54" s="303"/>
      <c r="K54" s="303"/>
      <c r="L54" s="303"/>
      <c r="M54" s="303"/>
      <c r="N54" s="335"/>
      <c r="O54" s="338"/>
      <c r="P54" s="335"/>
      <c r="Q54" s="335"/>
    </row>
    <row r="55" spans="1:17" ht="16.5" customHeight="1" x14ac:dyDescent="0.25">
      <c r="A55" s="338"/>
      <c r="B55" s="335" t="s">
        <v>33</v>
      </c>
      <c r="C55" s="335"/>
      <c r="D55" s="335"/>
      <c r="E55" s="335"/>
      <c r="F55" s="335"/>
      <c r="G55" s="335"/>
      <c r="H55" s="335"/>
      <c r="I55" s="335"/>
      <c r="J55" s="303"/>
      <c r="K55" s="303"/>
      <c r="L55" s="303"/>
      <c r="M55" s="303"/>
      <c r="N55" s="335"/>
      <c r="O55" s="338"/>
      <c r="P55" s="335"/>
      <c r="Q55" s="335"/>
    </row>
    <row r="56" spans="1:17" ht="16.5" customHeight="1" x14ac:dyDescent="0.25">
      <c r="A56" s="338"/>
      <c r="B56" s="335" t="s">
        <v>34</v>
      </c>
      <c r="C56" s="335"/>
      <c r="D56" s="335"/>
      <c r="E56" s="335"/>
      <c r="F56" s="335"/>
      <c r="G56" s="335"/>
      <c r="H56" s="335"/>
      <c r="I56" s="335"/>
      <c r="J56" s="303"/>
      <c r="K56" s="303"/>
      <c r="L56" s="303"/>
      <c r="M56" s="303"/>
      <c r="N56" s="335"/>
      <c r="O56" s="338"/>
      <c r="P56" s="335"/>
      <c r="Q56" s="335"/>
    </row>
    <row r="57" spans="1:17" ht="16.5" customHeight="1" x14ac:dyDescent="0.25">
      <c r="A57" s="338"/>
      <c r="B57" s="335"/>
      <c r="C57" s="335"/>
      <c r="D57" s="335"/>
      <c r="E57" s="335"/>
      <c r="F57" s="335"/>
      <c r="G57" s="335"/>
      <c r="H57" s="335"/>
      <c r="I57" s="335"/>
      <c r="J57" s="303"/>
      <c r="K57" s="303"/>
      <c r="L57" s="303"/>
      <c r="M57" s="303"/>
      <c r="N57" s="335"/>
      <c r="O57" s="338"/>
      <c r="P57" s="335"/>
      <c r="Q57" s="335"/>
    </row>
    <row r="58" spans="1:17" ht="16.5" customHeight="1" x14ac:dyDescent="0.25">
      <c r="A58" s="340"/>
      <c r="B58" s="335"/>
      <c r="C58" s="335"/>
      <c r="D58" s="335"/>
      <c r="E58" s="335"/>
      <c r="F58" s="335"/>
      <c r="G58" s="335"/>
      <c r="H58" s="335"/>
      <c r="I58" s="335"/>
      <c r="J58" s="303"/>
      <c r="K58" s="303"/>
      <c r="L58" s="303"/>
      <c r="M58" s="303"/>
      <c r="N58" s="335"/>
      <c r="O58" s="338"/>
      <c r="P58" s="335"/>
      <c r="Q58" s="335"/>
    </row>
    <row r="59" spans="1:17" ht="16.5" customHeight="1" x14ac:dyDescent="0.25">
      <c r="A59" s="339" t="s">
        <v>35</v>
      </c>
      <c r="B59" s="335"/>
      <c r="C59" s="335"/>
      <c r="D59" s="335"/>
      <c r="E59" s="335"/>
      <c r="F59" s="335"/>
      <c r="G59" s="335"/>
      <c r="H59" s="335"/>
      <c r="I59" s="335"/>
      <c r="J59" s="303"/>
      <c r="K59" s="303"/>
      <c r="L59" s="303"/>
      <c r="M59" s="303"/>
      <c r="N59" s="335"/>
      <c r="O59" s="338"/>
      <c r="P59" s="335"/>
      <c r="Q59" s="335"/>
    </row>
    <row r="60" spans="1:17" ht="16.5" customHeight="1" x14ac:dyDescent="0.25">
      <c r="A60" s="340"/>
      <c r="B60" s="335"/>
      <c r="C60" s="335"/>
      <c r="D60" s="335"/>
      <c r="E60" s="335"/>
      <c r="F60" s="335"/>
      <c r="G60" s="335"/>
      <c r="H60" s="335"/>
      <c r="I60" s="335"/>
      <c r="J60" s="303"/>
      <c r="K60" s="303"/>
      <c r="L60" s="303"/>
      <c r="M60" s="303"/>
      <c r="N60" s="335"/>
      <c r="O60" s="338"/>
      <c r="P60" s="335"/>
      <c r="Q60" s="335"/>
    </row>
    <row r="61" spans="1:17" ht="16.5" customHeight="1" x14ac:dyDescent="0.25">
      <c r="A61" s="340" t="s">
        <v>2</v>
      </c>
      <c r="B61" s="335" t="s">
        <v>36</v>
      </c>
      <c r="C61" s="335"/>
      <c r="D61" s="335"/>
      <c r="E61" s="335"/>
      <c r="F61" s="335"/>
      <c r="G61" s="335"/>
      <c r="H61" s="335"/>
      <c r="I61" s="335"/>
      <c r="J61" s="303"/>
      <c r="K61" s="303"/>
      <c r="L61" s="303"/>
      <c r="M61" s="303"/>
      <c r="N61" s="335"/>
      <c r="O61" s="338"/>
      <c r="P61" s="335"/>
      <c r="Q61" s="335"/>
    </row>
    <row r="62" spans="1:17" ht="16.5" customHeight="1" x14ac:dyDescent="0.25">
      <c r="A62" s="340"/>
      <c r="B62" s="335" t="s">
        <v>37</v>
      </c>
      <c r="C62" s="335"/>
      <c r="D62" s="335"/>
      <c r="E62" s="335"/>
      <c r="F62" s="335"/>
      <c r="G62" s="335"/>
      <c r="H62" s="335"/>
      <c r="I62" s="335"/>
      <c r="J62" s="303"/>
      <c r="K62" s="303"/>
      <c r="L62" s="303"/>
      <c r="M62" s="303"/>
      <c r="N62" s="335"/>
      <c r="O62" s="338"/>
      <c r="P62" s="335"/>
      <c r="Q62" s="335"/>
    </row>
    <row r="63" spans="1:17" ht="16.5" customHeight="1" x14ac:dyDescent="0.25">
      <c r="A63" s="340"/>
      <c r="B63" s="335"/>
      <c r="C63" s="335"/>
      <c r="D63" s="335"/>
      <c r="E63" s="335"/>
      <c r="F63" s="335"/>
      <c r="G63" s="335"/>
      <c r="H63" s="335"/>
      <c r="I63" s="335"/>
      <c r="J63" s="303"/>
      <c r="K63" s="303"/>
      <c r="L63" s="303"/>
      <c r="M63" s="303"/>
      <c r="N63" s="335"/>
      <c r="O63" s="338"/>
      <c r="P63" s="335"/>
      <c r="Q63" s="335"/>
    </row>
    <row r="64" spans="1:17" ht="16.5" customHeight="1" x14ac:dyDescent="0.25">
      <c r="A64" s="339" t="s">
        <v>38</v>
      </c>
      <c r="B64" s="335"/>
      <c r="C64" s="335"/>
      <c r="D64" s="335"/>
      <c r="E64" s="335"/>
      <c r="F64" s="335"/>
      <c r="G64" s="335"/>
      <c r="H64" s="335"/>
      <c r="I64" s="335"/>
      <c r="J64" s="303"/>
      <c r="K64" s="303"/>
      <c r="L64" s="303"/>
      <c r="M64" s="303"/>
      <c r="N64" s="335"/>
      <c r="O64" s="338"/>
      <c r="P64" s="335"/>
      <c r="Q64" s="335"/>
    </row>
    <row r="65" spans="1:17" ht="16.5" customHeight="1" x14ac:dyDescent="0.25">
      <c r="A65" s="340"/>
      <c r="B65" s="335" t="s">
        <v>39</v>
      </c>
      <c r="C65" s="335"/>
      <c r="D65" s="335"/>
      <c r="E65" s="335"/>
      <c r="F65" s="335"/>
      <c r="G65" s="335"/>
      <c r="H65" s="335"/>
      <c r="I65" s="335"/>
      <c r="J65" s="303"/>
      <c r="K65" s="303"/>
      <c r="L65" s="303"/>
      <c r="M65" s="303"/>
      <c r="N65" s="335"/>
      <c r="O65" s="338"/>
      <c r="P65" s="335"/>
      <c r="Q65" s="335"/>
    </row>
    <row r="66" spans="1:17" ht="16.5" customHeight="1" x14ac:dyDescent="0.25">
      <c r="A66" s="340"/>
      <c r="B66" s="335" t="s">
        <v>40</v>
      </c>
      <c r="C66" s="335"/>
      <c r="D66" s="335"/>
      <c r="E66" s="335"/>
      <c r="F66" s="335"/>
      <c r="G66" s="335"/>
      <c r="H66" s="335"/>
      <c r="I66" s="335"/>
      <c r="J66" s="303"/>
      <c r="K66" s="303"/>
      <c r="L66" s="303"/>
      <c r="M66" s="303"/>
      <c r="N66" s="335"/>
      <c r="O66" s="338"/>
      <c r="P66" s="335"/>
      <c r="Q66" s="335"/>
    </row>
    <row r="67" spans="1:17" s="334" customFormat="1" ht="19.5" customHeight="1" x14ac:dyDescent="0.25">
      <c r="A67" s="340"/>
      <c r="B67" s="335"/>
      <c r="C67" s="335" t="s">
        <v>41</v>
      </c>
      <c r="D67" s="335"/>
      <c r="E67" s="335"/>
      <c r="F67" s="335"/>
      <c r="G67" s="335"/>
      <c r="H67" s="335"/>
      <c r="I67" s="335"/>
      <c r="J67" s="303"/>
      <c r="K67" s="303"/>
      <c r="L67" s="303"/>
      <c r="M67" s="303"/>
      <c r="N67" s="335"/>
      <c r="O67" s="338"/>
      <c r="P67" s="335"/>
      <c r="Q67" s="335"/>
    </row>
    <row r="68" spans="1:17" s="334" customFormat="1" ht="19.5" customHeight="1" x14ac:dyDescent="0.25">
      <c r="A68" s="340"/>
      <c r="B68" s="335"/>
      <c r="C68" s="335" t="s">
        <v>42</v>
      </c>
      <c r="D68" s="335"/>
      <c r="E68" s="335"/>
      <c r="F68" s="335"/>
      <c r="G68" s="335"/>
      <c r="H68" s="335"/>
      <c r="I68" s="335"/>
      <c r="J68" s="303"/>
      <c r="K68" s="303"/>
      <c r="L68" s="303"/>
      <c r="M68" s="303"/>
      <c r="N68" s="335"/>
      <c r="O68" s="338"/>
      <c r="P68" s="335"/>
      <c r="Q68" s="335"/>
    </row>
    <row r="69" spans="1:17" ht="16.5" customHeight="1" x14ac:dyDescent="0.25">
      <c r="A69" s="340"/>
      <c r="B69" s="335" t="s">
        <v>43</v>
      </c>
      <c r="C69" s="335"/>
      <c r="D69" s="335"/>
      <c r="E69" s="335"/>
      <c r="F69" s="335"/>
      <c r="G69" s="335"/>
      <c r="H69" s="335"/>
      <c r="I69" s="335"/>
      <c r="J69" s="303"/>
      <c r="K69" s="303"/>
      <c r="L69" s="303"/>
      <c r="M69" s="303"/>
      <c r="N69" s="335"/>
      <c r="O69" s="338"/>
      <c r="P69" s="335"/>
      <c r="Q69" s="335"/>
    </row>
    <row r="70" spans="1:17" ht="16.5" customHeight="1" x14ac:dyDescent="0.25">
      <c r="A70" s="340"/>
      <c r="B70" s="335"/>
      <c r="C70" s="335"/>
      <c r="D70" s="335"/>
      <c r="E70" s="335"/>
      <c r="F70" s="335"/>
      <c r="G70" s="335"/>
      <c r="H70" s="335"/>
      <c r="I70" s="335"/>
      <c r="J70" s="303"/>
      <c r="K70" s="303"/>
      <c r="L70" s="303"/>
      <c r="M70" s="303"/>
      <c r="N70" s="335"/>
      <c r="O70" s="338"/>
      <c r="P70" s="335"/>
      <c r="Q70" s="335"/>
    </row>
    <row r="71" spans="1:17" ht="14" customHeight="1" x14ac:dyDescent="0.2">
      <c r="A71" s="73" t="s">
        <v>44</v>
      </c>
      <c r="B71" s="29"/>
      <c r="C71" s="29"/>
      <c r="D71" s="29"/>
      <c r="E71" s="29"/>
      <c r="F71" s="31"/>
      <c r="G71" s="31" t="s">
        <v>45</v>
      </c>
      <c r="H71" s="29"/>
      <c r="I71" s="29"/>
      <c r="J71" s="30"/>
      <c r="N71" s="14"/>
      <c r="O71" s="16"/>
      <c r="P71" s="14"/>
    </row>
    <row r="72" spans="1:17" ht="20.25" customHeight="1" x14ac:dyDescent="0.2">
      <c r="C72" s="14" t="s">
        <v>46</v>
      </c>
    </row>
    <row r="73" spans="1:17" ht="21.75" customHeight="1" x14ac:dyDescent="0.2">
      <c r="C73" s="67" t="s">
        <v>47</v>
      </c>
      <c r="D73" s="68"/>
      <c r="E73" s="69"/>
      <c r="F73" s="302" t="s">
        <v>48</v>
      </c>
      <c r="H73" s="56" t="s">
        <v>49</v>
      </c>
      <c r="I73" s="22"/>
      <c r="O73" s="304"/>
    </row>
    <row r="74" spans="1:17" ht="23.25" customHeight="1" x14ac:dyDescent="0.2">
      <c r="E74" s="70" t="s">
        <v>50</v>
      </c>
      <c r="I74" s="70" t="s">
        <v>51</v>
      </c>
      <c r="N74" s="305"/>
      <c r="O74" s="306"/>
      <c r="P74" s="307"/>
      <c r="Q74" s="72" t="s">
        <v>52</v>
      </c>
    </row>
    <row r="75" spans="1:17" ht="42" customHeight="1" x14ac:dyDescent="0.2">
      <c r="A75" s="19" t="s">
        <v>53</v>
      </c>
      <c r="B75" s="19" t="s">
        <v>54</v>
      </c>
      <c r="C75" s="23" t="s">
        <v>55</v>
      </c>
      <c r="D75" s="24"/>
      <c r="E75" s="25"/>
      <c r="F75" s="43" t="s">
        <v>56</v>
      </c>
      <c r="G75" s="44" t="s">
        <v>57</v>
      </c>
      <c r="H75" s="43" t="s">
        <v>58</v>
      </c>
      <c r="I75" s="44" t="s">
        <v>59</v>
      </c>
      <c r="J75" s="45" t="s">
        <v>60</v>
      </c>
      <c r="K75" s="46" t="s">
        <v>61</v>
      </c>
      <c r="L75" s="47" t="s">
        <v>62</v>
      </c>
      <c r="M75" s="48" t="s">
        <v>63</v>
      </c>
      <c r="N75" s="49" t="s">
        <v>64</v>
      </c>
      <c r="O75" s="295" t="s">
        <v>65</v>
      </c>
      <c r="P75" s="49" t="s">
        <v>66</v>
      </c>
      <c r="Q75" s="17" t="s">
        <v>67</v>
      </c>
    </row>
    <row r="76" spans="1:17" ht="28.5" customHeight="1" x14ac:dyDescent="0.2">
      <c r="A76" s="20"/>
      <c r="B76" s="51"/>
      <c r="C76" s="26" t="s">
        <v>68</v>
      </c>
      <c r="D76" s="27" t="s">
        <v>69</v>
      </c>
      <c r="E76" s="28" t="s">
        <v>70</v>
      </c>
      <c r="F76" s="38"/>
      <c r="G76" s="39"/>
      <c r="H76" s="301" t="s">
        <v>71</v>
      </c>
      <c r="I76" s="39"/>
      <c r="J76" s="38"/>
      <c r="K76" s="40"/>
      <c r="L76" s="41"/>
      <c r="M76" s="40"/>
      <c r="N76" s="41"/>
      <c r="O76" s="299"/>
      <c r="P76" s="42"/>
      <c r="Q76" s="18"/>
    </row>
    <row r="77" spans="1:17" x14ac:dyDescent="0.2">
      <c r="A77" s="19" t="s">
        <v>72</v>
      </c>
      <c r="B77" s="52" t="s">
        <v>73</v>
      </c>
      <c r="C77" s="32">
        <v>2023</v>
      </c>
      <c r="D77" s="33">
        <v>4</v>
      </c>
      <c r="E77" s="34">
        <v>1</v>
      </c>
      <c r="F77" s="33" t="s">
        <v>74</v>
      </c>
      <c r="G77" s="35" t="s">
        <v>75</v>
      </c>
      <c r="H77" s="35" t="s">
        <v>76</v>
      </c>
      <c r="I77" s="35" t="s">
        <v>77</v>
      </c>
      <c r="J77" s="35" t="s">
        <v>78</v>
      </c>
      <c r="K77" s="33">
        <v>1</v>
      </c>
      <c r="L77" s="35" t="s">
        <v>79</v>
      </c>
      <c r="M77" s="36">
        <v>1375000</v>
      </c>
      <c r="N77" s="37">
        <v>1375000</v>
      </c>
      <c r="O77" s="36">
        <f>IF(N77="","",ROUNDDOWN(N77*0.1,0))</f>
        <v>137500</v>
      </c>
      <c r="P77" s="37">
        <f>+N77+O77</f>
        <v>1512500</v>
      </c>
      <c r="Q77" s="34">
        <v>2304101</v>
      </c>
    </row>
    <row r="78" spans="1:17" x14ac:dyDescent="0.2">
      <c r="A78" s="20"/>
      <c r="B78" s="52" t="s">
        <v>80</v>
      </c>
      <c r="C78" s="32"/>
      <c r="D78" s="33"/>
      <c r="E78" s="34"/>
      <c r="F78" s="33"/>
      <c r="G78" s="35"/>
      <c r="H78" s="35"/>
      <c r="I78" s="35"/>
      <c r="J78" s="71" t="s">
        <v>81</v>
      </c>
      <c r="K78" s="33"/>
      <c r="L78" s="35"/>
      <c r="M78" s="36"/>
      <c r="N78" s="37"/>
      <c r="O78" s="36"/>
      <c r="P78" s="37"/>
      <c r="Q78" s="34">
        <v>2304102</v>
      </c>
    </row>
    <row r="79" spans="1:17" x14ac:dyDescent="0.2">
      <c r="A79" s="20"/>
      <c r="B79" s="52" t="s">
        <v>82</v>
      </c>
      <c r="C79" s="32"/>
      <c r="D79" s="33"/>
      <c r="E79" s="34"/>
      <c r="F79" s="33"/>
      <c r="G79" s="35"/>
      <c r="H79" s="35"/>
      <c r="I79" s="35"/>
      <c r="J79" s="35"/>
      <c r="K79" s="33"/>
      <c r="L79" s="35"/>
      <c r="M79" s="36"/>
      <c r="N79" s="37"/>
      <c r="O79" s="36"/>
      <c r="P79" s="37"/>
      <c r="Q79" s="34">
        <v>2304103</v>
      </c>
    </row>
    <row r="80" spans="1:17" x14ac:dyDescent="0.2">
      <c r="A80" s="20"/>
      <c r="B80" s="52" t="s">
        <v>83</v>
      </c>
      <c r="C80" s="32"/>
      <c r="D80" s="33"/>
      <c r="E80" s="34"/>
      <c r="F80" s="33"/>
      <c r="G80" s="35"/>
      <c r="H80" s="35"/>
      <c r="I80" s="35"/>
      <c r="J80" s="35"/>
      <c r="K80" s="33"/>
      <c r="L80" s="35"/>
      <c r="M80" s="36"/>
      <c r="N80" s="37"/>
      <c r="O80" s="36"/>
      <c r="P80" s="37"/>
      <c r="Q80" s="34">
        <v>2304104</v>
      </c>
    </row>
    <row r="81" spans="1:17" x14ac:dyDescent="0.2">
      <c r="A81" s="20"/>
      <c r="B81" s="52" t="s">
        <v>84</v>
      </c>
      <c r="C81" s="32"/>
      <c r="D81" s="33"/>
      <c r="E81" s="34"/>
      <c r="F81" s="33"/>
      <c r="G81" s="35"/>
      <c r="H81" s="35"/>
      <c r="I81" s="35"/>
      <c r="J81" s="35"/>
      <c r="K81" s="33"/>
      <c r="L81" s="35"/>
      <c r="M81" s="36"/>
      <c r="N81" s="37"/>
      <c r="O81" s="36"/>
      <c r="P81" s="37"/>
      <c r="Q81" s="34">
        <v>2304105</v>
      </c>
    </row>
    <row r="82" spans="1:17" x14ac:dyDescent="0.2">
      <c r="A82" s="20"/>
      <c r="B82" s="52" t="s">
        <v>85</v>
      </c>
      <c r="C82" s="32"/>
      <c r="D82" s="33"/>
      <c r="E82" s="34"/>
      <c r="F82" s="33"/>
      <c r="G82" s="35"/>
      <c r="H82" s="35"/>
      <c r="I82" s="35"/>
      <c r="J82" s="35"/>
      <c r="K82" s="33"/>
      <c r="L82" s="35"/>
      <c r="M82" s="36"/>
      <c r="N82" s="37"/>
      <c r="O82" s="36"/>
      <c r="P82" s="37"/>
      <c r="Q82" s="34">
        <v>2304106</v>
      </c>
    </row>
    <row r="83" spans="1:17" x14ac:dyDescent="0.2">
      <c r="A83" s="20"/>
      <c r="B83" s="52" t="s">
        <v>86</v>
      </c>
      <c r="C83" s="32"/>
      <c r="D83" s="33"/>
      <c r="E83" s="34"/>
      <c r="F83" s="33"/>
      <c r="G83" s="35"/>
      <c r="H83" s="35"/>
      <c r="I83" s="35"/>
      <c r="J83" s="35"/>
      <c r="K83" s="33"/>
      <c r="L83" s="35"/>
      <c r="M83" s="36"/>
      <c r="N83" s="37"/>
      <c r="O83" s="36"/>
      <c r="P83" s="37"/>
      <c r="Q83" s="34">
        <v>2304107</v>
      </c>
    </row>
    <row r="84" spans="1:17" x14ac:dyDescent="0.2">
      <c r="A84" s="20"/>
      <c r="B84" s="52" t="s">
        <v>87</v>
      </c>
      <c r="C84" s="32"/>
      <c r="D84" s="33"/>
      <c r="E84" s="34"/>
      <c r="F84" s="33"/>
      <c r="G84" s="35"/>
      <c r="H84" s="35"/>
      <c r="I84" s="35"/>
      <c r="J84" s="35"/>
      <c r="K84" s="33"/>
      <c r="L84" s="35"/>
      <c r="M84" s="36"/>
      <c r="N84" s="37"/>
      <c r="O84" s="36"/>
      <c r="P84" s="37"/>
      <c r="Q84" s="34">
        <v>2304108</v>
      </c>
    </row>
    <row r="85" spans="1:17" x14ac:dyDescent="0.2">
      <c r="A85" s="20"/>
      <c r="B85" s="52" t="s">
        <v>88</v>
      </c>
      <c r="C85" s="32"/>
      <c r="D85" s="33"/>
      <c r="E85" s="34"/>
      <c r="F85" s="33"/>
      <c r="G85" s="35"/>
      <c r="H85" s="35"/>
      <c r="I85" s="35"/>
      <c r="J85" s="35"/>
      <c r="K85" s="33"/>
      <c r="L85" s="35"/>
      <c r="M85" s="36"/>
      <c r="N85" s="37"/>
      <c r="O85" s="36"/>
      <c r="P85" s="37"/>
      <c r="Q85" s="34">
        <v>2304109</v>
      </c>
    </row>
    <row r="86" spans="1:17" x14ac:dyDescent="0.2">
      <c r="A86" s="21"/>
      <c r="B86" s="52" t="s">
        <v>89</v>
      </c>
      <c r="C86" s="32"/>
      <c r="D86" s="33"/>
      <c r="E86" s="34"/>
      <c r="F86" s="33"/>
      <c r="G86" s="35"/>
      <c r="H86" s="35"/>
      <c r="I86" s="35"/>
      <c r="J86" s="35"/>
      <c r="K86" s="33"/>
      <c r="L86" s="35"/>
      <c r="M86" s="36"/>
      <c r="N86" s="37"/>
      <c r="O86" s="36"/>
      <c r="P86" s="37"/>
      <c r="Q86" s="34">
        <v>2304110</v>
      </c>
    </row>
  </sheetData>
  <phoneticPr fontId="2"/>
  <pageMargins left="0.7" right="0.7" top="0.75" bottom="0.75" header="0.3" footer="0.3"/>
  <pageSetup paperSize="9" scale="5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Q114"/>
  <sheetViews>
    <sheetView tabSelected="1" zoomScale="70" zoomScaleNormal="70" workbookViewId="0">
      <selection activeCell="G23" sqref="G23"/>
    </sheetView>
  </sheetViews>
  <sheetFormatPr defaultColWidth="9" defaultRowHeight="13" x14ac:dyDescent="0.2"/>
  <cols>
    <col min="1" max="1" width="9.81640625" style="50" customWidth="1"/>
    <col min="2" max="2" width="5.81640625" style="16" customWidth="1"/>
    <col min="3" max="3" width="6.1796875" style="14" customWidth="1"/>
    <col min="4" max="4" width="3.90625" style="14" customWidth="1"/>
    <col min="5" max="5" width="4.453125" style="14" customWidth="1"/>
    <col min="6" max="6" width="13.6328125" style="14" customWidth="1"/>
    <col min="7" max="7" width="13.90625" style="14" customWidth="1"/>
    <col min="8" max="8" width="13.90625" style="14" bestFit="1" customWidth="1"/>
    <col min="9" max="9" width="17.36328125" style="14" customWidth="1"/>
    <col min="10" max="10" width="22.81640625" style="14" customWidth="1"/>
    <col min="11" max="11" width="7.08984375" style="15" customWidth="1"/>
    <col min="12" max="12" width="7.36328125" style="15" customWidth="1"/>
    <col min="13" max="13" width="10.453125" style="293" bestFit="1" customWidth="1"/>
    <col min="14" max="14" width="10.6328125" style="293" customWidth="1"/>
    <col min="15" max="16" width="10.6328125" style="294" customWidth="1"/>
    <col min="17" max="17" width="9.81640625" style="14" customWidth="1"/>
    <col min="18" max="18" width="9" style="14" customWidth="1"/>
    <col min="19" max="16384" width="9" style="14"/>
  </cols>
  <sheetData>
    <row r="1" spans="1:17" ht="14" customHeight="1" x14ac:dyDescent="0.2">
      <c r="B1" s="356" t="s">
        <v>90</v>
      </c>
      <c r="F1" s="14" t="s">
        <v>91</v>
      </c>
    </row>
    <row r="2" spans="1:17" ht="14.25" customHeight="1" x14ac:dyDescent="0.2">
      <c r="C2" s="386" t="s">
        <v>92</v>
      </c>
      <c r="D2" s="387"/>
      <c r="E2" s="388"/>
      <c r="F2" s="405" t="s">
        <v>93</v>
      </c>
      <c r="G2" s="396"/>
      <c r="H2" s="397"/>
      <c r="I2" s="357"/>
      <c r="J2" s="336" t="s">
        <v>94</v>
      </c>
      <c r="K2" s="392" t="s">
        <v>95</v>
      </c>
      <c r="L2" s="393"/>
      <c r="M2" s="394"/>
      <c r="N2" s="275"/>
    </row>
    <row r="3" spans="1:17" ht="13.5" customHeight="1" x14ac:dyDescent="0.2">
      <c r="C3" s="402"/>
      <c r="D3" s="403"/>
      <c r="E3" s="404"/>
      <c r="F3" s="406"/>
      <c r="G3" s="407"/>
      <c r="H3" s="408"/>
      <c r="J3" s="61"/>
      <c r="K3" s="275"/>
      <c r="L3" s="275"/>
      <c r="M3" s="275"/>
      <c r="N3" s="275"/>
    </row>
    <row r="4" spans="1:17" x14ac:dyDescent="0.2">
      <c r="C4" s="389"/>
      <c r="D4" s="390"/>
      <c r="E4" s="391"/>
      <c r="F4" s="398"/>
      <c r="G4" s="399"/>
      <c r="H4" s="400"/>
      <c r="J4" s="336" t="s">
        <v>96</v>
      </c>
      <c r="K4" s="401" t="s">
        <v>97</v>
      </c>
      <c r="L4" s="393"/>
      <c r="M4" s="394"/>
    </row>
    <row r="6" spans="1:17" x14ac:dyDescent="0.2">
      <c r="C6" s="386" t="s">
        <v>98</v>
      </c>
      <c r="D6" s="387"/>
      <c r="E6" s="388"/>
      <c r="F6" s="395" t="s">
        <v>99</v>
      </c>
      <c r="G6" s="396"/>
      <c r="H6" s="397"/>
      <c r="J6" s="336" t="s">
        <v>100</v>
      </c>
      <c r="K6" s="401"/>
      <c r="L6" s="393"/>
      <c r="M6" s="394"/>
      <c r="N6" s="15"/>
    </row>
    <row r="7" spans="1:17" x14ac:dyDescent="0.2">
      <c r="C7" s="389"/>
      <c r="D7" s="390"/>
      <c r="E7" s="391"/>
      <c r="F7" s="398"/>
      <c r="G7" s="399"/>
      <c r="H7" s="400"/>
      <c r="J7" s="61" t="s">
        <v>101</v>
      </c>
      <c r="M7" s="15"/>
      <c r="N7" s="15"/>
    </row>
    <row r="9" spans="1:17" ht="20.25" customHeight="1" x14ac:dyDescent="0.2">
      <c r="C9" s="14" t="s">
        <v>102</v>
      </c>
      <c r="O9" s="358"/>
    </row>
    <row r="10" spans="1:17" ht="24" customHeight="1" x14ac:dyDescent="0.2">
      <c r="C10" s="386" t="s">
        <v>103</v>
      </c>
      <c r="D10" s="409"/>
      <c r="E10" s="410"/>
      <c r="F10" s="313" t="s">
        <v>104</v>
      </c>
      <c r="G10" s="359"/>
      <c r="I10" s="361"/>
      <c r="N10" s="362" t="s">
        <v>105</v>
      </c>
      <c r="O10" s="344" t="s">
        <v>106</v>
      </c>
    </row>
    <row r="11" spans="1:17" ht="21" customHeight="1" x14ac:dyDescent="0.2">
      <c r="F11" s="359" t="s">
        <v>107</v>
      </c>
      <c r="N11" s="360" t="s">
        <v>108</v>
      </c>
      <c r="O11" s="314">
        <v>0.1</v>
      </c>
    </row>
    <row r="12" spans="1:17" ht="42" customHeight="1" x14ac:dyDescent="0.2">
      <c r="A12" s="19" t="s">
        <v>53</v>
      </c>
      <c r="B12" s="19" t="s">
        <v>54</v>
      </c>
      <c r="C12" s="23" t="s">
        <v>55</v>
      </c>
      <c r="D12" s="24"/>
      <c r="E12" s="25"/>
      <c r="F12" s="43" t="s">
        <v>56</v>
      </c>
      <c r="G12" s="44" t="s">
        <v>57</v>
      </c>
      <c r="H12" s="43" t="s">
        <v>58</v>
      </c>
      <c r="I12" s="44" t="s">
        <v>59</v>
      </c>
      <c r="J12" s="45" t="s">
        <v>60</v>
      </c>
      <c r="K12" s="46" t="s">
        <v>61</v>
      </c>
      <c r="L12" s="47" t="s">
        <v>62</v>
      </c>
      <c r="M12" s="295" t="s">
        <v>63</v>
      </c>
      <c r="N12" s="296" t="s">
        <v>64</v>
      </c>
      <c r="O12" s="295" t="s">
        <v>65</v>
      </c>
      <c r="P12" s="296" t="s">
        <v>66</v>
      </c>
      <c r="Q12" s="17" t="s">
        <v>67</v>
      </c>
    </row>
    <row r="13" spans="1:17" ht="28.5" customHeight="1" x14ac:dyDescent="0.2">
      <c r="A13" s="20"/>
      <c r="B13" s="51"/>
      <c r="C13" s="26" t="s">
        <v>68</v>
      </c>
      <c r="D13" s="27" t="s">
        <v>69</v>
      </c>
      <c r="E13" s="28" t="s">
        <v>70</v>
      </c>
      <c r="F13" s="38"/>
      <c r="G13" s="39"/>
      <c r="H13" s="301" t="s">
        <v>71</v>
      </c>
      <c r="I13" s="39"/>
      <c r="J13" s="38"/>
      <c r="K13" s="40"/>
      <c r="L13" s="41"/>
      <c r="M13" s="297"/>
      <c r="N13" s="298"/>
      <c r="O13" s="299"/>
      <c r="P13" s="300"/>
      <c r="Q13" s="18"/>
    </row>
    <row r="14" spans="1:17" x14ac:dyDescent="0.2">
      <c r="A14" s="20"/>
      <c r="B14" s="315" t="s">
        <v>109</v>
      </c>
      <c r="C14" s="346">
        <v>2023</v>
      </c>
      <c r="D14" s="347">
        <v>4</v>
      </c>
      <c r="E14" s="348">
        <v>30</v>
      </c>
      <c r="F14" s="347" t="s">
        <v>110</v>
      </c>
      <c r="G14" s="349" t="s">
        <v>111</v>
      </c>
      <c r="H14" s="349" t="s">
        <v>112</v>
      </c>
      <c r="I14" s="349" t="s">
        <v>113</v>
      </c>
      <c r="J14" s="349" t="s">
        <v>114</v>
      </c>
      <c r="K14" s="347">
        <v>1</v>
      </c>
      <c r="L14" s="349" t="s">
        <v>79</v>
      </c>
      <c r="M14" s="350">
        <v>1375000</v>
      </c>
      <c r="N14" s="351">
        <f t="shared" ref="N14:N45" si="0">IF(M14="","",K14*M14)</f>
        <v>1375000</v>
      </c>
      <c r="O14" s="352">
        <f t="shared" ref="O14:O45" si="1">IF(N14="","",ROUNDDOWN(N14*$O$11,0))</f>
        <v>137500</v>
      </c>
      <c r="P14" s="353">
        <f t="shared" ref="P14:P45" si="2">IF(N14="","",N14+O14)</f>
        <v>1512500</v>
      </c>
      <c r="Q14" s="354"/>
    </row>
    <row r="15" spans="1:17" x14ac:dyDescent="0.2">
      <c r="A15" s="316" t="str">
        <f>B15&amp;"-"&amp;B24</f>
        <v>001-010</v>
      </c>
      <c r="B15" s="52" t="s">
        <v>115</v>
      </c>
      <c r="C15" s="309">
        <v>2026</v>
      </c>
      <c r="D15" s="310">
        <v>2</v>
      </c>
      <c r="E15" s="311">
        <v>28</v>
      </c>
      <c r="F15" s="310" t="s">
        <v>116</v>
      </c>
      <c r="G15" s="312" t="s">
        <v>117</v>
      </c>
      <c r="H15" s="312" t="s">
        <v>118</v>
      </c>
      <c r="I15" s="312" t="s">
        <v>119</v>
      </c>
      <c r="J15" s="312" t="s">
        <v>120</v>
      </c>
      <c r="K15" s="310">
        <v>1</v>
      </c>
      <c r="L15" s="312" t="s">
        <v>79</v>
      </c>
      <c r="M15" s="308">
        <v>30000</v>
      </c>
      <c r="N15" s="37">
        <f t="shared" si="0"/>
        <v>30000</v>
      </c>
      <c r="O15" s="308">
        <f t="shared" si="1"/>
        <v>3000</v>
      </c>
      <c r="P15" s="37">
        <f t="shared" si="2"/>
        <v>33000</v>
      </c>
      <c r="Q15" s="34" t="str">
        <f>CONCATENATE(MID(F10,3,4),B15)</f>
        <v>2602001</v>
      </c>
    </row>
    <row r="16" spans="1:17" x14ac:dyDescent="0.2">
      <c r="A16" s="20"/>
      <c r="B16" s="52" t="s">
        <v>121</v>
      </c>
      <c r="C16" s="309">
        <v>2026</v>
      </c>
      <c r="D16" s="310">
        <v>2</v>
      </c>
      <c r="E16" s="311">
        <v>28</v>
      </c>
      <c r="F16" s="310" t="s">
        <v>116</v>
      </c>
      <c r="G16" s="312" t="s">
        <v>117</v>
      </c>
      <c r="H16" s="312" t="s">
        <v>122</v>
      </c>
      <c r="I16" s="312" t="s">
        <v>123</v>
      </c>
      <c r="J16" s="312" t="s">
        <v>124</v>
      </c>
      <c r="K16" s="310">
        <v>1</v>
      </c>
      <c r="L16" s="312" t="s">
        <v>79</v>
      </c>
      <c r="M16" s="308">
        <v>60000</v>
      </c>
      <c r="N16" s="37">
        <f t="shared" si="0"/>
        <v>60000</v>
      </c>
      <c r="O16" s="308">
        <f t="shared" si="1"/>
        <v>6000</v>
      </c>
      <c r="P16" s="37">
        <f t="shared" si="2"/>
        <v>66000</v>
      </c>
      <c r="Q16" s="34" t="str">
        <f>CONCATENATE(MID(F10,3,4),B16)</f>
        <v>2602002</v>
      </c>
    </row>
    <row r="17" spans="1:17" x14ac:dyDescent="0.2">
      <c r="A17" s="20"/>
      <c r="B17" s="52" t="s">
        <v>125</v>
      </c>
      <c r="C17" s="309">
        <v>2026</v>
      </c>
      <c r="D17" s="310">
        <v>2</v>
      </c>
      <c r="E17" s="311">
        <v>28</v>
      </c>
      <c r="F17" s="310" t="s">
        <v>116</v>
      </c>
      <c r="G17" s="312" t="s">
        <v>126</v>
      </c>
      <c r="H17" s="312" t="s">
        <v>127</v>
      </c>
      <c r="I17" s="312" t="s">
        <v>128</v>
      </c>
      <c r="J17" s="312" t="s">
        <v>129</v>
      </c>
      <c r="K17" s="310">
        <v>1</v>
      </c>
      <c r="L17" s="312" t="s">
        <v>79</v>
      </c>
      <c r="M17" s="308">
        <v>35000</v>
      </c>
      <c r="N17" s="37">
        <f t="shared" si="0"/>
        <v>35000</v>
      </c>
      <c r="O17" s="308">
        <f t="shared" si="1"/>
        <v>3500</v>
      </c>
      <c r="P17" s="37">
        <f t="shared" si="2"/>
        <v>38500</v>
      </c>
      <c r="Q17" s="34" t="str">
        <f>CONCATENATE(MID(F10,3,4),B17)</f>
        <v>2602003</v>
      </c>
    </row>
    <row r="18" spans="1:17" x14ac:dyDescent="0.2">
      <c r="A18" s="20"/>
      <c r="B18" s="52" t="s">
        <v>130</v>
      </c>
      <c r="C18" s="309">
        <v>2026</v>
      </c>
      <c r="D18" s="310">
        <v>4</v>
      </c>
      <c r="E18" s="311">
        <v>30</v>
      </c>
      <c r="F18" s="310" t="s">
        <v>131</v>
      </c>
      <c r="G18" s="312" t="s">
        <v>132</v>
      </c>
      <c r="H18" s="312" t="s">
        <v>133</v>
      </c>
      <c r="I18" s="312"/>
      <c r="J18" s="312" t="s">
        <v>134</v>
      </c>
      <c r="K18" s="310">
        <v>1</v>
      </c>
      <c r="L18" s="312" t="s">
        <v>79</v>
      </c>
      <c r="M18" s="308">
        <v>5300</v>
      </c>
      <c r="N18" s="37">
        <f t="shared" si="0"/>
        <v>5300</v>
      </c>
      <c r="O18" s="308">
        <f t="shared" si="1"/>
        <v>530</v>
      </c>
      <c r="P18" s="37">
        <f t="shared" si="2"/>
        <v>5830</v>
      </c>
      <c r="Q18" s="34" t="str">
        <f>CONCATENATE(MID(F10,3,4),B18)</f>
        <v>2602004</v>
      </c>
    </row>
    <row r="19" spans="1:17" x14ac:dyDescent="0.2">
      <c r="A19" s="20"/>
      <c r="B19" s="52" t="s">
        <v>135</v>
      </c>
      <c r="C19" s="309"/>
      <c r="D19" s="310"/>
      <c r="E19" s="311"/>
      <c r="F19" s="310"/>
      <c r="G19" s="312"/>
      <c r="H19" s="312"/>
      <c r="I19" s="312"/>
      <c r="J19" s="312"/>
      <c r="K19" s="310"/>
      <c r="L19" s="312"/>
      <c r="M19" s="308"/>
      <c r="N19" s="37" t="str">
        <f t="shared" si="0"/>
        <v/>
      </c>
      <c r="O19" s="308" t="str">
        <f t="shared" si="1"/>
        <v/>
      </c>
      <c r="P19" s="37" t="str">
        <f t="shared" si="2"/>
        <v/>
      </c>
      <c r="Q19" s="34" t="str">
        <f>CONCATENATE(MID(F10,3,4),B19)</f>
        <v>2602005</v>
      </c>
    </row>
    <row r="20" spans="1:17" x14ac:dyDescent="0.2">
      <c r="A20" s="20"/>
      <c r="B20" s="52" t="s">
        <v>136</v>
      </c>
      <c r="C20" s="309"/>
      <c r="D20" s="310"/>
      <c r="E20" s="311"/>
      <c r="F20" s="310"/>
      <c r="G20" s="312"/>
      <c r="H20" s="312"/>
      <c r="I20" s="312"/>
      <c r="J20" s="312"/>
      <c r="K20" s="310"/>
      <c r="L20" s="312"/>
      <c r="M20" s="308"/>
      <c r="N20" s="37" t="str">
        <f t="shared" si="0"/>
        <v/>
      </c>
      <c r="O20" s="308" t="str">
        <f t="shared" si="1"/>
        <v/>
      </c>
      <c r="P20" s="37" t="str">
        <f t="shared" si="2"/>
        <v/>
      </c>
      <c r="Q20" s="34" t="str">
        <f>CONCATENATE(MID(F10,3,4),B20)</f>
        <v>2602006</v>
      </c>
    </row>
    <row r="21" spans="1:17" x14ac:dyDescent="0.2">
      <c r="A21" s="20"/>
      <c r="B21" s="52" t="s">
        <v>137</v>
      </c>
      <c r="C21" s="309"/>
      <c r="D21" s="310"/>
      <c r="E21" s="311"/>
      <c r="F21" s="310"/>
      <c r="G21" s="312"/>
      <c r="H21" s="312"/>
      <c r="I21" s="312"/>
      <c r="J21" s="312"/>
      <c r="K21" s="310"/>
      <c r="L21" s="312"/>
      <c r="M21" s="308"/>
      <c r="N21" s="37" t="str">
        <f t="shared" si="0"/>
        <v/>
      </c>
      <c r="O21" s="308" t="str">
        <f t="shared" si="1"/>
        <v/>
      </c>
      <c r="P21" s="37" t="str">
        <f t="shared" si="2"/>
        <v/>
      </c>
      <c r="Q21" s="34" t="str">
        <f>CONCATENATE(MID(F10,3,4),B21)</f>
        <v>2602007</v>
      </c>
    </row>
    <row r="22" spans="1:17" x14ac:dyDescent="0.2">
      <c r="A22" s="20"/>
      <c r="B22" s="52" t="s">
        <v>138</v>
      </c>
      <c r="C22" s="309"/>
      <c r="D22" s="310"/>
      <c r="E22" s="311"/>
      <c r="F22" s="310"/>
      <c r="G22" s="312"/>
      <c r="H22" s="312"/>
      <c r="I22" s="312"/>
      <c r="J22" s="312"/>
      <c r="K22" s="310"/>
      <c r="L22" s="312"/>
      <c r="M22" s="308"/>
      <c r="N22" s="37" t="str">
        <f t="shared" si="0"/>
        <v/>
      </c>
      <c r="O22" s="308" t="str">
        <f t="shared" si="1"/>
        <v/>
      </c>
      <c r="P22" s="37" t="str">
        <f t="shared" si="2"/>
        <v/>
      </c>
      <c r="Q22" s="34" t="str">
        <f>CONCATENATE(MID(F10,3,4),B22)</f>
        <v>2602008</v>
      </c>
    </row>
    <row r="23" spans="1:17" x14ac:dyDescent="0.2">
      <c r="A23" s="20"/>
      <c r="B23" s="52" t="s">
        <v>139</v>
      </c>
      <c r="C23" s="309"/>
      <c r="D23" s="310"/>
      <c r="E23" s="311"/>
      <c r="F23" s="310"/>
      <c r="G23" s="312"/>
      <c r="H23" s="312"/>
      <c r="I23" s="312"/>
      <c r="J23" s="312"/>
      <c r="K23" s="310"/>
      <c r="L23" s="312"/>
      <c r="M23" s="308"/>
      <c r="N23" s="37" t="str">
        <f t="shared" si="0"/>
        <v/>
      </c>
      <c r="O23" s="308" t="str">
        <f t="shared" si="1"/>
        <v/>
      </c>
      <c r="P23" s="37" t="str">
        <f t="shared" si="2"/>
        <v/>
      </c>
      <c r="Q23" s="34" t="str">
        <f>CONCATENATE(MID(F10,3,4),B23)</f>
        <v>2602009</v>
      </c>
    </row>
    <row r="24" spans="1:17" x14ac:dyDescent="0.2">
      <c r="A24" s="21"/>
      <c r="B24" s="52" t="s">
        <v>140</v>
      </c>
      <c r="C24" s="309"/>
      <c r="D24" s="310"/>
      <c r="E24" s="311"/>
      <c r="F24" s="310"/>
      <c r="G24" s="312"/>
      <c r="H24" s="312"/>
      <c r="I24" s="312"/>
      <c r="J24" s="312"/>
      <c r="K24" s="310"/>
      <c r="L24" s="312"/>
      <c r="M24" s="308"/>
      <c r="N24" s="37" t="str">
        <f t="shared" si="0"/>
        <v/>
      </c>
      <c r="O24" s="308" t="str">
        <f t="shared" si="1"/>
        <v/>
      </c>
      <c r="P24" s="37" t="str">
        <f t="shared" si="2"/>
        <v/>
      </c>
      <c r="Q24" s="34" t="str">
        <f>CONCATENATE(MID(F10,3,4),B24)</f>
        <v>2602010</v>
      </c>
    </row>
    <row r="25" spans="1:17" x14ac:dyDescent="0.2">
      <c r="A25" s="316" t="str">
        <f>B25&amp;"-"&amp;B34</f>
        <v>011-020</v>
      </c>
      <c r="B25" s="52" t="s">
        <v>141</v>
      </c>
      <c r="C25" s="309"/>
      <c r="D25" s="310"/>
      <c r="E25" s="311"/>
      <c r="F25" s="310"/>
      <c r="G25" s="312"/>
      <c r="H25" s="312"/>
      <c r="I25" s="312"/>
      <c r="J25" s="312"/>
      <c r="K25" s="310"/>
      <c r="L25" s="312"/>
      <c r="M25" s="308"/>
      <c r="N25" s="37" t="str">
        <f t="shared" si="0"/>
        <v/>
      </c>
      <c r="O25" s="308" t="str">
        <f t="shared" si="1"/>
        <v/>
      </c>
      <c r="P25" s="37" t="str">
        <f t="shared" si="2"/>
        <v/>
      </c>
      <c r="Q25" s="34" t="str">
        <f>CONCATENATE(MID(F10,3,4),B25)</f>
        <v>2602011</v>
      </c>
    </row>
    <row r="26" spans="1:17" x14ac:dyDescent="0.2">
      <c r="A26" s="20"/>
      <c r="B26" s="52" t="s">
        <v>142</v>
      </c>
      <c r="C26" s="309"/>
      <c r="D26" s="310"/>
      <c r="E26" s="311"/>
      <c r="F26" s="310"/>
      <c r="G26" s="312"/>
      <c r="H26" s="312"/>
      <c r="I26" s="312"/>
      <c r="J26" s="312"/>
      <c r="K26" s="310"/>
      <c r="L26" s="312"/>
      <c r="M26" s="308"/>
      <c r="N26" s="37" t="str">
        <f t="shared" si="0"/>
        <v/>
      </c>
      <c r="O26" s="308" t="str">
        <f t="shared" si="1"/>
        <v/>
      </c>
      <c r="P26" s="37" t="str">
        <f t="shared" si="2"/>
        <v/>
      </c>
      <c r="Q26" s="34" t="str">
        <f>CONCATENATE(MID(F10,3,4),B26)</f>
        <v>2602012</v>
      </c>
    </row>
    <row r="27" spans="1:17" x14ac:dyDescent="0.2">
      <c r="A27" s="20"/>
      <c r="B27" s="52" t="s">
        <v>143</v>
      </c>
      <c r="C27" s="309"/>
      <c r="D27" s="310"/>
      <c r="E27" s="311"/>
      <c r="F27" s="310"/>
      <c r="G27" s="312"/>
      <c r="H27" s="312"/>
      <c r="I27" s="312"/>
      <c r="J27" s="312"/>
      <c r="K27" s="310"/>
      <c r="L27" s="312"/>
      <c r="M27" s="308"/>
      <c r="N27" s="37" t="str">
        <f t="shared" si="0"/>
        <v/>
      </c>
      <c r="O27" s="308" t="str">
        <f t="shared" si="1"/>
        <v/>
      </c>
      <c r="P27" s="37" t="str">
        <f t="shared" si="2"/>
        <v/>
      </c>
      <c r="Q27" s="34" t="str">
        <f>CONCATENATE(MID(F10,3,4),B27)</f>
        <v>2602013</v>
      </c>
    </row>
    <row r="28" spans="1:17" x14ac:dyDescent="0.2">
      <c r="A28" s="20"/>
      <c r="B28" s="52" t="s">
        <v>144</v>
      </c>
      <c r="C28" s="309"/>
      <c r="D28" s="310"/>
      <c r="E28" s="311"/>
      <c r="F28" s="310"/>
      <c r="G28" s="312"/>
      <c r="H28" s="312"/>
      <c r="I28" s="312"/>
      <c r="J28" s="312"/>
      <c r="K28" s="310"/>
      <c r="L28" s="312"/>
      <c r="M28" s="308"/>
      <c r="N28" s="37" t="str">
        <f t="shared" si="0"/>
        <v/>
      </c>
      <c r="O28" s="308" t="str">
        <f t="shared" si="1"/>
        <v/>
      </c>
      <c r="P28" s="37" t="str">
        <f t="shared" si="2"/>
        <v/>
      </c>
      <c r="Q28" s="34" t="str">
        <f>CONCATENATE(MID(F10,3,4),B28)</f>
        <v>2602014</v>
      </c>
    </row>
    <row r="29" spans="1:17" x14ac:dyDescent="0.2">
      <c r="A29" s="20"/>
      <c r="B29" s="52" t="s">
        <v>145</v>
      </c>
      <c r="C29" s="309"/>
      <c r="D29" s="310"/>
      <c r="E29" s="311"/>
      <c r="F29" s="310"/>
      <c r="G29" s="312"/>
      <c r="H29" s="312"/>
      <c r="I29" s="312"/>
      <c r="J29" s="312"/>
      <c r="K29" s="310"/>
      <c r="L29" s="312"/>
      <c r="M29" s="308"/>
      <c r="N29" s="37" t="str">
        <f t="shared" si="0"/>
        <v/>
      </c>
      <c r="O29" s="308" t="str">
        <f t="shared" si="1"/>
        <v/>
      </c>
      <c r="P29" s="37" t="str">
        <f t="shared" si="2"/>
        <v/>
      </c>
      <c r="Q29" s="34" t="str">
        <f>CONCATENATE(MID(F10,3,4),B29)</f>
        <v>2602015</v>
      </c>
    </row>
    <row r="30" spans="1:17" x14ac:dyDescent="0.2">
      <c r="A30" s="20"/>
      <c r="B30" s="52" t="s">
        <v>146</v>
      </c>
      <c r="C30" s="309"/>
      <c r="D30" s="310"/>
      <c r="E30" s="311"/>
      <c r="F30" s="310"/>
      <c r="G30" s="312"/>
      <c r="H30" s="312"/>
      <c r="I30" s="312"/>
      <c r="J30" s="312"/>
      <c r="K30" s="310"/>
      <c r="L30" s="312"/>
      <c r="M30" s="308"/>
      <c r="N30" s="37" t="str">
        <f t="shared" si="0"/>
        <v/>
      </c>
      <c r="O30" s="308" t="str">
        <f t="shared" si="1"/>
        <v/>
      </c>
      <c r="P30" s="37" t="str">
        <f t="shared" si="2"/>
        <v/>
      </c>
      <c r="Q30" s="34" t="str">
        <f>CONCATENATE(MID(F10,3,4),B30)</f>
        <v>2602016</v>
      </c>
    </row>
    <row r="31" spans="1:17" x14ac:dyDescent="0.2">
      <c r="A31" s="20"/>
      <c r="B31" s="52" t="s">
        <v>147</v>
      </c>
      <c r="C31" s="309"/>
      <c r="D31" s="310"/>
      <c r="E31" s="311"/>
      <c r="F31" s="310"/>
      <c r="G31" s="312"/>
      <c r="H31" s="312"/>
      <c r="I31" s="312"/>
      <c r="J31" s="312"/>
      <c r="K31" s="310"/>
      <c r="L31" s="312"/>
      <c r="M31" s="308"/>
      <c r="N31" s="37" t="str">
        <f t="shared" si="0"/>
        <v/>
      </c>
      <c r="O31" s="308" t="str">
        <f t="shared" si="1"/>
        <v/>
      </c>
      <c r="P31" s="37" t="str">
        <f t="shared" si="2"/>
        <v/>
      </c>
      <c r="Q31" s="34" t="str">
        <f>CONCATENATE(MID(F10,3,4),B31)</f>
        <v>2602017</v>
      </c>
    </row>
    <row r="32" spans="1:17" x14ac:dyDescent="0.2">
      <c r="A32" s="20"/>
      <c r="B32" s="52" t="s">
        <v>148</v>
      </c>
      <c r="C32" s="309"/>
      <c r="D32" s="310"/>
      <c r="E32" s="311"/>
      <c r="F32" s="310"/>
      <c r="G32" s="312"/>
      <c r="H32" s="312"/>
      <c r="I32" s="312"/>
      <c r="J32" s="312"/>
      <c r="K32" s="310"/>
      <c r="L32" s="312"/>
      <c r="M32" s="308"/>
      <c r="N32" s="37" t="str">
        <f t="shared" si="0"/>
        <v/>
      </c>
      <c r="O32" s="308" t="str">
        <f t="shared" si="1"/>
        <v/>
      </c>
      <c r="P32" s="37" t="str">
        <f t="shared" si="2"/>
        <v/>
      </c>
      <c r="Q32" s="34" t="str">
        <f>CONCATENATE(MID(F10,3,4),B32)</f>
        <v>2602018</v>
      </c>
    </row>
    <row r="33" spans="1:17" x14ac:dyDescent="0.2">
      <c r="A33" s="20"/>
      <c r="B33" s="52" t="s">
        <v>149</v>
      </c>
      <c r="C33" s="309"/>
      <c r="D33" s="310"/>
      <c r="E33" s="311"/>
      <c r="F33" s="310"/>
      <c r="G33" s="312"/>
      <c r="H33" s="312"/>
      <c r="I33" s="312"/>
      <c r="J33" s="312"/>
      <c r="K33" s="310"/>
      <c r="L33" s="312"/>
      <c r="M33" s="308"/>
      <c r="N33" s="37" t="str">
        <f t="shared" si="0"/>
        <v/>
      </c>
      <c r="O33" s="308" t="str">
        <f t="shared" si="1"/>
        <v/>
      </c>
      <c r="P33" s="37" t="str">
        <f t="shared" si="2"/>
        <v/>
      </c>
      <c r="Q33" s="34" t="str">
        <f>CONCATENATE(MID(F10,3,4),B33)</f>
        <v>2602019</v>
      </c>
    </row>
    <row r="34" spans="1:17" x14ac:dyDescent="0.2">
      <c r="A34" s="21"/>
      <c r="B34" s="52" t="s">
        <v>150</v>
      </c>
      <c r="C34" s="309"/>
      <c r="D34" s="310"/>
      <c r="E34" s="311"/>
      <c r="F34" s="310"/>
      <c r="G34" s="312"/>
      <c r="H34" s="312"/>
      <c r="I34" s="312"/>
      <c r="J34" s="312"/>
      <c r="K34" s="310"/>
      <c r="L34" s="312"/>
      <c r="M34" s="308"/>
      <c r="N34" s="37" t="str">
        <f t="shared" si="0"/>
        <v/>
      </c>
      <c r="O34" s="308" t="str">
        <f t="shared" si="1"/>
        <v/>
      </c>
      <c r="P34" s="37" t="str">
        <f t="shared" si="2"/>
        <v/>
      </c>
      <c r="Q34" s="34" t="str">
        <f>CONCATENATE(MID(F10,3,4),B34)</f>
        <v>2602020</v>
      </c>
    </row>
    <row r="35" spans="1:17" x14ac:dyDescent="0.2">
      <c r="A35" s="316" t="str">
        <f>B35&amp;"-"&amp;B44</f>
        <v>021-030</v>
      </c>
      <c r="B35" s="52" t="s">
        <v>151</v>
      </c>
      <c r="C35" s="309"/>
      <c r="D35" s="310"/>
      <c r="E35" s="311"/>
      <c r="F35" s="310"/>
      <c r="G35" s="312"/>
      <c r="H35" s="312"/>
      <c r="I35" s="312"/>
      <c r="J35" s="312"/>
      <c r="K35" s="310"/>
      <c r="L35" s="312"/>
      <c r="M35" s="308"/>
      <c r="N35" s="37" t="str">
        <f t="shared" si="0"/>
        <v/>
      </c>
      <c r="O35" s="308" t="str">
        <f t="shared" si="1"/>
        <v/>
      </c>
      <c r="P35" s="37" t="str">
        <f t="shared" si="2"/>
        <v/>
      </c>
      <c r="Q35" s="34" t="str">
        <f>CONCATENATE(MID(F10,3,4),B35)</f>
        <v>2602021</v>
      </c>
    </row>
    <row r="36" spans="1:17" x14ac:dyDescent="0.2">
      <c r="A36" s="20"/>
      <c r="B36" s="52" t="s">
        <v>152</v>
      </c>
      <c r="C36" s="309"/>
      <c r="D36" s="310"/>
      <c r="E36" s="311"/>
      <c r="F36" s="310"/>
      <c r="G36" s="312"/>
      <c r="H36" s="312"/>
      <c r="I36" s="312"/>
      <c r="J36" s="312"/>
      <c r="K36" s="310"/>
      <c r="L36" s="312"/>
      <c r="M36" s="308"/>
      <c r="N36" s="37" t="str">
        <f t="shared" si="0"/>
        <v/>
      </c>
      <c r="O36" s="308" t="str">
        <f t="shared" si="1"/>
        <v/>
      </c>
      <c r="P36" s="37" t="str">
        <f t="shared" si="2"/>
        <v/>
      </c>
      <c r="Q36" s="34" t="str">
        <f>CONCATENATE(MID(F10,3,4),B36)</f>
        <v>2602022</v>
      </c>
    </row>
    <row r="37" spans="1:17" x14ac:dyDescent="0.2">
      <c r="A37" s="20"/>
      <c r="B37" s="52" t="s">
        <v>153</v>
      </c>
      <c r="C37" s="309"/>
      <c r="D37" s="310"/>
      <c r="E37" s="311"/>
      <c r="F37" s="310"/>
      <c r="G37" s="312"/>
      <c r="H37" s="312"/>
      <c r="I37" s="312"/>
      <c r="J37" s="312"/>
      <c r="K37" s="310"/>
      <c r="L37" s="312"/>
      <c r="M37" s="308"/>
      <c r="N37" s="37" t="str">
        <f t="shared" si="0"/>
        <v/>
      </c>
      <c r="O37" s="308" t="str">
        <f t="shared" si="1"/>
        <v/>
      </c>
      <c r="P37" s="37" t="str">
        <f t="shared" si="2"/>
        <v/>
      </c>
      <c r="Q37" s="34" t="str">
        <f>CONCATENATE(MID(F10,3,4),B37)</f>
        <v>2602023</v>
      </c>
    </row>
    <row r="38" spans="1:17" x14ac:dyDescent="0.2">
      <c r="A38" s="20"/>
      <c r="B38" s="52" t="s">
        <v>154</v>
      </c>
      <c r="C38" s="309"/>
      <c r="D38" s="310"/>
      <c r="E38" s="311"/>
      <c r="F38" s="310"/>
      <c r="G38" s="312"/>
      <c r="H38" s="312"/>
      <c r="I38" s="312"/>
      <c r="J38" s="312"/>
      <c r="K38" s="310"/>
      <c r="L38" s="312"/>
      <c r="M38" s="308"/>
      <c r="N38" s="37" t="str">
        <f t="shared" si="0"/>
        <v/>
      </c>
      <c r="O38" s="308" t="str">
        <f t="shared" si="1"/>
        <v/>
      </c>
      <c r="P38" s="37" t="str">
        <f t="shared" si="2"/>
        <v/>
      </c>
      <c r="Q38" s="34" t="str">
        <f>CONCATENATE(MID(F10,3,4),B38)</f>
        <v>2602024</v>
      </c>
    </row>
    <row r="39" spans="1:17" x14ac:dyDescent="0.2">
      <c r="A39" s="20"/>
      <c r="B39" s="52" t="s">
        <v>155</v>
      </c>
      <c r="C39" s="309"/>
      <c r="D39" s="310"/>
      <c r="E39" s="311"/>
      <c r="F39" s="310"/>
      <c r="G39" s="312"/>
      <c r="H39" s="312"/>
      <c r="I39" s="312"/>
      <c r="J39" s="312"/>
      <c r="K39" s="310"/>
      <c r="L39" s="312"/>
      <c r="M39" s="308"/>
      <c r="N39" s="37" t="str">
        <f t="shared" si="0"/>
        <v/>
      </c>
      <c r="O39" s="308" t="str">
        <f t="shared" si="1"/>
        <v/>
      </c>
      <c r="P39" s="37" t="str">
        <f t="shared" si="2"/>
        <v/>
      </c>
      <c r="Q39" s="34" t="str">
        <f>CONCATENATE(MID(F10,3,4),B39)</f>
        <v>2602025</v>
      </c>
    </row>
    <row r="40" spans="1:17" x14ac:dyDescent="0.2">
      <c r="A40" s="20"/>
      <c r="B40" s="52" t="s">
        <v>156</v>
      </c>
      <c r="C40" s="309"/>
      <c r="D40" s="310"/>
      <c r="E40" s="311"/>
      <c r="F40" s="310"/>
      <c r="G40" s="312"/>
      <c r="H40" s="312"/>
      <c r="I40" s="312"/>
      <c r="J40" s="312"/>
      <c r="K40" s="310"/>
      <c r="L40" s="312"/>
      <c r="M40" s="308"/>
      <c r="N40" s="37" t="str">
        <f t="shared" si="0"/>
        <v/>
      </c>
      <c r="O40" s="308" t="str">
        <f t="shared" si="1"/>
        <v/>
      </c>
      <c r="P40" s="37" t="str">
        <f t="shared" si="2"/>
        <v/>
      </c>
      <c r="Q40" s="34" t="str">
        <f>CONCATENATE(MID(F10,3,4),B40)</f>
        <v>2602026</v>
      </c>
    </row>
    <row r="41" spans="1:17" x14ac:dyDescent="0.2">
      <c r="A41" s="20"/>
      <c r="B41" s="52" t="s">
        <v>157</v>
      </c>
      <c r="C41" s="309"/>
      <c r="D41" s="310"/>
      <c r="E41" s="311"/>
      <c r="F41" s="310"/>
      <c r="G41" s="312"/>
      <c r="H41" s="312"/>
      <c r="I41" s="312"/>
      <c r="J41" s="312"/>
      <c r="K41" s="310"/>
      <c r="L41" s="312"/>
      <c r="M41" s="308"/>
      <c r="N41" s="37" t="str">
        <f t="shared" si="0"/>
        <v/>
      </c>
      <c r="O41" s="308" t="str">
        <f t="shared" si="1"/>
        <v/>
      </c>
      <c r="P41" s="37" t="str">
        <f t="shared" si="2"/>
        <v/>
      </c>
      <c r="Q41" s="34" t="str">
        <f>CONCATENATE(MID(F10,3,4),B41)</f>
        <v>2602027</v>
      </c>
    </row>
    <row r="42" spans="1:17" x14ac:dyDescent="0.2">
      <c r="A42" s="20"/>
      <c r="B42" s="52" t="s">
        <v>158</v>
      </c>
      <c r="C42" s="309"/>
      <c r="D42" s="310"/>
      <c r="E42" s="311"/>
      <c r="F42" s="310"/>
      <c r="G42" s="312"/>
      <c r="H42" s="312"/>
      <c r="I42" s="312"/>
      <c r="J42" s="312"/>
      <c r="K42" s="310"/>
      <c r="L42" s="312"/>
      <c r="M42" s="308"/>
      <c r="N42" s="37" t="str">
        <f t="shared" si="0"/>
        <v/>
      </c>
      <c r="O42" s="308" t="str">
        <f t="shared" si="1"/>
        <v/>
      </c>
      <c r="P42" s="37" t="str">
        <f t="shared" si="2"/>
        <v/>
      </c>
      <c r="Q42" s="34" t="str">
        <f>CONCATENATE(MID(F10,3,4),B42)</f>
        <v>2602028</v>
      </c>
    </row>
    <row r="43" spans="1:17" x14ac:dyDescent="0.2">
      <c r="A43" s="20"/>
      <c r="B43" s="52" t="s">
        <v>159</v>
      </c>
      <c r="C43" s="309"/>
      <c r="D43" s="310"/>
      <c r="E43" s="311"/>
      <c r="F43" s="310"/>
      <c r="G43" s="312"/>
      <c r="H43" s="312"/>
      <c r="I43" s="312"/>
      <c r="J43" s="312"/>
      <c r="K43" s="310"/>
      <c r="L43" s="312"/>
      <c r="M43" s="308"/>
      <c r="N43" s="37" t="str">
        <f t="shared" si="0"/>
        <v/>
      </c>
      <c r="O43" s="308" t="str">
        <f t="shared" si="1"/>
        <v/>
      </c>
      <c r="P43" s="37" t="str">
        <f t="shared" si="2"/>
        <v/>
      </c>
      <c r="Q43" s="34" t="str">
        <f>CONCATENATE(MID(F10,3,4),B43)</f>
        <v>2602029</v>
      </c>
    </row>
    <row r="44" spans="1:17" x14ac:dyDescent="0.2">
      <c r="A44" s="21"/>
      <c r="B44" s="52" t="s">
        <v>160</v>
      </c>
      <c r="C44" s="309"/>
      <c r="D44" s="310"/>
      <c r="E44" s="311"/>
      <c r="F44" s="310"/>
      <c r="G44" s="312"/>
      <c r="H44" s="312"/>
      <c r="I44" s="312"/>
      <c r="J44" s="312"/>
      <c r="K44" s="310"/>
      <c r="L44" s="312"/>
      <c r="M44" s="308"/>
      <c r="N44" s="37" t="str">
        <f t="shared" si="0"/>
        <v/>
      </c>
      <c r="O44" s="308" t="str">
        <f t="shared" si="1"/>
        <v/>
      </c>
      <c r="P44" s="37" t="str">
        <f t="shared" si="2"/>
        <v/>
      </c>
      <c r="Q44" s="34" t="str">
        <f>CONCATENATE(MID(F10,3,4),B44)</f>
        <v>2602030</v>
      </c>
    </row>
    <row r="45" spans="1:17" x14ac:dyDescent="0.2">
      <c r="A45" s="316" t="str">
        <f>B45&amp;"-"&amp;B54</f>
        <v>031-040</v>
      </c>
      <c r="B45" s="52" t="s">
        <v>161</v>
      </c>
      <c r="C45" s="309"/>
      <c r="D45" s="310"/>
      <c r="E45" s="311"/>
      <c r="F45" s="310"/>
      <c r="G45" s="312"/>
      <c r="H45" s="312"/>
      <c r="I45" s="312"/>
      <c r="J45" s="312"/>
      <c r="K45" s="310"/>
      <c r="L45" s="312"/>
      <c r="M45" s="308"/>
      <c r="N45" s="37" t="str">
        <f t="shared" si="0"/>
        <v/>
      </c>
      <c r="O45" s="308" t="str">
        <f t="shared" si="1"/>
        <v/>
      </c>
      <c r="P45" s="37" t="str">
        <f t="shared" si="2"/>
        <v/>
      </c>
      <c r="Q45" s="34" t="str">
        <f>CONCATENATE(MID(F10,3,4),B45)</f>
        <v>2602031</v>
      </c>
    </row>
    <row r="46" spans="1:17" x14ac:dyDescent="0.2">
      <c r="A46" s="20"/>
      <c r="B46" s="52" t="s">
        <v>162</v>
      </c>
      <c r="C46" s="309"/>
      <c r="D46" s="310"/>
      <c r="E46" s="311"/>
      <c r="F46" s="310"/>
      <c r="G46" s="312"/>
      <c r="H46" s="312"/>
      <c r="I46" s="312"/>
      <c r="J46" s="312"/>
      <c r="K46" s="310"/>
      <c r="L46" s="312"/>
      <c r="M46" s="308"/>
      <c r="N46" s="37" t="str">
        <f t="shared" ref="N46:N77" si="3">IF(M46="","",K46*M46)</f>
        <v/>
      </c>
      <c r="O46" s="308" t="str">
        <f t="shared" ref="O46:O77" si="4">IF(N46="","",ROUNDDOWN(N46*$O$11,0))</f>
        <v/>
      </c>
      <c r="P46" s="37" t="str">
        <f t="shared" ref="P46:P77" si="5">IF(N46="","",N46+O46)</f>
        <v/>
      </c>
      <c r="Q46" s="34" t="str">
        <f>CONCATENATE(MID(F10,3,4),B46)</f>
        <v>2602032</v>
      </c>
    </row>
    <row r="47" spans="1:17" x14ac:dyDescent="0.2">
      <c r="A47" s="20"/>
      <c r="B47" s="52" t="s">
        <v>163</v>
      </c>
      <c r="C47" s="309"/>
      <c r="D47" s="310"/>
      <c r="E47" s="311"/>
      <c r="F47" s="310"/>
      <c r="G47" s="312"/>
      <c r="H47" s="312"/>
      <c r="I47" s="312"/>
      <c r="J47" s="312"/>
      <c r="K47" s="310"/>
      <c r="L47" s="312"/>
      <c r="M47" s="308"/>
      <c r="N47" s="37" t="str">
        <f t="shared" si="3"/>
        <v/>
      </c>
      <c r="O47" s="308" t="str">
        <f t="shared" si="4"/>
        <v/>
      </c>
      <c r="P47" s="37" t="str">
        <f t="shared" si="5"/>
        <v/>
      </c>
      <c r="Q47" s="34" t="str">
        <f>CONCATENATE(MID(F10,3,4),B47)</f>
        <v>2602033</v>
      </c>
    </row>
    <row r="48" spans="1:17" x14ac:dyDescent="0.2">
      <c r="A48" s="20"/>
      <c r="B48" s="52" t="s">
        <v>164</v>
      </c>
      <c r="C48" s="309"/>
      <c r="D48" s="310"/>
      <c r="E48" s="311"/>
      <c r="F48" s="310"/>
      <c r="G48" s="312"/>
      <c r="H48" s="312"/>
      <c r="I48" s="312"/>
      <c r="J48" s="312"/>
      <c r="K48" s="310"/>
      <c r="L48" s="312"/>
      <c r="M48" s="308"/>
      <c r="N48" s="37" t="str">
        <f t="shared" si="3"/>
        <v/>
      </c>
      <c r="O48" s="308" t="str">
        <f t="shared" si="4"/>
        <v/>
      </c>
      <c r="P48" s="37" t="str">
        <f t="shared" si="5"/>
        <v/>
      </c>
      <c r="Q48" s="34" t="str">
        <f>CONCATENATE(MID(F10,3,4),B48)</f>
        <v>2602034</v>
      </c>
    </row>
    <row r="49" spans="1:17" x14ac:dyDescent="0.2">
      <c r="A49" s="20"/>
      <c r="B49" s="52" t="s">
        <v>165</v>
      </c>
      <c r="C49" s="309"/>
      <c r="D49" s="310"/>
      <c r="E49" s="311"/>
      <c r="F49" s="310"/>
      <c r="G49" s="312"/>
      <c r="H49" s="312"/>
      <c r="I49" s="312"/>
      <c r="J49" s="312"/>
      <c r="K49" s="310"/>
      <c r="L49" s="312"/>
      <c r="M49" s="308"/>
      <c r="N49" s="37" t="str">
        <f t="shared" si="3"/>
        <v/>
      </c>
      <c r="O49" s="308" t="str">
        <f t="shared" si="4"/>
        <v/>
      </c>
      <c r="P49" s="37" t="str">
        <f t="shared" si="5"/>
        <v/>
      </c>
      <c r="Q49" s="34" t="str">
        <f>CONCATENATE(MID(F10,3,4),B49)</f>
        <v>2602035</v>
      </c>
    </row>
    <row r="50" spans="1:17" x14ac:dyDescent="0.2">
      <c r="A50" s="20"/>
      <c r="B50" s="52" t="s">
        <v>166</v>
      </c>
      <c r="C50" s="309"/>
      <c r="D50" s="310"/>
      <c r="E50" s="311"/>
      <c r="F50" s="310"/>
      <c r="G50" s="312"/>
      <c r="H50" s="312"/>
      <c r="I50" s="312"/>
      <c r="J50" s="312"/>
      <c r="K50" s="310"/>
      <c r="L50" s="312"/>
      <c r="M50" s="308"/>
      <c r="N50" s="37" t="str">
        <f t="shared" si="3"/>
        <v/>
      </c>
      <c r="O50" s="308" t="str">
        <f t="shared" si="4"/>
        <v/>
      </c>
      <c r="P50" s="37" t="str">
        <f t="shared" si="5"/>
        <v/>
      </c>
      <c r="Q50" s="34" t="str">
        <f>CONCATENATE(MID(F10,3,4),B50)</f>
        <v>2602036</v>
      </c>
    </row>
    <row r="51" spans="1:17" x14ac:dyDescent="0.2">
      <c r="A51" s="20"/>
      <c r="B51" s="52" t="s">
        <v>167</v>
      </c>
      <c r="C51" s="309"/>
      <c r="D51" s="310"/>
      <c r="E51" s="311"/>
      <c r="F51" s="310"/>
      <c r="G51" s="312"/>
      <c r="H51" s="312"/>
      <c r="I51" s="312"/>
      <c r="J51" s="312"/>
      <c r="K51" s="310"/>
      <c r="L51" s="312"/>
      <c r="M51" s="308"/>
      <c r="N51" s="37" t="str">
        <f t="shared" si="3"/>
        <v/>
      </c>
      <c r="O51" s="308" t="str">
        <f t="shared" si="4"/>
        <v/>
      </c>
      <c r="P51" s="37" t="str">
        <f t="shared" si="5"/>
        <v/>
      </c>
      <c r="Q51" s="34" t="str">
        <f>CONCATENATE(MID(F10,3,4),B51)</f>
        <v>2602037</v>
      </c>
    </row>
    <row r="52" spans="1:17" x14ac:dyDescent="0.2">
      <c r="A52" s="20"/>
      <c r="B52" s="52" t="s">
        <v>168</v>
      </c>
      <c r="C52" s="309"/>
      <c r="D52" s="310"/>
      <c r="E52" s="311"/>
      <c r="F52" s="310"/>
      <c r="G52" s="312"/>
      <c r="H52" s="312"/>
      <c r="I52" s="312"/>
      <c r="J52" s="312"/>
      <c r="K52" s="310"/>
      <c r="L52" s="312"/>
      <c r="M52" s="308"/>
      <c r="N52" s="37" t="str">
        <f t="shared" si="3"/>
        <v/>
      </c>
      <c r="O52" s="308" t="str">
        <f t="shared" si="4"/>
        <v/>
      </c>
      <c r="P52" s="37" t="str">
        <f t="shared" si="5"/>
        <v/>
      </c>
      <c r="Q52" s="34" t="str">
        <f>CONCATENATE(MID(F10,3,4),B52)</f>
        <v>2602038</v>
      </c>
    </row>
    <row r="53" spans="1:17" x14ac:dyDescent="0.2">
      <c r="A53" s="20"/>
      <c r="B53" s="52" t="s">
        <v>169</v>
      </c>
      <c r="C53" s="309"/>
      <c r="D53" s="310"/>
      <c r="E53" s="311"/>
      <c r="F53" s="310"/>
      <c r="G53" s="312"/>
      <c r="H53" s="312"/>
      <c r="I53" s="312"/>
      <c r="J53" s="312"/>
      <c r="K53" s="310"/>
      <c r="L53" s="312"/>
      <c r="M53" s="308"/>
      <c r="N53" s="37" t="str">
        <f t="shared" si="3"/>
        <v/>
      </c>
      <c r="O53" s="308" t="str">
        <f t="shared" si="4"/>
        <v/>
      </c>
      <c r="P53" s="37" t="str">
        <f t="shared" si="5"/>
        <v/>
      </c>
      <c r="Q53" s="34" t="str">
        <f>CONCATENATE(MID(F10,3,4),B53)</f>
        <v>2602039</v>
      </c>
    </row>
    <row r="54" spans="1:17" x14ac:dyDescent="0.2">
      <c r="A54" s="21"/>
      <c r="B54" s="52" t="s">
        <v>170</v>
      </c>
      <c r="C54" s="309"/>
      <c r="D54" s="310"/>
      <c r="E54" s="311"/>
      <c r="F54" s="310"/>
      <c r="G54" s="312"/>
      <c r="H54" s="312"/>
      <c r="I54" s="312"/>
      <c r="J54" s="312"/>
      <c r="K54" s="310"/>
      <c r="L54" s="312"/>
      <c r="M54" s="308"/>
      <c r="N54" s="37" t="str">
        <f t="shared" si="3"/>
        <v/>
      </c>
      <c r="O54" s="308" t="str">
        <f t="shared" si="4"/>
        <v/>
      </c>
      <c r="P54" s="37" t="str">
        <f t="shared" si="5"/>
        <v/>
      </c>
      <c r="Q54" s="34" t="str">
        <f>CONCATENATE(MID(F10,3,4),B54)</f>
        <v>2602040</v>
      </c>
    </row>
    <row r="55" spans="1:17" x14ac:dyDescent="0.2">
      <c r="A55" s="316" t="str">
        <f>B55&amp;"-"&amp;B64</f>
        <v>041-050</v>
      </c>
      <c r="B55" s="52" t="s">
        <v>171</v>
      </c>
      <c r="C55" s="309"/>
      <c r="D55" s="310"/>
      <c r="E55" s="311"/>
      <c r="F55" s="310"/>
      <c r="G55" s="312"/>
      <c r="H55" s="312"/>
      <c r="I55" s="312"/>
      <c r="J55" s="312"/>
      <c r="K55" s="310"/>
      <c r="L55" s="312"/>
      <c r="M55" s="308"/>
      <c r="N55" s="37" t="str">
        <f t="shared" si="3"/>
        <v/>
      </c>
      <c r="O55" s="308" t="str">
        <f t="shared" si="4"/>
        <v/>
      </c>
      <c r="P55" s="37" t="str">
        <f t="shared" si="5"/>
        <v/>
      </c>
      <c r="Q55" s="34" t="str">
        <f>CONCATENATE(MID(F10,3,4),B55)</f>
        <v>2602041</v>
      </c>
    </row>
    <row r="56" spans="1:17" x14ac:dyDescent="0.2">
      <c r="A56" s="20"/>
      <c r="B56" s="52" t="s">
        <v>172</v>
      </c>
      <c r="C56" s="309"/>
      <c r="D56" s="310"/>
      <c r="E56" s="311"/>
      <c r="F56" s="310"/>
      <c r="G56" s="312"/>
      <c r="H56" s="312"/>
      <c r="I56" s="312"/>
      <c r="J56" s="312"/>
      <c r="K56" s="310"/>
      <c r="L56" s="312"/>
      <c r="M56" s="308"/>
      <c r="N56" s="37" t="str">
        <f t="shared" si="3"/>
        <v/>
      </c>
      <c r="O56" s="308" t="str">
        <f t="shared" si="4"/>
        <v/>
      </c>
      <c r="P56" s="37" t="str">
        <f t="shared" si="5"/>
        <v/>
      </c>
      <c r="Q56" s="34" t="str">
        <f>CONCATENATE(MID(F10,3,4),B56)</f>
        <v>2602042</v>
      </c>
    </row>
    <row r="57" spans="1:17" x14ac:dyDescent="0.2">
      <c r="A57" s="20"/>
      <c r="B57" s="52" t="s">
        <v>173</v>
      </c>
      <c r="C57" s="309"/>
      <c r="D57" s="310"/>
      <c r="E57" s="311"/>
      <c r="F57" s="310"/>
      <c r="G57" s="312"/>
      <c r="H57" s="312"/>
      <c r="I57" s="312"/>
      <c r="J57" s="312"/>
      <c r="K57" s="310"/>
      <c r="L57" s="312"/>
      <c r="M57" s="308"/>
      <c r="N57" s="37" t="str">
        <f t="shared" si="3"/>
        <v/>
      </c>
      <c r="O57" s="308" t="str">
        <f t="shared" si="4"/>
        <v/>
      </c>
      <c r="P57" s="37" t="str">
        <f t="shared" si="5"/>
        <v/>
      </c>
      <c r="Q57" s="34" t="str">
        <f>CONCATENATE(MID(F10,3,4),B57)</f>
        <v>2602043</v>
      </c>
    </row>
    <row r="58" spans="1:17" x14ac:dyDescent="0.2">
      <c r="A58" s="20"/>
      <c r="B58" s="52" t="s">
        <v>174</v>
      </c>
      <c r="C58" s="309"/>
      <c r="D58" s="310"/>
      <c r="E58" s="311"/>
      <c r="F58" s="310"/>
      <c r="G58" s="312"/>
      <c r="H58" s="312"/>
      <c r="I58" s="312"/>
      <c r="J58" s="312"/>
      <c r="K58" s="310"/>
      <c r="L58" s="312"/>
      <c r="M58" s="308"/>
      <c r="N58" s="37" t="str">
        <f t="shared" si="3"/>
        <v/>
      </c>
      <c r="O58" s="308" t="str">
        <f t="shared" si="4"/>
        <v/>
      </c>
      <c r="P58" s="37" t="str">
        <f t="shared" si="5"/>
        <v/>
      </c>
      <c r="Q58" s="34" t="str">
        <f>CONCATENATE(MID(F10,3,4),B58)</f>
        <v>2602044</v>
      </c>
    </row>
    <row r="59" spans="1:17" x14ac:dyDescent="0.2">
      <c r="A59" s="20"/>
      <c r="B59" s="52" t="s">
        <v>175</v>
      </c>
      <c r="C59" s="309"/>
      <c r="D59" s="310"/>
      <c r="E59" s="311"/>
      <c r="F59" s="310"/>
      <c r="G59" s="312"/>
      <c r="H59" s="312"/>
      <c r="I59" s="312"/>
      <c r="J59" s="312"/>
      <c r="K59" s="310"/>
      <c r="L59" s="312"/>
      <c r="M59" s="308"/>
      <c r="N59" s="37" t="str">
        <f t="shared" si="3"/>
        <v/>
      </c>
      <c r="O59" s="308" t="str">
        <f t="shared" si="4"/>
        <v/>
      </c>
      <c r="P59" s="37" t="str">
        <f t="shared" si="5"/>
        <v/>
      </c>
      <c r="Q59" s="34" t="str">
        <f>CONCATENATE(MID(F10,3,4),B59)</f>
        <v>2602045</v>
      </c>
    </row>
    <row r="60" spans="1:17" x14ac:dyDescent="0.2">
      <c r="A60" s="20"/>
      <c r="B60" s="52" t="s">
        <v>176</v>
      </c>
      <c r="C60" s="309"/>
      <c r="D60" s="310"/>
      <c r="E60" s="311"/>
      <c r="F60" s="310"/>
      <c r="G60" s="312"/>
      <c r="H60" s="312"/>
      <c r="I60" s="312"/>
      <c r="J60" s="312"/>
      <c r="K60" s="310"/>
      <c r="L60" s="312"/>
      <c r="M60" s="308"/>
      <c r="N60" s="37" t="str">
        <f t="shared" si="3"/>
        <v/>
      </c>
      <c r="O60" s="308" t="str">
        <f t="shared" si="4"/>
        <v/>
      </c>
      <c r="P60" s="37" t="str">
        <f t="shared" si="5"/>
        <v/>
      </c>
      <c r="Q60" s="34" t="str">
        <f>CONCATENATE(MID(F10,3,4),B60)</f>
        <v>2602046</v>
      </c>
    </row>
    <row r="61" spans="1:17" x14ac:dyDescent="0.2">
      <c r="A61" s="20"/>
      <c r="B61" s="52" t="s">
        <v>177</v>
      </c>
      <c r="C61" s="309"/>
      <c r="D61" s="310"/>
      <c r="E61" s="311"/>
      <c r="F61" s="310"/>
      <c r="G61" s="312"/>
      <c r="H61" s="312"/>
      <c r="I61" s="312"/>
      <c r="J61" s="312"/>
      <c r="K61" s="310"/>
      <c r="L61" s="312"/>
      <c r="M61" s="308"/>
      <c r="N61" s="37" t="str">
        <f t="shared" si="3"/>
        <v/>
      </c>
      <c r="O61" s="308" t="str">
        <f t="shared" si="4"/>
        <v/>
      </c>
      <c r="P61" s="37" t="str">
        <f t="shared" si="5"/>
        <v/>
      </c>
      <c r="Q61" s="34" t="str">
        <f>CONCATENATE(MID(F10,3,4),B61)</f>
        <v>2602047</v>
      </c>
    </row>
    <row r="62" spans="1:17" x14ac:dyDescent="0.2">
      <c r="A62" s="20"/>
      <c r="B62" s="52" t="s">
        <v>178</v>
      </c>
      <c r="C62" s="309"/>
      <c r="D62" s="310"/>
      <c r="E62" s="311"/>
      <c r="F62" s="310"/>
      <c r="G62" s="312"/>
      <c r="H62" s="312"/>
      <c r="I62" s="312"/>
      <c r="J62" s="312"/>
      <c r="K62" s="310"/>
      <c r="L62" s="312"/>
      <c r="M62" s="308"/>
      <c r="N62" s="37" t="str">
        <f t="shared" si="3"/>
        <v/>
      </c>
      <c r="O62" s="308" t="str">
        <f t="shared" si="4"/>
        <v/>
      </c>
      <c r="P62" s="37" t="str">
        <f t="shared" si="5"/>
        <v/>
      </c>
      <c r="Q62" s="34" t="str">
        <f>CONCATENATE(MID(F10,3,4),B62)</f>
        <v>2602048</v>
      </c>
    </row>
    <row r="63" spans="1:17" x14ac:dyDescent="0.2">
      <c r="A63" s="20"/>
      <c r="B63" s="52" t="s">
        <v>179</v>
      </c>
      <c r="C63" s="309"/>
      <c r="D63" s="310"/>
      <c r="E63" s="311"/>
      <c r="F63" s="310"/>
      <c r="G63" s="312"/>
      <c r="H63" s="312"/>
      <c r="I63" s="312"/>
      <c r="J63" s="312"/>
      <c r="K63" s="310"/>
      <c r="L63" s="312"/>
      <c r="M63" s="308"/>
      <c r="N63" s="37" t="str">
        <f t="shared" si="3"/>
        <v/>
      </c>
      <c r="O63" s="308" t="str">
        <f t="shared" si="4"/>
        <v/>
      </c>
      <c r="P63" s="37" t="str">
        <f t="shared" si="5"/>
        <v/>
      </c>
      <c r="Q63" s="34" t="str">
        <f>CONCATENATE(MID(F10,3,4),B63)</f>
        <v>2602049</v>
      </c>
    </row>
    <row r="64" spans="1:17" x14ac:dyDescent="0.2">
      <c r="A64" s="21"/>
      <c r="B64" s="52" t="s">
        <v>180</v>
      </c>
      <c r="C64" s="309"/>
      <c r="D64" s="310"/>
      <c r="E64" s="311"/>
      <c r="F64" s="310"/>
      <c r="G64" s="312"/>
      <c r="H64" s="312"/>
      <c r="I64" s="312"/>
      <c r="J64" s="312"/>
      <c r="K64" s="310"/>
      <c r="L64" s="312"/>
      <c r="M64" s="308"/>
      <c r="N64" s="37" t="str">
        <f t="shared" si="3"/>
        <v/>
      </c>
      <c r="O64" s="308" t="str">
        <f t="shared" si="4"/>
        <v/>
      </c>
      <c r="P64" s="37" t="str">
        <f t="shared" si="5"/>
        <v/>
      </c>
      <c r="Q64" s="34" t="str">
        <f>CONCATENATE(MID(F10,3,4),B64)</f>
        <v>2602050</v>
      </c>
    </row>
    <row r="65" spans="1:17" x14ac:dyDescent="0.2">
      <c r="A65" s="316" t="str">
        <f>B65&amp;"-"&amp;B74</f>
        <v>051-060</v>
      </c>
      <c r="B65" s="52" t="s">
        <v>181</v>
      </c>
      <c r="C65" s="309"/>
      <c r="D65" s="310"/>
      <c r="E65" s="311"/>
      <c r="F65" s="310"/>
      <c r="G65" s="312"/>
      <c r="H65" s="312"/>
      <c r="I65" s="312"/>
      <c r="J65" s="312"/>
      <c r="K65" s="310"/>
      <c r="L65" s="312"/>
      <c r="M65" s="308"/>
      <c r="N65" s="37" t="str">
        <f t="shared" si="3"/>
        <v/>
      </c>
      <c r="O65" s="308" t="str">
        <f t="shared" si="4"/>
        <v/>
      </c>
      <c r="P65" s="37" t="str">
        <f t="shared" si="5"/>
        <v/>
      </c>
      <c r="Q65" s="34" t="str">
        <f>CONCATENATE(MID(F10,3,4),B65)</f>
        <v>2602051</v>
      </c>
    </row>
    <row r="66" spans="1:17" x14ac:dyDescent="0.2">
      <c r="A66" s="20"/>
      <c r="B66" s="52" t="s">
        <v>182</v>
      </c>
      <c r="C66" s="309"/>
      <c r="D66" s="310"/>
      <c r="E66" s="311"/>
      <c r="F66" s="310"/>
      <c r="G66" s="312"/>
      <c r="H66" s="312"/>
      <c r="I66" s="312"/>
      <c r="J66" s="312"/>
      <c r="K66" s="310"/>
      <c r="L66" s="312"/>
      <c r="M66" s="308"/>
      <c r="N66" s="37" t="str">
        <f t="shared" si="3"/>
        <v/>
      </c>
      <c r="O66" s="308" t="str">
        <f t="shared" si="4"/>
        <v/>
      </c>
      <c r="P66" s="37" t="str">
        <f t="shared" si="5"/>
        <v/>
      </c>
      <c r="Q66" s="34" t="str">
        <f>CONCATENATE(MID(F10,3,4),B66)</f>
        <v>2602052</v>
      </c>
    </row>
    <row r="67" spans="1:17" x14ac:dyDescent="0.2">
      <c r="A67" s="20"/>
      <c r="B67" s="52" t="s">
        <v>183</v>
      </c>
      <c r="C67" s="309"/>
      <c r="D67" s="310"/>
      <c r="E67" s="311"/>
      <c r="F67" s="310"/>
      <c r="G67" s="312"/>
      <c r="H67" s="312"/>
      <c r="I67" s="312"/>
      <c r="J67" s="312"/>
      <c r="K67" s="310"/>
      <c r="L67" s="312"/>
      <c r="M67" s="308"/>
      <c r="N67" s="37" t="str">
        <f t="shared" si="3"/>
        <v/>
      </c>
      <c r="O67" s="308" t="str">
        <f t="shared" si="4"/>
        <v/>
      </c>
      <c r="P67" s="37" t="str">
        <f t="shared" si="5"/>
        <v/>
      </c>
      <c r="Q67" s="34" t="str">
        <f>CONCATENATE(MID(F10,3,4),B67)</f>
        <v>2602053</v>
      </c>
    </row>
    <row r="68" spans="1:17" x14ac:dyDescent="0.2">
      <c r="A68" s="20"/>
      <c r="B68" s="52" t="s">
        <v>184</v>
      </c>
      <c r="C68" s="309"/>
      <c r="D68" s="310"/>
      <c r="E68" s="311"/>
      <c r="F68" s="310"/>
      <c r="G68" s="312"/>
      <c r="H68" s="312"/>
      <c r="I68" s="312"/>
      <c r="J68" s="312"/>
      <c r="K68" s="310"/>
      <c r="L68" s="312"/>
      <c r="M68" s="308"/>
      <c r="N68" s="37" t="str">
        <f t="shared" si="3"/>
        <v/>
      </c>
      <c r="O68" s="308" t="str">
        <f t="shared" si="4"/>
        <v/>
      </c>
      <c r="P68" s="37" t="str">
        <f t="shared" si="5"/>
        <v/>
      </c>
      <c r="Q68" s="34" t="str">
        <f>CONCATENATE(MID(F10,3,4),B68)</f>
        <v>2602054</v>
      </c>
    </row>
    <row r="69" spans="1:17" x14ac:dyDescent="0.2">
      <c r="A69" s="20"/>
      <c r="B69" s="52" t="s">
        <v>185</v>
      </c>
      <c r="C69" s="309"/>
      <c r="D69" s="310"/>
      <c r="E69" s="311"/>
      <c r="F69" s="310"/>
      <c r="G69" s="312"/>
      <c r="H69" s="312"/>
      <c r="I69" s="312"/>
      <c r="J69" s="312"/>
      <c r="K69" s="310"/>
      <c r="L69" s="312"/>
      <c r="M69" s="308"/>
      <c r="N69" s="37" t="str">
        <f t="shared" si="3"/>
        <v/>
      </c>
      <c r="O69" s="308" t="str">
        <f t="shared" si="4"/>
        <v/>
      </c>
      <c r="P69" s="37" t="str">
        <f t="shared" si="5"/>
        <v/>
      </c>
      <c r="Q69" s="34" t="str">
        <f>CONCATENATE(MID(F10,3,4),B69)</f>
        <v>2602055</v>
      </c>
    </row>
    <row r="70" spans="1:17" x14ac:dyDescent="0.2">
      <c r="A70" s="20"/>
      <c r="B70" s="52" t="s">
        <v>186</v>
      </c>
      <c r="C70" s="309"/>
      <c r="D70" s="310"/>
      <c r="E70" s="311"/>
      <c r="F70" s="310"/>
      <c r="G70" s="312"/>
      <c r="H70" s="312"/>
      <c r="I70" s="312"/>
      <c r="J70" s="312"/>
      <c r="K70" s="310"/>
      <c r="L70" s="312"/>
      <c r="M70" s="308"/>
      <c r="N70" s="37" t="str">
        <f t="shared" si="3"/>
        <v/>
      </c>
      <c r="O70" s="308" t="str">
        <f t="shared" si="4"/>
        <v/>
      </c>
      <c r="P70" s="37" t="str">
        <f t="shared" si="5"/>
        <v/>
      </c>
      <c r="Q70" s="34" t="str">
        <f>CONCATENATE(MID(F10,3,4),B70)</f>
        <v>2602056</v>
      </c>
    </row>
    <row r="71" spans="1:17" x14ac:dyDescent="0.2">
      <c r="A71" s="20"/>
      <c r="B71" s="52" t="s">
        <v>187</v>
      </c>
      <c r="C71" s="309"/>
      <c r="D71" s="310"/>
      <c r="E71" s="311"/>
      <c r="F71" s="310"/>
      <c r="G71" s="312"/>
      <c r="H71" s="312"/>
      <c r="I71" s="312"/>
      <c r="J71" s="312"/>
      <c r="K71" s="310"/>
      <c r="L71" s="312"/>
      <c r="M71" s="308"/>
      <c r="N71" s="37" t="str">
        <f t="shared" si="3"/>
        <v/>
      </c>
      <c r="O71" s="308" t="str">
        <f t="shared" si="4"/>
        <v/>
      </c>
      <c r="P71" s="37" t="str">
        <f t="shared" si="5"/>
        <v/>
      </c>
      <c r="Q71" s="34" t="str">
        <f>CONCATENATE(MID(F10,3,4),B71)</f>
        <v>2602057</v>
      </c>
    </row>
    <row r="72" spans="1:17" x14ac:dyDescent="0.2">
      <c r="A72" s="20"/>
      <c r="B72" s="52" t="s">
        <v>188</v>
      </c>
      <c r="C72" s="309"/>
      <c r="D72" s="310"/>
      <c r="E72" s="311"/>
      <c r="F72" s="310"/>
      <c r="G72" s="312"/>
      <c r="H72" s="312"/>
      <c r="I72" s="312"/>
      <c r="J72" s="312"/>
      <c r="K72" s="310"/>
      <c r="L72" s="312"/>
      <c r="M72" s="308"/>
      <c r="N72" s="37" t="str">
        <f t="shared" si="3"/>
        <v/>
      </c>
      <c r="O72" s="308" t="str">
        <f t="shared" si="4"/>
        <v/>
      </c>
      <c r="P72" s="37" t="str">
        <f t="shared" si="5"/>
        <v/>
      </c>
      <c r="Q72" s="34" t="str">
        <f>CONCATENATE(MID(F10,3,4),B72)</f>
        <v>2602058</v>
      </c>
    </row>
    <row r="73" spans="1:17" x14ac:dyDescent="0.2">
      <c r="A73" s="20"/>
      <c r="B73" s="52" t="s">
        <v>189</v>
      </c>
      <c r="C73" s="309"/>
      <c r="D73" s="310"/>
      <c r="E73" s="311"/>
      <c r="F73" s="310"/>
      <c r="G73" s="312"/>
      <c r="H73" s="312"/>
      <c r="I73" s="312"/>
      <c r="J73" s="312"/>
      <c r="K73" s="310"/>
      <c r="L73" s="312"/>
      <c r="M73" s="308"/>
      <c r="N73" s="37" t="str">
        <f t="shared" si="3"/>
        <v/>
      </c>
      <c r="O73" s="308" t="str">
        <f t="shared" si="4"/>
        <v/>
      </c>
      <c r="P73" s="37" t="str">
        <f t="shared" si="5"/>
        <v/>
      </c>
      <c r="Q73" s="34" t="str">
        <f>CONCATENATE(MID(F10,3,4),B73)</f>
        <v>2602059</v>
      </c>
    </row>
    <row r="74" spans="1:17" x14ac:dyDescent="0.2">
      <c r="A74" s="21"/>
      <c r="B74" s="52" t="s">
        <v>190</v>
      </c>
      <c r="C74" s="309"/>
      <c r="D74" s="310"/>
      <c r="E74" s="311"/>
      <c r="F74" s="310"/>
      <c r="G74" s="312"/>
      <c r="H74" s="312"/>
      <c r="I74" s="312"/>
      <c r="J74" s="312"/>
      <c r="K74" s="310"/>
      <c r="L74" s="312"/>
      <c r="M74" s="308"/>
      <c r="N74" s="37" t="str">
        <f t="shared" si="3"/>
        <v/>
      </c>
      <c r="O74" s="308" t="str">
        <f t="shared" si="4"/>
        <v/>
      </c>
      <c r="P74" s="37" t="str">
        <f t="shared" si="5"/>
        <v/>
      </c>
      <c r="Q74" s="34" t="str">
        <f>CONCATENATE(MID(F10,3,4),B74)</f>
        <v>2602060</v>
      </c>
    </row>
    <row r="75" spans="1:17" x14ac:dyDescent="0.2">
      <c r="A75" s="316" t="str">
        <f>B75&amp;"-"&amp;B84</f>
        <v>061-070</v>
      </c>
      <c r="B75" s="52" t="s">
        <v>191</v>
      </c>
      <c r="C75" s="309"/>
      <c r="D75" s="310"/>
      <c r="E75" s="311"/>
      <c r="F75" s="310"/>
      <c r="G75" s="312"/>
      <c r="H75" s="312"/>
      <c r="I75" s="312"/>
      <c r="J75" s="312"/>
      <c r="K75" s="310"/>
      <c r="L75" s="312"/>
      <c r="M75" s="308"/>
      <c r="N75" s="37" t="str">
        <f t="shared" si="3"/>
        <v/>
      </c>
      <c r="O75" s="308" t="str">
        <f t="shared" si="4"/>
        <v/>
      </c>
      <c r="P75" s="37" t="str">
        <f t="shared" si="5"/>
        <v/>
      </c>
      <c r="Q75" s="34" t="str">
        <f>CONCATENATE(MID(F10,3,4),B75)</f>
        <v>2602061</v>
      </c>
    </row>
    <row r="76" spans="1:17" x14ac:dyDescent="0.2">
      <c r="A76" s="20"/>
      <c r="B76" s="52" t="s">
        <v>192</v>
      </c>
      <c r="C76" s="309"/>
      <c r="D76" s="310"/>
      <c r="E76" s="311"/>
      <c r="F76" s="310"/>
      <c r="G76" s="312"/>
      <c r="H76" s="312"/>
      <c r="I76" s="312"/>
      <c r="J76" s="312"/>
      <c r="K76" s="310"/>
      <c r="L76" s="312"/>
      <c r="M76" s="308"/>
      <c r="N76" s="37" t="str">
        <f t="shared" si="3"/>
        <v/>
      </c>
      <c r="O76" s="308" t="str">
        <f t="shared" si="4"/>
        <v/>
      </c>
      <c r="P76" s="37" t="str">
        <f t="shared" si="5"/>
        <v/>
      </c>
      <c r="Q76" s="34" t="str">
        <f>CONCATENATE(MID(F10,3,4),B76)</f>
        <v>2602062</v>
      </c>
    </row>
    <row r="77" spans="1:17" x14ac:dyDescent="0.2">
      <c r="A77" s="20"/>
      <c r="B77" s="52" t="s">
        <v>193</v>
      </c>
      <c r="C77" s="309"/>
      <c r="D77" s="310"/>
      <c r="E77" s="311"/>
      <c r="F77" s="310"/>
      <c r="G77" s="312"/>
      <c r="H77" s="312"/>
      <c r="I77" s="312"/>
      <c r="J77" s="312"/>
      <c r="K77" s="310"/>
      <c r="L77" s="312"/>
      <c r="M77" s="308"/>
      <c r="N77" s="37" t="str">
        <f t="shared" si="3"/>
        <v/>
      </c>
      <c r="O77" s="308" t="str">
        <f t="shared" si="4"/>
        <v/>
      </c>
      <c r="P77" s="37" t="str">
        <f t="shared" si="5"/>
        <v/>
      </c>
      <c r="Q77" s="34" t="str">
        <f>CONCATENATE(MID(F10,3,4),B77)</f>
        <v>2602063</v>
      </c>
    </row>
    <row r="78" spans="1:17" x14ac:dyDescent="0.2">
      <c r="A78" s="20"/>
      <c r="B78" s="52" t="s">
        <v>194</v>
      </c>
      <c r="C78" s="309"/>
      <c r="D78" s="310"/>
      <c r="E78" s="311"/>
      <c r="F78" s="310"/>
      <c r="G78" s="312"/>
      <c r="H78" s="312"/>
      <c r="I78" s="312"/>
      <c r="J78" s="312"/>
      <c r="K78" s="310"/>
      <c r="L78" s="312"/>
      <c r="M78" s="308"/>
      <c r="N78" s="37" t="str">
        <f t="shared" ref="N78:N109" si="6">IF(M78="","",K78*M78)</f>
        <v/>
      </c>
      <c r="O78" s="308" t="str">
        <f t="shared" ref="O78:O109" si="7">IF(N78="","",ROUNDDOWN(N78*$O$11,0))</f>
        <v/>
      </c>
      <c r="P78" s="37" t="str">
        <f t="shared" ref="P78:P109" si="8">IF(N78="","",N78+O78)</f>
        <v/>
      </c>
      <c r="Q78" s="34" t="str">
        <f>CONCATENATE(MID(F10,3,4),B78)</f>
        <v>2602064</v>
      </c>
    </row>
    <row r="79" spans="1:17" x14ac:dyDescent="0.2">
      <c r="A79" s="20"/>
      <c r="B79" s="52" t="s">
        <v>195</v>
      </c>
      <c r="C79" s="309"/>
      <c r="D79" s="310"/>
      <c r="E79" s="311"/>
      <c r="F79" s="310"/>
      <c r="G79" s="312"/>
      <c r="H79" s="312"/>
      <c r="I79" s="312"/>
      <c r="J79" s="312"/>
      <c r="K79" s="310"/>
      <c r="L79" s="312"/>
      <c r="M79" s="308"/>
      <c r="N79" s="37" t="str">
        <f t="shared" si="6"/>
        <v/>
      </c>
      <c r="O79" s="308" t="str">
        <f t="shared" si="7"/>
        <v/>
      </c>
      <c r="P79" s="37" t="str">
        <f t="shared" si="8"/>
        <v/>
      </c>
      <c r="Q79" s="34" t="str">
        <f>CONCATENATE(MID(F10,3,4),B79)</f>
        <v>2602065</v>
      </c>
    </row>
    <row r="80" spans="1:17" x14ac:dyDescent="0.2">
      <c r="A80" s="20"/>
      <c r="B80" s="52" t="s">
        <v>196</v>
      </c>
      <c r="C80" s="309"/>
      <c r="D80" s="310"/>
      <c r="E80" s="311"/>
      <c r="F80" s="310"/>
      <c r="G80" s="312"/>
      <c r="H80" s="312"/>
      <c r="I80" s="312"/>
      <c r="J80" s="312"/>
      <c r="K80" s="310"/>
      <c r="L80" s="312"/>
      <c r="M80" s="308"/>
      <c r="N80" s="37" t="str">
        <f t="shared" si="6"/>
        <v/>
      </c>
      <c r="O80" s="308" t="str">
        <f t="shared" si="7"/>
        <v/>
      </c>
      <c r="P80" s="37" t="str">
        <f t="shared" si="8"/>
        <v/>
      </c>
      <c r="Q80" s="34" t="str">
        <f>CONCATENATE(MID(F10,3,4),B80)</f>
        <v>2602066</v>
      </c>
    </row>
    <row r="81" spans="1:17" x14ac:dyDescent="0.2">
      <c r="A81" s="20"/>
      <c r="B81" s="52" t="s">
        <v>197</v>
      </c>
      <c r="C81" s="309"/>
      <c r="D81" s="310"/>
      <c r="E81" s="311"/>
      <c r="F81" s="310"/>
      <c r="G81" s="312"/>
      <c r="H81" s="312"/>
      <c r="I81" s="312"/>
      <c r="J81" s="312"/>
      <c r="K81" s="310"/>
      <c r="L81" s="312"/>
      <c r="M81" s="308"/>
      <c r="N81" s="37" t="str">
        <f t="shared" si="6"/>
        <v/>
      </c>
      <c r="O81" s="308" t="str">
        <f t="shared" si="7"/>
        <v/>
      </c>
      <c r="P81" s="37" t="str">
        <f t="shared" si="8"/>
        <v/>
      </c>
      <c r="Q81" s="34" t="str">
        <f>CONCATENATE(MID(F10,3,4),B81)</f>
        <v>2602067</v>
      </c>
    </row>
    <row r="82" spans="1:17" x14ac:dyDescent="0.2">
      <c r="A82" s="20"/>
      <c r="B82" s="52" t="s">
        <v>198</v>
      </c>
      <c r="C82" s="309"/>
      <c r="D82" s="310"/>
      <c r="E82" s="311"/>
      <c r="F82" s="310"/>
      <c r="G82" s="312"/>
      <c r="H82" s="312"/>
      <c r="I82" s="312"/>
      <c r="J82" s="312"/>
      <c r="K82" s="310"/>
      <c r="L82" s="312"/>
      <c r="M82" s="308"/>
      <c r="N82" s="37" t="str">
        <f t="shared" si="6"/>
        <v/>
      </c>
      <c r="O82" s="308" t="str">
        <f t="shared" si="7"/>
        <v/>
      </c>
      <c r="P82" s="37" t="str">
        <f t="shared" si="8"/>
        <v/>
      </c>
      <c r="Q82" s="34" t="str">
        <f>CONCATENATE(MID(F10,3,4),B82)</f>
        <v>2602068</v>
      </c>
    </row>
    <row r="83" spans="1:17" x14ac:dyDescent="0.2">
      <c r="A83" s="20"/>
      <c r="B83" s="52" t="s">
        <v>199</v>
      </c>
      <c r="C83" s="309"/>
      <c r="D83" s="310"/>
      <c r="E83" s="311"/>
      <c r="F83" s="310"/>
      <c r="G83" s="312"/>
      <c r="H83" s="312"/>
      <c r="I83" s="312"/>
      <c r="J83" s="312"/>
      <c r="K83" s="310"/>
      <c r="L83" s="312"/>
      <c r="M83" s="308"/>
      <c r="N83" s="37" t="str">
        <f t="shared" si="6"/>
        <v/>
      </c>
      <c r="O83" s="308" t="str">
        <f t="shared" si="7"/>
        <v/>
      </c>
      <c r="P83" s="37" t="str">
        <f t="shared" si="8"/>
        <v/>
      </c>
      <c r="Q83" s="34" t="str">
        <f>CONCATENATE(MID(F10,3,4),B83)</f>
        <v>2602069</v>
      </c>
    </row>
    <row r="84" spans="1:17" x14ac:dyDescent="0.2">
      <c r="A84" s="21"/>
      <c r="B84" s="52" t="s">
        <v>200</v>
      </c>
      <c r="C84" s="309"/>
      <c r="D84" s="310"/>
      <c r="E84" s="311"/>
      <c r="F84" s="310"/>
      <c r="G84" s="312"/>
      <c r="H84" s="312"/>
      <c r="I84" s="312"/>
      <c r="J84" s="312"/>
      <c r="K84" s="310"/>
      <c r="L84" s="312"/>
      <c r="M84" s="308"/>
      <c r="N84" s="37" t="str">
        <f t="shared" si="6"/>
        <v/>
      </c>
      <c r="O84" s="308" t="str">
        <f t="shared" si="7"/>
        <v/>
      </c>
      <c r="P84" s="37" t="str">
        <f t="shared" si="8"/>
        <v/>
      </c>
      <c r="Q84" s="34" t="str">
        <f>CONCATENATE(MID(F10,3,4),B84)</f>
        <v>2602070</v>
      </c>
    </row>
    <row r="85" spans="1:17" x14ac:dyDescent="0.2">
      <c r="A85" s="316" t="str">
        <f>B85&amp;"-"&amp;B94</f>
        <v>071-080</v>
      </c>
      <c r="B85" s="52" t="s">
        <v>201</v>
      </c>
      <c r="C85" s="309"/>
      <c r="D85" s="310"/>
      <c r="E85" s="311"/>
      <c r="F85" s="310"/>
      <c r="G85" s="312"/>
      <c r="H85" s="312"/>
      <c r="I85" s="312"/>
      <c r="J85" s="312"/>
      <c r="K85" s="310"/>
      <c r="L85" s="312"/>
      <c r="M85" s="308"/>
      <c r="N85" s="37" t="str">
        <f t="shared" si="6"/>
        <v/>
      </c>
      <c r="O85" s="308" t="str">
        <f t="shared" si="7"/>
        <v/>
      </c>
      <c r="P85" s="37" t="str">
        <f t="shared" si="8"/>
        <v/>
      </c>
      <c r="Q85" s="34" t="str">
        <f>CONCATENATE(MID(F10,3,4),B85)</f>
        <v>2602071</v>
      </c>
    </row>
    <row r="86" spans="1:17" x14ac:dyDescent="0.2">
      <c r="A86" s="20"/>
      <c r="B86" s="52" t="s">
        <v>202</v>
      </c>
      <c r="C86" s="309"/>
      <c r="D86" s="310"/>
      <c r="E86" s="311"/>
      <c r="F86" s="310"/>
      <c r="G86" s="312"/>
      <c r="H86" s="312"/>
      <c r="I86" s="312"/>
      <c r="J86" s="312"/>
      <c r="K86" s="310"/>
      <c r="L86" s="312"/>
      <c r="M86" s="308"/>
      <c r="N86" s="37" t="str">
        <f t="shared" si="6"/>
        <v/>
      </c>
      <c r="O86" s="308" t="str">
        <f t="shared" si="7"/>
        <v/>
      </c>
      <c r="P86" s="37" t="str">
        <f t="shared" si="8"/>
        <v/>
      </c>
      <c r="Q86" s="34" t="str">
        <f>CONCATENATE(MID(F10,3,4),B86)</f>
        <v>2602072</v>
      </c>
    </row>
    <row r="87" spans="1:17" x14ac:dyDescent="0.2">
      <c r="A87" s="20"/>
      <c r="B87" s="52" t="s">
        <v>203</v>
      </c>
      <c r="C87" s="309"/>
      <c r="D87" s="310"/>
      <c r="E87" s="311"/>
      <c r="F87" s="310"/>
      <c r="G87" s="312"/>
      <c r="H87" s="312"/>
      <c r="I87" s="312"/>
      <c r="J87" s="312"/>
      <c r="K87" s="310"/>
      <c r="L87" s="312"/>
      <c r="M87" s="308"/>
      <c r="N87" s="37" t="str">
        <f t="shared" si="6"/>
        <v/>
      </c>
      <c r="O87" s="308" t="str">
        <f t="shared" si="7"/>
        <v/>
      </c>
      <c r="P87" s="37" t="str">
        <f t="shared" si="8"/>
        <v/>
      </c>
      <c r="Q87" s="34" t="str">
        <f>CONCATENATE(MID(F10,3,4),B87)</f>
        <v>2602073</v>
      </c>
    </row>
    <row r="88" spans="1:17" x14ac:dyDescent="0.2">
      <c r="A88" s="20"/>
      <c r="B88" s="52" t="s">
        <v>204</v>
      </c>
      <c r="C88" s="309"/>
      <c r="D88" s="310"/>
      <c r="E88" s="311"/>
      <c r="F88" s="310"/>
      <c r="G88" s="312"/>
      <c r="H88" s="312"/>
      <c r="I88" s="312"/>
      <c r="J88" s="312"/>
      <c r="K88" s="310"/>
      <c r="L88" s="312"/>
      <c r="M88" s="308"/>
      <c r="N88" s="37" t="str">
        <f t="shared" si="6"/>
        <v/>
      </c>
      <c r="O88" s="308" t="str">
        <f t="shared" si="7"/>
        <v/>
      </c>
      <c r="P88" s="37" t="str">
        <f t="shared" si="8"/>
        <v/>
      </c>
      <c r="Q88" s="34" t="str">
        <f>CONCATENATE(MID(F10,3,4),B88)</f>
        <v>2602074</v>
      </c>
    </row>
    <row r="89" spans="1:17" x14ac:dyDescent="0.2">
      <c r="A89" s="20"/>
      <c r="B89" s="52" t="s">
        <v>205</v>
      </c>
      <c r="C89" s="309"/>
      <c r="D89" s="310"/>
      <c r="E89" s="311"/>
      <c r="F89" s="310"/>
      <c r="G89" s="312"/>
      <c r="H89" s="312"/>
      <c r="I89" s="312"/>
      <c r="J89" s="312"/>
      <c r="K89" s="310"/>
      <c r="L89" s="312"/>
      <c r="M89" s="308"/>
      <c r="N89" s="37" t="str">
        <f t="shared" si="6"/>
        <v/>
      </c>
      <c r="O89" s="308" t="str">
        <f t="shared" si="7"/>
        <v/>
      </c>
      <c r="P89" s="37" t="str">
        <f t="shared" si="8"/>
        <v/>
      </c>
      <c r="Q89" s="34" t="str">
        <f>CONCATENATE(MID(F10,3,4),B89)</f>
        <v>2602075</v>
      </c>
    </row>
    <row r="90" spans="1:17" x14ac:dyDescent="0.2">
      <c r="A90" s="20"/>
      <c r="B90" s="52" t="s">
        <v>206</v>
      </c>
      <c r="C90" s="309"/>
      <c r="D90" s="310"/>
      <c r="E90" s="311"/>
      <c r="F90" s="310"/>
      <c r="G90" s="312"/>
      <c r="H90" s="312"/>
      <c r="I90" s="312"/>
      <c r="J90" s="312"/>
      <c r="K90" s="310"/>
      <c r="L90" s="312"/>
      <c r="M90" s="308"/>
      <c r="N90" s="37" t="str">
        <f t="shared" si="6"/>
        <v/>
      </c>
      <c r="O90" s="308" t="str">
        <f t="shared" si="7"/>
        <v/>
      </c>
      <c r="P90" s="37" t="str">
        <f t="shared" si="8"/>
        <v/>
      </c>
      <c r="Q90" s="34" t="str">
        <f>CONCATENATE(MID(F10,3,4),B90)</f>
        <v>2602076</v>
      </c>
    </row>
    <row r="91" spans="1:17" x14ac:dyDescent="0.2">
      <c r="A91" s="20"/>
      <c r="B91" s="52" t="s">
        <v>207</v>
      </c>
      <c r="C91" s="309"/>
      <c r="D91" s="310"/>
      <c r="E91" s="311"/>
      <c r="F91" s="310"/>
      <c r="G91" s="312"/>
      <c r="H91" s="312"/>
      <c r="I91" s="312"/>
      <c r="J91" s="312"/>
      <c r="K91" s="310"/>
      <c r="L91" s="312"/>
      <c r="M91" s="308"/>
      <c r="N91" s="37" t="str">
        <f t="shared" si="6"/>
        <v/>
      </c>
      <c r="O91" s="308" t="str">
        <f t="shared" si="7"/>
        <v/>
      </c>
      <c r="P91" s="37" t="str">
        <f t="shared" si="8"/>
        <v/>
      </c>
      <c r="Q91" s="34" t="str">
        <f>CONCATENATE(MID(F10,3,4),B91)</f>
        <v>2602077</v>
      </c>
    </row>
    <row r="92" spans="1:17" x14ac:dyDescent="0.2">
      <c r="A92" s="20"/>
      <c r="B92" s="52" t="s">
        <v>208</v>
      </c>
      <c r="C92" s="309"/>
      <c r="D92" s="310"/>
      <c r="E92" s="311"/>
      <c r="F92" s="310"/>
      <c r="G92" s="312"/>
      <c r="H92" s="312"/>
      <c r="I92" s="312"/>
      <c r="J92" s="312"/>
      <c r="K92" s="310"/>
      <c r="L92" s="312"/>
      <c r="M92" s="308"/>
      <c r="N92" s="37" t="str">
        <f t="shared" si="6"/>
        <v/>
      </c>
      <c r="O92" s="308" t="str">
        <f t="shared" si="7"/>
        <v/>
      </c>
      <c r="P92" s="37" t="str">
        <f t="shared" si="8"/>
        <v/>
      </c>
      <c r="Q92" s="34" t="str">
        <f>CONCATENATE(MID(F10,3,4),B92)</f>
        <v>2602078</v>
      </c>
    </row>
    <row r="93" spans="1:17" x14ac:dyDescent="0.2">
      <c r="A93" s="20"/>
      <c r="B93" s="52" t="s">
        <v>209</v>
      </c>
      <c r="C93" s="309"/>
      <c r="D93" s="310"/>
      <c r="E93" s="311"/>
      <c r="F93" s="310"/>
      <c r="G93" s="312"/>
      <c r="H93" s="312"/>
      <c r="I93" s="312"/>
      <c r="J93" s="312"/>
      <c r="K93" s="310"/>
      <c r="L93" s="312"/>
      <c r="M93" s="308"/>
      <c r="N93" s="37" t="str">
        <f t="shared" si="6"/>
        <v/>
      </c>
      <c r="O93" s="308" t="str">
        <f t="shared" si="7"/>
        <v/>
      </c>
      <c r="P93" s="37" t="str">
        <f t="shared" si="8"/>
        <v/>
      </c>
      <c r="Q93" s="34" t="str">
        <f>CONCATENATE(MID(F10,3,4),B93)</f>
        <v>2602079</v>
      </c>
    </row>
    <row r="94" spans="1:17" x14ac:dyDescent="0.2">
      <c r="A94" s="21"/>
      <c r="B94" s="52" t="s">
        <v>210</v>
      </c>
      <c r="C94" s="309"/>
      <c r="D94" s="310"/>
      <c r="E94" s="311"/>
      <c r="F94" s="310"/>
      <c r="G94" s="312"/>
      <c r="H94" s="312"/>
      <c r="I94" s="312"/>
      <c r="J94" s="312"/>
      <c r="K94" s="310"/>
      <c r="L94" s="312"/>
      <c r="M94" s="308"/>
      <c r="N94" s="37" t="str">
        <f t="shared" si="6"/>
        <v/>
      </c>
      <c r="O94" s="308" t="str">
        <f t="shared" si="7"/>
        <v/>
      </c>
      <c r="P94" s="37" t="str">
        <f t="shared" si="8"/>
        <v/>
      </c>
      <c r="Q94" s="34" t="str">
        <f>CONCATENATE(MID(F10,3,4),B94)</f>
        <v>2602080</v>
      </c>
    </row>
    <row r="95" spans="1:17" x14ac:dyDescent="0.2">
      <c r="A95" s="316" t="str">
        <f>B95&amp;"-"&amp;B104</f>
        <v>081-090</v>
      </c>
      <c r="B95" s="52" t="s">
        <v>211</v>
      </c>
      <c r="C95" s="309"/>
      <c r="D95" s="310"/>
      <c r="E95" s="311"/>
      <c r="F95" s="310"/>
      <c r="G95" s="312"/>
      <c r="H95" s="312"/>
      <c r="I95" s="312"/>
      <c r="J95" s="312"/>
      <c r="K95" s="310"/>
      <c r="L95" s="312"/>
      <c r="M95" s="308"/>
      <c r="N95" s="37" t="str">
        <f t="shared" si="6"/>
        <v/>
      </c>
      <c r="O95" s="308" t="str">
        <f t="shared" si="7"/>
        <v/>
      </c>
      <c r="P95" s="37" t="str">
        <f t="shared" si="8"/>
        <v/>
      </c>
      <c r="Q95" s="34" t="str">
        <f>CONCATENATE(MID(F10,3,4),B95)</f>
        <v>2602081</v>
      </c>
    </row>
    <row r="96" spans="1:17" x14ac:dyDescent="0.2">
      <c r="A96" s="20"/>
      <c r="B96" s="52" t="s">
        <v>212</v>
      </c>
      <c r="C96" s="309"/>
      <c r="D96" s="310"/>
      <c r="E96" s="311"/>
      <c r="F96" s="310"/>
      <c r="G96" s="312"/>
      <c r="H96" s="312"/>
      <c r="I96" s="312"/>
      <c r="J96" s="312"/>
      <c r="K96" s="310"/>
      <c r="L96" s="312"/>
      <c r="M96" s="308"/>
      <c r="N96" s="37" t="str">
        <f t="shared" si="6"/>
        <v/>
      </c>
      <c r="O96" s="308" t="str">
        <f t="shared" si="7"/>
        <v/>
      </c>
      <c r="P96" s="37" t="str">
        <f t="shared" si="8"/>
        <v/>
      </c>
      <c r="Q96" s="34" t="str">
        <f>CONCATENATE(MID(F10,3,4),B96)</f>
        <v>2602082</v>
      </c>
    </row>
    <row r="97" spans="1:17" x14ac:dyDescent="0.2">
      <c r="A97" s="20"/>
      <c r="B97" s="52" t="s">
        <v>213</v>
      </c>
      <c r="C97" s="309"/>
      <c r="D97" s="310"/>
      <c r="E97" s="311"/>
      <c r="F97" s="310"/>
      <c r="G97" s="312"/>
      <c r="H97" s="312"/>
      <c r="I97" s="312"/>
      <c r="J97" s="312"/>
      <c r="K97" s="310"/>
      <c r="L97" s="312"/>
      <c r="M97" s="308"/>
      <c r="N97" s="37" t="str">
        <f t="shared" si="6"/>
        <v/>
      </c>
      <c r="O97" s="308" t="str">
        <f t="shared" si="7"/>
        <v/>
      </c>
      <c r="P97" s="37" t="str">
        <f t="shared" si="8"/>
        <v/>
      </c>
      <c r="Q97" s="34" t="str">
        <f>CONCATENATE(MID(F10,3,4),B97)</f>
        <v>2602083</v>
      </c>
    </row>
    <row r="98" spans="1:17" x14ac:dyDescent="0.2">
      <c r="A98" s="20"/>
      <c r="B98" s="52" t="s">
        <v>214</v>
      </c>
      <c r="C98" s="309"/>
      <c r="D98" s="310"/>
      <c r="E98" s="311"/>
      <c r="F98" s="310"/>
      <c r="G98" s="312"/>
      <c r="H98" s="312"/>
      <c r="I98" s="312"/>
      <c r="J98" s="312"/>
      <c r="K98" s="310"/>
      <c r="L98" s="312"/>
      <c r="M98" s="308"/>
      <c r="N98" s="37" t="str">
        <f t="shared" si="6"/>
        <v/>
      </c>
      <c r="O98" s="308" t="str">
        <f t="shared" si="7"/>
        <v/>
      </c>
      <c r="P98" s="37" t="str">
        <f t="shared" si="8"/>
        <v/>
      </c>
      <c r="Q98" s="34" t="str">
        <f>CONCATENATE(MID(F10,3,4),B98)</f>
        <v>2602084</v>
      </c>
    </row>
    <row r="99" spans="1:17" x14ac:dyDescent="0.2">
      <c r="A99" s="20"/>
      <c r="B99" s="52" t="s">
        <v>215</v>
      </c>
      <c r="C99" s="309"/>
      <c r="D99" s="310"/>
      <c r="E99" s="311"/>
      <c r="F99" s="310"/>
      <c r="G99" s="312"/>
      <c r="H99" s="312"/>
      <c r="I99" s="312"/>
      <c r="J99" s="312"/>
      <c r="K99" s="310"/>
      <c r="L99" s="312"/>
      <c r="M99" s="308"/>
      <c r="N99" s="37" t="str">
        <f t="shared" si="6"/>
        <v/>
      </c>
      <c r="O99" s="308" t="str">
        <f t="shared" si="7"/>
        <v/>
      </c>
      <c r="P99" s="37" t="str">
        <f t="shared" si="8"/>
        <v/>
      </c>
      <c r="Q99" s="34" t="str">
        <f>CONCATENATE(MID(F10,3,4),B99)</f>
        <v>2602085</v>
      </c>
    </row>
    <row r="100" spans="1:17" x14ac:dyDescent="0.2">
      <c r="A100" s="20"/>
      <c r="B100" s="52" t="s">
        <v>216</v>
      </c>
      <c r="C100" s="309"/>
      <c r="D100" s="310"/>
      <c r="E100" s="311"/>
      <c r="F100" s="310"/>
      <c r="G100" s="312"/>
      <c r="H100" s="312"/>
      <c r="I100" s="312"/>
      <c r="J100" s="312"/>
      <c r="K100" s="310"/>
      <c r="L100" s="312"/>
      <c r="M100" s="308"/>
      <c r="N100" s="37" t="str">
        <f t="shared" si="6"/>
        <v/>
      </c>
      <c r="O100" s="308" t="str">
        <f t="shared" si="7"/>
        <v/>
      </c>
      <c r="P100" s="37" t="str">
        <f t="shared" si="8"/>
        <v/>
      </c>
      <c r="Q100" s="34" t="str">
        <f>CONCATENATE(MID(F10,3,4),B100)</f>
        <v>2602086</v>
      </c>
    </row>
    <row r="101" spans="1:17" x14ac:dyDescent="0.2">
      <c r="A101" s="20"/>
      <c r="B101" s="52" t="s">
        <v>217</v>
      </c>
      <c r="C101" s="309"/>
      <c r="D101" s="310"/>
      <c r="E101" s="311"/>
      <c r="F101" s="310"/>
      <c r="G101" s="312"/>
      <c r="H101" s="312"/>
      <c r="I101" s="312"/>
      <c r="J101" s="312"/>
      <c r="K101" s="310"/>
      <c r="L101" s="312"/>
      <c r="M101" s="308"/>
      <c r="N101" s="37" t="str">
        <f t="shared" si="6"/>
        <v/>
      </c>
      <c r="O101" s="308" t="str">
        <f t="shared" si="7"/>
        <v/>
      </c>
      <c r="P101" s="37" t="str">
        <f t="shared" si="8"/>
        <v/>
      </c>
      <c r="Q101" s="34" t="str">
        <f>CONCATENATE(MID(F10,3,4),B101)</f>
        <v>2602087</v>
      </c>
    </row>
    <row r="102" spans="1:17" x14ac:dyDescent="0.2">
      <c r="A102" s="20"/>
      <c r="B102" s="52" t="s">
        <v>218</v>
      </c>
      <c r="C102" s="309"/>
      <c r="D102" s="310"/>
      <c r="E102" s="311"/>
      <c r="F102" s="310"/>
      <c r="G102" s="312"/>
      <c r="H102" s="312"/>
      <c r="I102" s="312"/>
      <c r="J102" s="312"/>
      <c r="K102" s="310"/>
      <c r="L102" s="312"/>
      <c r="M102" s="308"/>
      <c r="N102" s="37" t="str">
        <f t="shared" si="6"/>
        <v/>
      </c>
      <c r="O102" s="308" t="str">
        <f t="shared" si="7"/>
        <v/>
      </c>
      <c r="P102" s="37" t="str">
        <f t="shared" si="8"/>
        <v/>
      </c>
      <c r="Q102" s="34" t="str">
        <f>CONCATENATE(MID(F10,3,4),B102)</f>
        <v>2602088</v>
      </c>
    </row>
    <row r="103" spans="1:17" x14ac:dyDescent="0.2">
      <c r="A103" s="20"/>
      <c r="B103" s="52" t="s">
        <v>219</v>
      </c>
      <c r="C103" s="309"/>
      <c r="D103" s="310"/>
      <c r="E103" s="311"/>
      <c r="F103" s="310"/>
      <c r="G103" s="312"/>
      <c r="H103" s="312"/>
      <c r="I103" s="312"/>
      <c r="J103" s="312"/>
      <c r="K103" s="310"/>
      <c r="L103" s="312"/>
      <c r="M103" s="308"/>
      <c r="N103" s="37" t="str">
        <f t="shared" si="6"/>
        <v/>
      </c>
      <c r="O103" s="308" t="str">
        <f t="shared" si="7"/>
        <v/>
      </c>
      <c r="P103" s="37" t="str">
        <f t="shared" si="8"/>
        <v/>
      </c>
      <c r="Q103" s="34" t="str">
        <f>CONCATENATE(MID(F10,3,4),B103)</f>
        <v>2602089</v>
      </c>
    </row>
    <row r="104" spans="1:17" x14ac:dyDescent="0.2">
      <c r="A104" s="21"/>
      <c r="B104" s="52" t="s">
        <v>220</v>
      </c>
      <c r="C104" s="309"/>
      <c r="D104" s="310"/>
      <c r="E104" s="311"/>
      <c r="F104" s="310"/>
      <c r="G104" s="312"/>
      <c r="H104" s="312"/>
      <c r="I104" s="312"/>
      <c r="J104" s="312"/>
      <c r="K104" s="310"/>
      <c r="L104" s="312"/>
      <c r="M104" s="308"/>
      <c r="N104" s="37" t="str">
        <f t="shared" si="6"/>
        <v/>
      </c>
      <c r="O104" s="308" t="str">
        <f t="shared" si="7"/>
        <v/>
      </c>
      <c r="P104" s="37" t="str">
        <f t="shared" si="8"/>
        <v/>
      </c>
      <c r="Q104" s="34" t="str">
        <f>CONCATENATE(MID(F10,3,4),B104)</f>
        <v>2602090</v>
      </c>
    </row>
    <row r="105" spans="1:17" x14ac:dyDescent="0.2">
      <c r="A105" s="316" t="str">
        <f>B105&amp;"-"&amp;B114</f>
        <v>091-100</v>
      </c>
      <c r="B105" s="52" t="s">
        <v>221</v>
      </c>
      <c r="C105" s="309"/>
      <c r="D105" s="310"/>
      <c r="E105" s="311"/>
      <c r="F105" s="310"/>
      <c r="G105" s="312"/>
      <c r="H105" s="312"/>
      <c r="I105" s="312"/>
      <c r="J105" s="312"/>
      <c r="K105" s="310"/>
      <c r="L105" s="312"/>
      <c r="M105" s="308"/>
      <c r="N105" s="37" t="str">
        <f t="shared" si="6"/>
        <v/>
      </c>
      <c r="O105" s="308" t="str">
        <f t="shared" si="7"/>
        <v/>
      </c>
      <c r="P105" s="37" t="str">
        <f t="shared" si="8"/>
        <v/>
      </c>
      <c r="Q105" s="34" t="str">
        <f>CONCATENATE(MID(F10,3,4),B105)</f>
        <v>2602091</v>
      </c>
    </row>
    <row r="106" spans="1:17" x14ac:dyDescent="0.2">
      <c r="A106" s="20"/>
      <c r="B106" s="52" t="s">
        <v>222</v>
      </c>
      <c r="C106" s="309"/>
      <c r="D106" s="310"/>
      <c r="E106" s="311"/>
      <c r="F106" s="310"/>
      <c r="G106" s="312"/>
      <c r="H106" s="312"/>
      <c r="I106" s="312"/>
      <c r="J106" s="312"/>
      <c r="K106" s="310"/>
      <c r="L106" s="312"/>
      <c r="M106" s="308"/>
      <c r="N106" s="37" t="str">
        <f t="shared" si="6"/>
        <v/>
      </c>
      <c r="O106" s="308" t="str">
        <f t="shared" si="7"/>
        <v/>
      </c>
      <c r="P106" s="37" t="str">
        <f t="shared" si="8"/>
        <v/>
      </c>
      <c r="Q106" s="34" t="str">
        <f>CONCATENATE(MID(F10,3,4),B106)</f>
        <v>2602092</v>
      </c>
    </row>
    <row r="107" spans="1:17" x14ac:dyDescent="0.2">
      <c r="A107" s="20"/>
      <c r="B107" s="52" t="s">
        <v>223</v>
      </c>
      <c r="C107" s="309"/>
      <c r="D107" s="310"/>
      <c r="E107" s="311"/>
      <c r="F107" s="310"/>
      <c r="G107" s="312"/>
      <c r="H107" s="312"/>
      <c r="I107" s="312"/>
      <c r="J107" s="312"/>
      <c r="K107" s="310"/>
      <c r="L107" s="312"/>
      <c r="M107" s="308"/>
      <c r="N107" s="37" t="str">
        <f t="shared" si="6"/>
        <v/>
      </c>
      <c r="O107" s="308" t="str">
        <f t="shared" si="7"/>
        <v/>
      </c>
      <c r="P107" s="37" t="str">
        <f t="shared" si="8"/>
        <v/>
      </c>
      <c r="Q107" s="34" t="str">
        <f>CONCATENATE(MID(F10,3,4),B107)</f>
        <v>2602093</v>
      </c>
    </row>
    <row r="108" spans="1:17" x14ac:dyDescent="0.2">
      <c r="A108" s="20"/>
      <c r="B108" s="52" t="s">
        <v>224</v>
      </c>
      <c r="C108" s="309"/>
      <c r="D108" s="310"/>
      <c r="E108" s="311"/>
      <c r="F108" s="310"/>
      <c r="G108" s="312"/>
      <c r="H108" s="312"/>
      <c r="I108" s="312"/>
      <c r="J108" s="312"/>
      <c r="K108" s="310"/>
      <c r="L108" s="312"/>
      <c r="M108" s="308"/>
      <c r="N108" s="37" t="str">
        <f t="shared" si="6"/>
        <v/>
      </c>
      <c r="O108" s="308" t="str">
        <f t="shared" si="7"/>
        <v/>
      </c>
      <c r="P108" s="37" t="str">
        <f t="shared" si="8"/>
        <v/>
      </c>
      <c r="Q108" s="34" t="str">
        <f>CONCATENATE(MID(F10,3,4),B108)</f>
        <v>2602094</v>
      </c>
    </row>
    <row r="109" spans="1:17" x14ac:dyDescent="0.2">
      <c r="A109" s="20"/>
      <c r="B109" s="52" t="s">
        <v>225</v>
      </c>
      <c r="C109" s="309"/>
      <c r="D109" s="310"/>
      <c r="E109" s="311"/>
      <c r="F109" s="310"/>
      <c r="G109" s="312"/>
      <c r="H109" s="312"/>
      <c r="I109" s="312"/>
      <c r="J109" s="312"/>
      <c r="K109" s="310"/>
      <c r="L109" s="312"/>
      <c r="M109" s="308"/>
      <c r="N109" s="37" t="str">
        <f t="shared" si="6"/>
        <v/>
      </c>
      <c r="O109" s="308" t="str">
        <f t="shared" si="7"/>
        <v/>
      </c>
      <c r="P109" s="37" t="str">
        <f t="shared" si="8"/>
        <v/>
      </c>
      <c r="Q109" s="34" t="str">
        <f>CONCATENATE(MID(F10,3,4),B109)</f>
        <v>2602095</v>
      </c>
    </row>
    <row r="110" spans="1:17" x14ac:dyDescent="0.2">
      <c r="A110" s="20"/>
      <c r="B110" s="52" t="s">
        <v>226</v>
      </c>
      <c r="C110" s="309"/>
      <c r="D110" s="310"/>
      <c r="E110" s="311"/>
      <c r="F110" s="310"/>
      <c r="G110" s="312"/>
      <c r="H110" s="312"/>
      <c r="I110" s="312"/>
      <c r="J110" s="312"/>
      <c r="K110" s="310"/>
      <c r="L110" s="312"/>
      <c r="M110" s="308"/>
      <c r="N110" s="37" t="str">
        <f t="shared" ref="N110:N141" si="9">IF(M110="","",K110*M110)</f>
        <v/>
      </c>
      <c r="O110" s="308" t="str">
        <f t="shared" ref="O110:O141" si="10">IF(N110="","",ROUNDDOWN(N110*$O$11,0))</f>
        <v/>
      </c>
      <c r="P110" s="37" t="str">
        <f t="shared" ref="P110:P141" si="11">IF(N110="","",N110+O110)</f>
        <v/>
      </c>
      <c r="Q110" s="34" t="str">
        <f>CONCATENATE(MID(F10,3,4),B110)</f>
        <v>2602096</v>
      </c>
    </row>
    <row r="111" spans="1:17" x14ac:dyDescent="0.2">
      <c r="A111" s="20"/>
      <c r="B111" s="52" t="s">
        <v>227</v>
      </c>
      <c r="C111" s="309"/>
      <c r="D111" s="310"/>
      <c r="E111" s="311"/>
      <c r="F111" s="310"/>
      <c r="G111" s="312"/>
      <c r="H111" s="312"/>
      <c r="I111" s="312"/>
      <c r="J111" s="312"/>
      <c r="K111" s="310"/>
      <c r="L111" s="312"/>
      <c r="M111" s="308"/>
      <c r="N111" s="37" t="str">
        <f t="shared" si="9"/>
        <v/>
      </c>
      <c r="O111" s="308" t="str">
        <f t="shared" si="10"/>
        <v/>
      </c>
      <c r="P111" s="37" t="str">
        <f t="shared" si="11"/>
        <v/>
      </c>
      <c r="Q111" s="34" t="str">
        <f>CONCATENATE(MID(F10,3,4),B111)</f>
        <v>2602097</v>
      </c>
    </row>
    <row r="112" spans="1:17" x14ac:dyDescent="0.2">
      <c r="A112" s="20"/>
      <c r="B112" s="52" t="s">
        <v>228</v>
      </c>
      <c r="C112" s="309"/>
      <c r="D112" s="310"/>
      <c r="E112" s="311"/>
      <c r="F112" s="310"/>
      <c r="G112" s="312"/>
      <c r="H112" s="312"/>
      <c r="I112" s="312"/>
      <c r="J112" s="312"/>
      <c r="K112" s="310"/>
      <c r="L112" s="312"/>
      <c r="M112" s="308"/>
      <c r="N112" s="37" t="str">
        <f t="shared" si="9"/>
        <v/>
      </c>
      <c r="O112" s="308" t="str">
        <f t="shared" si="10"/>
        <v/>
      </c>
      <c r="P112" s="37" t="str">
        <f t="shared" si="11"/>
        <v/>
      </c>
      <c r="Q112" s="34" t="str">
        <f>CONCATENATE(MID(F10,3,4),B112)</f>
        <v>2602098</v>
      </c>
    </row>
    <row r="113" spans="1:17" x14ac:dyDescent="0.2">
      <c r="A113" s="20"/>
      <c r="B113" s="52" t="s">
        <v>229</v>
      </c>
      <c r="C113" s="309"/>
      <c r="D113" s="310"/>
      <c r="E113" s="311"/>
      <c r="F113" s="310"/>
      <c r="G113" s="312"/>
      <c r="H113" s="312"/>
      <c r="I113" s="312"/>
      <c r="J113" s="312"/>
      <c r="K113" s="310"/>
      <c r="L113" s="312"/>
      <c r="M113" s="308"/>
      <c r="N113" s="37" t="str">
        <f t="shared" si="9"/>
        <v/>
      </c>
      <c r="O113" s="308" t="str">
        <f t="shared" si="10"/>
        <v/>
      </c>
      <c r="P113" s="37" t="str">
        <f t="shared" si="11"/>
        <v/>
      </c>
      <c r="Q113" s="34" t="str">
        <f>CONCATENATE(MID(F10,3,4),B113)</f>
        <v>2602099</v>
      </c>
    </row>
    <row r="114" spans="1:17" x14ac:dyDescent="0.2">
      <c r="A114" s="21"/>
      <c r="B114" s="52" t="s">
        <v>230</v>
      </c>
      <c r="C114" s="309"/>
      <c r="D114" s="310"/>
      <c r="E114" s="311"/>
      <c r="F114" s="310"/>
      <c r="G114" s="312"/>
      <c r="H114" s="312"/>
      <c r="I114" s="312"/>
      <c r="J114" s="312"/>
      <c r="K114" s="310"/>
      <c r="L114" s="312"/>
      <c r="M114" s="308"/>
      <c r="N114" s="37" t="str">
        <f t="shared" si="9"/>
        <v/>
      </c>
      <c r="O114" s="308" t="str">
        <f t="shared" si="10"/>
        <v/>
      </c>
      <c r="P114" s="37" t="str">
        <f t="shared" si="11"/>
        <v/>
      </c>
      <c r="Q114" s="34" t="str">
        <f>CONCATENATE(MID(F10,3,4),B114)</f>
        <v>2602100</v>
      </c>
    </row>
  </sheetData>
  <sheetProtection selectLockedCells="1"/>
  <mergeCells count="8">
    <mergeCell ref="C10:E10"/>
    <mergeCell ref="C6:E7"/>
    <mergeCell ref="K2:M2"/>
    <mergeCell ref="F6:H7"/>
    <mergeCell ref="K6:M6"/>
    <mergeCell ref="K4:M4"/>
    <mergeCell ref="C2:E4"/>
    <mergeCell ref="F2:H4"/>
  </mergeCells>
  <phoneticPr fontId="2"/>
  <dataValidations count="1">
    <dataValidation type="whole" allowBlank="1" showInputMessage="1" showErrorMessage="1" error="西暦4桁+月2桁の合計6桁の数字で入力をお願いいたします。" sqref="F10" xr:uid="{00000000-0002-0000-0100-000000000000}">
      <formula1>202305</formula1>
      <formula2>300012</formula2>
    </dataValidation>
  </dataValidations>
  <pageMargins left="0.7" right="0.7" top="0.75" bottom="0.75" header="0.3" footer="0.3"/>
  <pageSetup paperSize="9" scale="5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FF"/>
    <pageSetUpPr fitToPage="1"/>
  </sheetPr>
  <dimension ref="A1:U113"/>
  <sheetViews>
    <sheetView view="pageBreakPreview" topLeftCell="C38" zoomScale="60" zoomScaleNormal="100" workbookViewId="0">
      <selection sqref="A1:N46"/>
    </sheetView>
  </sheetViews>
  <sheetFormatPr defaultColWidth="9" defaultRowHeight="13" x14ac:dyDescent="0.2"/>
  <cols>
    <col min="1" max="1" width="5.81640625" style="16" customWidth="1"/>
    <col min="2" max="2" width="6.1796875" style="14" customWidth="1"/>
    <col min="3" max="3" width="3.90625" style="14" customWidth="1"/>
    <col min="4" max="4" width="4.453125" style="14" customWidth="1"/>
    <col min="5" max="5" width="17" style="14" customWidth="1"/>
    <col min="6" max="6" width="26.81640625" style="14" customWidth="1"/>
    <col min="7" max="7" width="19.08984375" style="14" customWidth="1"/>
    <col min="8" max="8" width="9.90625" style="15" customWidth="1"/>
    <col min="9" max="9" width="6.08984375" style="15" customWidth="1"/>
    <col min="10" max="11" width="14.08984375" style="293" customWidth="1"/>
    <col min="12" max="12" width="14.08984375" style="294" customWidth="1"/>
    <col min="13" max="13" width="25.1796875" style="294" customWidth="1"/>
    <col min="14" max="15" width="10.6328125" style="14" customWidth="1"/>
    <col min="16" max="16" width="9.81640625" style="14" customWidth="1"/>
    <col min="17" max="17" width="9" style="14" customWidth="1"/>
    <col min="18" max="16384" width="9" style="14"/>
  </cols>
  <sheetData>
    <row r="1" spans="1:21" ht="43.5" customHeight="1" thickBot="1" x14ac:dyDescent="0.4">
      <c r="B1" s="366"/>
      <c r="C1" s="413" t="s">
        <v>231</v>
      </c>
      <c r="D1" s="414"/>
      <c r="E1" s="367" t="str">
        <f>LEFT(E10,4)&amp;"年"&amp;RIGHT(E10,2)&amp;"月分合計請求書"</f>
        <v>2026年02月分合計請求書</v>
      </c>
      <c r="F1" s="368"/>
      <c r="G1" s="368"/>
      <c r="H1" s="366"/>
      <c r="I1" s="366"/>
      <c r="J1" s="15"/>
      <c r="K1" s="15"/>
      <c r="L1" s="369"/>
      <c r="M1" s="418" t="str">
        <f>G10</f>
        <v xml:space="preserve">72130
</v>
      </c>
      <c r="N1" s="403"/>
      <c r="O1" s="294"/>
    </row>
    <row r="2" spans="1:21" ht="38.25" customHeight="1" thickTop="1" x14ac:dyDescent="0.35">
      <c r="H2" s="14"/>
      <c r="I2" s="14"/>
      <c r="J2" s="15"/>
      <c r="K2" s="15"/>
      <c r="L2" s="293"/>
      <c r="M2" s="412" t="str">
        <f>"日付："&amp;LEFT(E10,4)&amp;"年"&amp;RIGHT(E10,2)&amp;"月末日"</f>
        <v>日付：2026年02月末日</v>
      </c>
      <c r="N2" s="390"/>
      <c r="O2" s="294"/>
      <c r="P2" s="62" t="s">
        <v>232</v>
      </c>
      <c r="Q2" s="63">
        <f>IF(MAX($AP$5:$AP$19)=0,1,MAX($AP$5:$AP$19))</f>
        <v>1</v>
      </c>
      <c r="R2" s="62" t="s">
        <v>233</v>
      </c>
      <c r="S2" s="63">
        <v>14</v>
      </c>
      <c r="T2" s="62" t="s">
        <v>234</v>
      </c>
      <c r="U2" s="1"/>
    </row>
    <row r="3" spans="1:21" ht="24" customHeight="1" x14ac:dyDescent="0.2">
      <c r="B3" s="61" t="s">
        <v>235</v>
      </c>
      <c r="H3" s="14"/>
      <c r="I3" s="14"/>
      <c r="J3" s="15"/>
      <c r="K3" s="15"/>
      <c r="L3" s="293"/>
      <c r="M3" s="293"/>
      <c r="N3" s="294"/>
      <c r="O3" s="294"/>
    </row>
    <row r="4" spans="1:21" ht="33" customHeight="1" x14ac:dyDescent="0.25">
      <c r="B4" s="61" t="s">
        <v>236</v>
      </c>
      <c r="H4" s="14"/>
      <c r="I4" s="370"/>
      <c r="J4" s="371" t="s">
        <v>237</v>
      </c>
      <c r="K4" s="419" t="str">
        <f>請求データ入力!F2</f>
        <v>〒110-0012　東京都台東区竜泉3-40-4</v>
      </c>
      <c r="L4" s="420"/>
      <c r="M4" s="420"/>
      <c r="N4" s="294"/>
      <c r="O4" s="294"/>
    </row>
    <row r="5" spans="1:21" ht="33" customHeight="1" x14ac:dyDescent="0.25">
      <c r="B5" s="372" t="s">
        <v>238</v>
      </c>
      <c r="H5" s="14"/>
      <c r="I5" s="370"/>
      <c r="J5" s="373"/>
      <c r="K5" s="421"/>
      <c r="L5" s="420"/>
      <c r="M5" s="420"/>
      <c r="N5" s="294"/>
      <c r="O5" s="294"/>
    </row>
    <row r="6" spans="1:21" ht="33" customHeight="1" x14ac:dyDescent="0.25">
      <c r="H6" s="14"/>
      <c r="I6" s="370"/>
      <c r="J6" s="371" t="s">
        <v>239</v>
      </c>
      <c r="K6" s="422" t="str">
        <f>請求データ入力!F6</f>
        <v>有限会社木村左官工業</v>
      </c>
      <c r="L6" s="420"/>
      <c r="M6" s="420"/>
      <c r="N6" s="374" t="s">
        <v>240</v>
      </c>
      <c r="O6" s="294"/>
    </row>
    <row r="7" spans="1:21" ht="33" customHeight="1" x14ac:dyDescent="0.25">
      <c r="H7" s="14"/>
      <c r="I7" s="370"/>
      <c r="J7" s="375"/>
      <c r="K7" s="421"/>
      <c r="L7" s="420"/>
      <c r="M7" s="420"/>
      <c r="N7" s="294"/>
      <c r="O7" s="294"/>
    </row>
    <row r="8" spans="1:21" ht="33" customHeight="1" x14ac:dyDescent="0.25">
      <c r="H8" s="14"/>
      <c r="I8" s="370"/>
      <c r="J8" s="373" t="s">
        <v>241</v>
      </c>
      <c r="K8" s="376" t="str">
        <f>請求データ入力!K4</f>
        <v>090-4609-2757</v>
      </c>
      <c r="L8" s="377"/>
      <c r="M8" s="377"/>
      <c r="N8" s="294"/>
      <c r="O8" s="294"/>
    </row>
    <row r="9" spans="1:21" ht="10.5" customHeight="1" thickBot="1" x14ac:dyDescent="0.3">
      <c r="H9" s="14"/>
      <c r="I9" s="370"/>
      <c r="J9" s="303"/>
      <c r="K9" s="303"/>
      <c r="L9" s="377"/>
      <c r="M9" s="377"/>
      <c r="N9" s="294"/>
      <c r="O9" s="294"/>
    </row>
    <row r="10" spans="1:21" ht="39" customHeight="1" thickBot="1" x14ac:dyDescent="0.25">
      <c r="B10" s="411" t="s">
        <v>47</v>
      </c>
      <c r="C10" s="409"/>
      <c r="D10" s="410"/>
      <c r="E10" s="378" t="str">
        <f>請求データ入力!F10</f>
        <v>202602</v>
      </c>
      <c r="F10" s="379" t="s">
        <v>49</v>
      </c>
      <c r="G10" s="378" t="str">
        <f>請求データ入力!K2</f>
        <v xml:space="preserve">72130
</v>
      </c>
      <c r="H10" s="14"/>
      <c r="I10" s="415" t="str">
        <f>LEFT(E10,4)&amp;"年"&amp;RIGHT(E10,2)&amp;"月分合計金額(税込)"</f>
        <v>2026年02月分合計金額(税込)</v>
      </c>
      <c r="J10" s="416"/>
      <c r="K10" s="416"/>
      <c r="L10" s="417"/>
      <c r="M10" s="380">
        <f>SUM(M14:M113)</f>
        <v>143330</v>
      </c>
      <c r="N10" s="294"/>
      <c r="O10" s="294"/>
    </row>
    <row r="11" spans="1:21" ht="11.25" customHeight="1" x14ac:dyDescent="0.2">
      <c r="E11" s="70"/>
      <c r="H11" s="14"/>
      <c r="I11" s="14"/>
      <c r="J11" s="15"/>
      <c r="K11" s="15"/>
      <c r="L11" s="381"/>
      <c r="M11" s="382"/>
      <c r="N11" s="294"/>
      <c r="O11" s="294"/>
    </row>
    <row r="12" spans="1:21" ht="42" customHeight="1" x14ac:dyDescent="0.2">
      <c r="A12" s="19" t="s">
        <v>54</v>
      </c>
      <c r="B12" s="23" t="s">
        <v>55</v>
      </c>
      <c r="C12" s="24"/>
      <c r="D12" s="25"/>
      <c r="E12" s="43" t="s">
        <v>58</v>
      </c>
      <c r="F12" s="44" t="s">
        <v>59</v>
      </c>
      <c r="G12" s="45" t="s">
        <v>60</v>
      </c>
      <c r="H12" s="46" t="s">
        <v>61</v>
      </c>
      <c r="I12" s="47" t="s">
        <v>62</v>
      </c>
      <c r="J12" s="383" t="s">
        <v>63</v>
      </c>
      <c r="K12" s="296" t="s">
        <v>64</v>
      </c>
      <c r="L12" s="295" t="s">
        <v>65</v>
      </c>
      <c r="M12" s="296" t="s">
        <v>66</v>
      </c>
      <c r="N12" s="17" t="s">
        <v>67</v>
      </c>
    </row>
    <row r="13" spans="1:21" ht="28.5" customHeight="1" x14ac:dyDescent="0.2">
      <c r="A13" s="51"/>
      <c r="B13" s="26" t="s">
        <v>68</v>
      </c>
      <c r="C13" s="27" t="s">
        <v>69</v>
      </c>
      <c r="D13" s="28" t="s">
        <v>70</v>
      </c>
      <c r="E13" s="301" t="s">
        <v>71</v>
      </c>
      <c r="F13" s="39"/>
      <c r="G13" s="38"/>
      <c r="H13" s="40"/>
      <c r="I13" s="41"/>
      <c r="J13" s="297"/>
      <c r="K13" s="298"/>
      <c r="L13" s="299"/>
      <c r="M13" s="300"/>
      <c r="N13" s="18"/>
    </row>
    <row r="14" spans="1:21" ht="34.5" customHeight="1" x14ac:dyDescent="0.2">
      <c r="A14" s="52" t="s">
        <v>115</v>
      </c>
      <c r="B14" s="32">
        <f>IF(請求データ入力!C15="","",請求データ入力!C15)</f>
        <v>2026</v>
      </c>
      <c r="C14" s="33">
        <f>IF(請求データ入力!D15="","",請求データ入力!D15)</f>
        <v>2</v>
      </c>
      <c r="D14" s="34">
        <f>IF(請求データ入力!E15="","",請求データ入力!E15)</f>
        <v>28</v>
      </c>
      <c r="E14" s="35" t="str">
        <f>IF(請求データ入力!H15="","",請求データ入力!H15)</f>
        <v>2302-0258-02</v>
      </c>
      <c r="F14" s="35" t="str">
        <f>IF(請求データ入力!I15="","",請求データ入力!I15)</f>
        <v>QB PREMIUM青葉台ﾓﾙﾀﾙ流出補償工事</v>
      </c>
      <c r="G14" s="35" t="str">
        <f>IF(請求データ入力!J15="","",請求データ入力!J15)</f>
        <v>明細書1参照</v>
      </c>
      <c r="H14" s="33">
        <f>IF(請求データ入力!K15="","",請求データ入力!K15)</f>
        <v>1</v>
      </c>
      <c r="I14" s="35" t="str">
        <f>IF(請求データ入力!L15="","",請求データ入力!L15)</f>
        <v>式</v>
      </c>
      <c r="J14" s="384">
        <f>IF(請求データ入力!M15="","",請求データ入力!M15)</f>
        <v>30000</v>
      </c>
      <c r="K14" s="385">
        <f>IF(請求データ入力!N15="","",請求データ入力!N15)</f>
        <v>30000</v>
      </c>
      <c r="L14" s="384">
        <f>IF(請求データ入力!O15="","",請求データ入力!O15)</f>
        <v>3000</v>
      </c>
      <c r="M14" s="385">
        <f>IF(請求データ入力!P15="","",請求データ入力!P15)</f>
        <v>33000</v>
      </c>
      <c r="N14" s="34" t="str">
        <f>CONCATENATE(MID(E10,3,4),A14)</f>
        <v>2602001</v>
      </c>
    </row>
    <row r="15" spans="1:21" ht="34.5" customHeight="1" x14ac:dyDescent="0.2">
      <c r="A15" s="52" t="s">
        <v>121</v>
      </c>
      <c r="B15" s="32">
        <f>IF(請求データ入力!C16="","",請求データ入力!C16)</f>
        <v>2026</v>
      </c>
      <c r="C15" s="33">
        <f>IF(請求データ入力!D16="","",請求データ入力!D16)</f>
        <v>2</v>
      </c>
      <c r="D15" s="34">
        <f>IF(請求データ入力!E16="","",請求データ入力!E16)</f>
        <v>28</v>
      </c>
      <c r="E15" s="35" t="str">
        <f>IF(請求データ入力!H16="","",請求データ入力!H16)</f>
        <v>2302-0258-03</v>
      </c>
      <c r="F15" s="35" t="str">
        <f>IF(請求データ入力!I16="","",請求データ入力!I16)</f>
        <v>QB PREMIUM青葉台東急ｽｸｴｱ店子ﾌﾞﾚｰｶｰ交換工事</v>
      </c>
      <c r="G15" s="35" t="str">
        <f>IF(請求データ入力!J16="","",請求データ入力!J16)</f>
        <v>明細書2参照</v>
      </c>
      <c r="H15" s="33">
        <f>IF(請求データ入力!K16="","",請求データ入力!K16)</f>
        <v>1</v>
      </c>
      <c r="I15" s="35" t="str">
        <f>IF(請求データ入力!L16="","",請求データ入力!L16)</f>
        <v>式</v>
      </c>
      <c r="J15" s="384">
        <f>IF(請求データ入力!M16="","",請求データ入力!M16)</f>
        <v>60000</v>
      </c>
      <c r="K15" s="385">
        <f>IF(請求データ入力!N16="","",請求データ入力!N16)</f>
        <v>60000</v>
      </c>
      <c r="L15" s="384">
        <f>IF(請求データ入力!O16="","",請求データ入力!O16)</f>
        <v>6000</v>
      </c>
      <c r="M15" s="385">
        <f>IF(請求データ入力!P16="","",請求データ入力!P16)</f>
        <v>66000</v>
      </c>
      <c r="N15" s="34" t="str">
        <f>CONCATENATE(MID(E10,3,4),A15)</f>
        <v>2602002</v>
      </c>
    </row>
    <row r="16" spans="1:21" ht="34.5" customHeight="1" x14ac:dyDescent="0.2">
      <c r="A16" s="52" t="s">
        <v>125</v>
      </c>
      <c r="B16" s="32">
        <f>IF(請求データ入力!C17="","",請求データ入力!C17)</f>
        <v>2026</v>
      </c>
      <c r="C16" s="33">
        <f>IF(請求データ入力!D17="","",請求データ入力!D17)</f>
        <v>2</v>
      </c>
      <c r="D16" s="34">
        <f>IF(請求データ入力!E17="","",請求データ入力!E17)</f>
        <v>28</v>
      </c>
      <c r="E16" s="35" t="str">
        <f>IF(請求データ入力!H17="","",請求データ入力!H17)</f>
        <v>2702-0425-01</v>
      </c>
      <c r="F16" s="35" t="str">
        <f>IF(請求データ入力!I17="","",請求データ入力!I17)</f>
        <v>KFCｲｵﾝﾓｰﾙ川口店改装工事</v>
      </c>
      <c r="G16" s="35" t="str">
        <f>IF(請求データ入力!J17="","",請求データ入力!J17)</f>
        <v>明細書3参照</v>
      </c>
      <c r="H16" s="33">
        <f>IF(請求データ入力!K17="","",請求データ入力!K17)</f>
        <v>1</v>
      </c>
      <c r="I16" s="35" t="str">
        <f>IF(請求データ入力!L17="","",請求データ入力!L17)</f>
        <v>式</v>
      </c>
      <c r="J16" s="384">
        <f>IF(請求データ入力!M17="","",請求データ入力!M17)</f>
        <v>35000</v>
      </c>
      <c r="K16" s="385">
        <f>IF(請求データ入力!N17="","",請求データ入力!N17)</f>
        <v>35000</v>
      </c>
      <c r="L16" s="384">
        <f>IF(請求データ入力!O17="","",請求データ入力!O17)</f>
        <v>3500</v>
      </c>
      <c r="M16" s="385">
        <f>IF(請求データ入力!P17="","",請求データ入力!P17)</f>
        <v>38500</v>
      </c>
      <c r="N16" s="34" t="str">
        <f>CONCATENATE(MID(E10,3,4),A16)</f>
        <v>2602003</v>
      </c>
    </row>
    <row r="17" spans="1:14" ht="34.5" customHeight="1" x14ac:dyDescent="0.2">
      <c r="A17" s="52" t="s">
        <v>130</v>
      </c>
      <c r="B17" s="32">
        <f>IF(請求データ入力!C18="","",請求データ入力!C18)</f>
        <v>2026</v>
      </c>
      <c r="C17" s="33">
        <f>IF(請求データ入力!D18="","",請求データ入力!D18)</f>
        <v>4</v>
      </c>
      <c r="D17" s="34">
        <f>IF(請求データ入力!E18="","",請求データ入力!E18)</f>
        <v>30</v>
      </c>
      <c r="E17" s="35" t="str">
        <f>IF(請求データ入力!H18="","",請求データ入力!H18)</f>
        <v>20260415</v>
      </c>
      <c r="F17" s="35" t="str">
        <f>IF(請求データ入力!I18="","",請求データ入力!I18)</f>
        <v/>
      </c>
      <c r="G17" s="35" t="str">
        <f>IF(請求データ入力!J18="","",請求データ入力!J18)</f>
        <v>明細書4参照</v>
      </c>
      <c r="H17" s="33">
        <f>IF(請求データ入力!K18="","",請求データ入力!K18)</f>
        <v>1</v>
      </c>
      <c r="I17" s="35" t="str">
        <f>IF(請求データ入力!L18="","",請求データ入力!L18)</f>
        <v>式</v>
      </c>
      <c r="J17" s="384">
        <f>IF(請求データ入力!M18="","",請求データ入力!M18)</f>
        <v>5300</v>
      </c>
      <c r="K17" s="385">
        <f>IF(請求データ入力!N18="","",請求データ入力!N18)</f>
        <v>5300</v>
      </c>
      <c r="L17" s="384">
        <f>IF(請求データ入力!O18="","",請求データ入力!O18)</f>
        <v>530</v>
      </c>
      <c r="M17" s="385">
        <f>IF(請求データ入力!P18="","",請求データ入力!P18)</f>
        <v>5830</v>
      </c>
      <c r="N17" s="34" t="str">
        <f>CONCATENATE(MID(E10,3,4),A17)</f>
        <v>2602004</v>
      </c>
    </row>
    <row r="18" spans="1:14" ht="34.5" customHeight="1" x14ac:dyDescent="0.2">
      <c r="A18" s="52" t="s">
        <v>135</v>
      </c>
      <c r="B18" s="32" t="str">
        <f>IF(請求データ入力!C19="","",請求データ入力!C19)</f>
        <v/>
      </c>
      <c r="C18" s="33" t="str">
        <f>IF(請求データ入力!D19="","",請求データ入力!D19)</f>
        <v/>
      </c>
      <c r="D18" s="34" t="str">
        <f>IF(請求データ入力!E19="","",請求データ入力!E19)</f>
        <v/>
      </c>
      <c r="E18" s="35" t="str">
        <f>IF(請求データ入力!H19="","",請求データ入力!H19)</f>
        <v/>
      </c>
      <c r="F18" s="35" t="str">
        <f>IF(請求データ入力!I19="","",請求データ入力!I19)</f>
        <v/>
      </c>
      <c r="G18" s="35" t="str">
        <f>IF(請求データ入力!J19="","",請求データ入力!J19)</f>
        <v/>
      </c>
      <c r="H18" s="33" t="str">
        <f>IF(請求データ入力!K19="","",請求データ入力!K19)</f>
        <v/>
      </c>
      <c r="I18" s="35" t="str">
        <f>IF(請求データ入力!L19="","",請求データ入力!L19)</f>
        <v/>
      </c>
      <c r="J18" s="384" t="str">
        <f>IF(請求データ入力!M19="","",請求データ入力!M19)</f>
        <v/>
      </c>
      <c r="K18" s="385" t="str">
        <f>IF(請求データ入力!N19="","",請求データ入力!N19)</f>
        <v/>
      </c>
      <c r="L18" s="384" t="str">
        <f>IF(請求データ入力!O19="","",請求データ入力!O19)</f>
        <v/>
      </c>
      <c r="M18" s="385" t="str">
        <f>IF(請求データ入力!P19="","",請求データ入力!P19)</f>
        <v/>
      </c>
      <c r="N18" s="34" t="str">
        <f>CONCATENATE(MID(E10,3,4),A18)</f>
        <v>2602005</v>
      </c>
    </row>
    <row r="19" spans="1:14" ht="34.5" customHeight="1" x14ac:dyDescent="0.2">
      <c r="A19" s="52" t="s">
        <v>136</v>
      </c>
      <c r="B19" s="32" t="str">
        <f>IF(請求データ入力!C20="","",請求データ入力!C20)</f>
        <v/>
      </c>
      <c r="C19" s="33" t="str">
        <f>IF(請求データ入力!D20="","",請求データ入力!D20)</f>
        <v/>
      </c>
      <c r="D19" s="34" t="str">
        <f>IF(請求データ入力!E20="","",請求データ入力!E20)</f>
        <v/>
      </c>
      <c r="E19" s="35" t="str">
        <f>IF(請求データ入力!H20="","",請求データ入力!H20)</f>
        <v/>
      </c>
      <c r="F19" s="35" t="str">
        <f>IF(請求データ入力!I20="","",請求データ入力!I20)</f>
        <v/>
      </c>
      <c r="G19" s="35" t="str">
        <f>IF(請求データ入力!J20="","",請求データ入力!J20)</f>
        <v/>
      </c>
      <c r="H19" s="33" t="str">
        <f>IF(請求データ入力!K20="","",請求データ入力!K20)</f>
        <v/>
      </c>
      <c r="I19" s="35" t="str">
        <f>IF(請求データ入力!L20="","",請求データ入力!L20)</f>
        <v/>
      </c>
      <c r="J19" s="384" t="str">
        <f>IF(請求データ入力!M20="","",請求データ入力!M20)</f>
        <v/>
      </c>
      <c r="K19" s="385" t="str">
        <f>IF(請求データ入力!N20="","",請求データ入力!N20)</f>
        <v/>
      </c>
      <c r="L19" s="384" t="str">
        <f>IF(請求データ入力!O20="","",請求データ入力!O20)</f>
        <v/>
      </c>
      <c r="M19" s="385" t="str">
        <f>IF(請求データ入力!P20="","",請求データ入力!P20)</f>
        <v/>
      </c>
      <c r="N19" s="34" t="str">
        <f>CONCATENATE(MID(E10,3,4),A19)</f>
        <v>2602006</v>
      </c>
    </row>
    <row r="20" spans="1:14" ht="34.5" customHeight="1" x14ac:dyDescent="0.2">
      <c r="A20" s="52" t="s">
        <v>137</v>
      </c>
      <c r="B20" s="32" t="str">
        <f>IF(請求データ入力!C21="","",請求データ入力!C21)</f>
        <v/>
      </c>
      <c r="C20" s="33" t="str">
        <f>IF(請求データ入力!D21="","",請求データ入力!D21)</f>
        <v/>
      </c>
      <c r="D20" s="34" t="str">
        <f>IF(請求データ入力!E21="","",請求データ入力!E21)</f>
        <v/>
      </c>
      <c r="E20" s="35" t="str">
        <f>IF(請求データ入力!H21="","",請求データ入力!H21)</f>
        <v/>
      </c>
      <c r="F20" s="35" t="str">
        <f>IF(請求データ入力!I21="","",請求データ入力!I21)</f>
        <v/>
      </c>
      <c r="G20" s="35" t="str">
        <f>IF(請求データ入力!J21="","",請求データ入力!J21)</f>
        <v/>
      </c>
      <c r="H20" s="33" t="str">
        <f>IF(請求データ入力!K21="","",請求データ入力!K21)</f>
        <v/>
      </c>
      <c r="I20" s="35" t="str">
        <f>IF(請求データ入力!L21="","",請求データ入力!L21)</f>
        <v/>
      </c>
      <c r="J20" s="384" t="str">
        <f>IF(請求データ入力!M21="","",請求データ入力!M21)</f>
        <v/>
      </c>
      <c r="K20" s="385" t="str">
        <f>IF(請求データ入力!N21="","",請求データ入力!N21)</f>
        <v/>
      </c>
      <c r="L20" s="384" t="str">
        <f>IF(請求データ入力!O21="","",請求データ入力!O21)</f>
        <v/>
      </c>
      <c r="M20" s="385" t="str">
        <f>IF(請求データ入力!P21="","",請求データ入力!P21)</f>
        <v/>
      </c>
      <c r="N20" s="34" t="str">
        <f>CONCATENATE(MID(E10,3,4),A20)</f>
        <v>2602007</v>
      </c>
    </row>
    <row r="21" spans="1:14" ht="34.5" customHeight="1" x14ac:dyDescent="0.2">
      <c r="A21" s="52" t="s">
        <v>138</v>
      </c>
      <c r="B21" s="32" t="str">
        <f>IF(請求データ入力!C22="","",請求データ入力!C22)</f>
        <v/>
      </c>
      <c r="C21" s="33" t="str">
        <f>IF(請求データ入力!D22="","",請求データ入力!D22)</f>
        <v/>
      </c>
      <c r="D21" s="34" t="str">
        <f>IF(請求データ入力!E22="","",請求データ入力!E22)</f>
        <v/>
      </c>
      <c r="E21" s="35" t="str">
        <f>IF(請求データ入力!H22="","",請求データ入力!H22)</f>
        <v/>
      </c>
      <c r="F21" s="35" t="str">
        <f>IF(請求データ入力!I22="","",請求データ入力!I22)</f>
        <v/>
      </c>
      <c r="G21" s="35" t="str">
        <f>IF(請求データ入力!J22="","",請求データ入力!J22)</f>
        <v/>
      </c>
      <c r="H21" s="33" t="str">
        <f>IF(請求データ入力!K22="","",請求データ入力!K22)</f>
        <v/>
      </c>
      <c r="I21" s="35" t="str">
        <f>IF(請求データ入力!L22="","",請求データ入力!L22)</f>
        <v/>
      </c>
      <c r="J21" s="384" t="str">
        <f>IF(請求データ入力!M22="","",請求データ入力!M22)</f>
        <v/>
      </c>
      <c r="K21" s="385" t="str">
        <f>IF(請求データ入力!N22="","",請求データ入力!N22)</f>
        <v/>
      </c>
      <c r="L21" s="384" t="str">
        <f>IF(請求データ入力!O22="","",請求データ入力!O22)</f>
        <v/>
      </c>
      <c r="M21" s="385" t="str">
        <f>IF(請求データ入力!P22="","",請求データ入力!P22)</f>
        <v/>
      </c>
      <c r="N21" s="34" t="str">
        <f>CONCATENATE(MID(E10,3,4),A21)</f>
        <v>2602008</v>
      </c>
    </row>
    <row r="22" spans="1:14" ht="34.5" customHeight="1" x14ac:dyDescent="0.2">
      <c r="A22" s="52" t="s">
        <v>139</v>
      </c>
      <c r="B22" s="32" t="str">
        <f>IF(請求データ入力!C23="","",請求データ入力!C23)</f>
        <v/>
      </c>
      <c r="C22" s="33" t="str">
        <f>IF(請求データ入力!D23="","",請求データ入力!D23)</f>
        <v/>
      </c>
      <c r="D22" s="34" t="str">
        <f>IF(請求データ入力!E23="","",請求データ入力!E23)</f>
        <v/>
      </c>
      <c r="E22" s="35" t="str">
        <f>IF(請求データ入力!H23="","",請求データ入力!H23)</f>
        <v/>
      </c>
      <c r="F22" s="35" t="str">
        <f>IF(請求データ入力!I23="","",請求データ入力!I23)</f>
        <v/>
      </c>
      <c r="G22" s="35" t="str">
        <f>IF(請求データ入力!J23="","",請求データ入力!J23)</f>
        <v/>
      </c>
      <c r="H22" s="33" t="str">
        <f>IF(請求データ入力!K23="","",請求データ入力!K23)</f>
        <v/>
      </c>
      <c r="I22" s="35" t="str">
        <f>IF(請求データ入力!L23="","",請求データ入力!L23)</f>
        <v/>
      </c>
      <c r="J22" s="384" t="str">
        <f>IF(請求データ入力!M23="","",請求データ入力!M23)</f>
        <v/>
      </c>
      <c r="K22" s="385" t="str">
        <f>IF(請求データ入力!N23="","",請求データ入力!N23)</f>
        <v/>
      </c>
      <c r="L22" s="384" t="str">
        <f>IF(請求データ入力!O23="","",請求データ入力!O23)</f>
        <v/>
      </c>
      <c r="M22" s="385" t="str">
        <f>IF(請求データ入力!P23="","",請求データ入力!P23)</f>
        <v/>
      </c>
      <c r="N22" s="34" t="str">
        <f>CONCATENATE(MID(E10,3,4),A22)</f>
        <v>2602009</v>
      </c>
    </row>
    <row r="23" spans="1:14" ht="34.5" customHeight="1" x14ac:dyDescent="0.2">
      <c r="A23" s="52" t="s">
        <v>140</v>
      </c>
      <c r="B23" s="32" t="str">
        <f>IF(請求データ入力!C24="","",請求データ入力!C24)</f>
        <v/>
      </c>
      <c r="C23" s="33" t="str">
        <f>IF(請求データ入力!D24="","",請求データ入力!D24)</f>
        <v/>
      </c>
      <c r="D23" s="34" t="str">
        <f>IF(請求データ入力!E24="","",請求データ入力!E24)</f>
        <v/>
      </c>
      <c r="E23" s="35" t="str">
        <f>IF(請求データ入力!H24="","",請求データ入力!H24)</f>
        <v/>
      </c>
      <c r="F23" s="35" t="str">
        <f>IF(請求データ入力!I24="","",請求データ入力!I24)</f>
        <v/>
      </c>
      <c r="G23" s="35" t="str">
        <f>IF(請求データ入力!J24="","",請求データ入力!J24)</f>
        <v/>
      </c>
      <c r="H23" s="33" t="str">
        <f>IF(請求データ入力!K24="","",請求データ入力!K24)</f>
        <v/>
      </c>
      <c r="I23" s="35" t="str">
        <f>IF(請求データ入力!L24="","",請求データ入力!L24)</f>
        <v/>
      </c>
      <c r="J23" s="384" t="str">
        <f>IF(請求データ入力!M24="","",請求データ入力!M24)</f>
        <v/>
      </c>
      <c r="K23" s="385" t="str">
        <f>IF(請求データ入力!N24="","",請求データ入力!N24)</f>
        <v/>
      </c>
      <c r="L23" s="384" t="str">
        <f>IF(請求データ入力!O24="","",請求データ入力!O24)</f>
        <v/>
      </c>
      <c r="M23" s="385" t="str">
        <f>IF(請求データ入力!P24="","",請求データ入力!P24)</f>
        <v/>
      </c>
      <c r="N23" s="34" t="str">
        <f>CONCATENATE(MID(E10,3,4),A23)</f>
        <v>2602010</v>
      </c>
    </row>
    <row r="24" spans="1:14" ht="34.5" customHeight="1" x14ac:dyDescent="0.2">
      <c r="A24" s="52" t="s">
        <v>141</v>
      </c>
      <c r="B24" s="32" t="str">
        <f>IF(請求データ入力!C25="","",請求データ入力!C25)</f>
        <v/>
      </c>
      <c r="C24" s="33" t="str">
        <f>IF(請求データ入力!D25="","",請求データ入力!D25)</f>
        <v/>
      </c>
      <c r="D24" s="34" t="str">
        <f>IF(請求データ入力!E25="","",請求データ入力!E25)</f>
        <v/>
      </c>
      <c r="E24" s="35" t="str">
        <f>IF(請求データ入力!H25="","",請求データ入力!H25)</f>
        <v/>
      </c>
      <c r="F24" s="35" t="str">
        <f>IF(請求データ入力!I25="","",請求データ入力!I25)</f>
        <v/>
      </c>
      <c r="G24" s="35" t="str">
        <f>IF(請求データ入力!J25="","",請求データ入力!J25)</f>
        <v/>
      </c>
      <c r="H24" s="33" t="str">
        <f>IF(請求データ入力!K25="","",請求データ入力!K25)</f>
        <v/>
      </c>
      <c r="I24" s="35" t="str">
        <f>IF(請求データ入力!L25="","",請求データ入力!L25)</f>
        <v/>
      </c>
      <c r="J24" s="384" t="str">
        <f>IF(請求データ入力!M25="","",請求データ入力!M25)</f>
        <v/>
      </c>
      <c r="K24" s="385" t="str">
        <f>IF(請求データ入力!N25="","",請求データ入力!N25)</f>
        <v/>
      </c>
      <c r="L24" s="384" t="str">
        <f>IF(請求データ入力!O25="","",請求データ入力!O25)</f>
        <v/>
      </c>
      <c r="M24" s="385" t="str">
        <f>IF(請求データ入力!P25="","",請求データ入力!P25)</f>
        <v/>
      </c>
      <c r="N24" s="34" t="str">
        <f>CONCATENATE(MID(E10,3,4),A24)</f>
        <v>2602011</v>
      </c>
    </row>
    <row r="25" spans="1:14" ht="34.5" customHeight="1" x14ac:dyDescent="0.2">
      <c r="A25" s="52" t="s">
        <v>142</v>
      </c>
      <c r="B25" s="32" t="str">
        <f>IF(請求データ入力!C26="","",請求データ入力!C26)</f>
        <v/>
      </c>
      <c r="C25" s="33" t="str">
        <f>IF(請求データ入力!D26="","",請求データ入力!D26)</f>
        <v/>
      </c>
      <c r="D25" s="34" t="str">
        <f>IF(請求データ入力!E26="","",請求データ入力!E26)</f>
        <v/>
      </c>
      <c r="E25" s="35" t="str">
        <f>IF(請求データ入力!H26="","",請求データ入力!H26)</f>
        <v/>
      </c>
      <c r="F25" s="35" t="str">
        <f>IF(請求データ入力!I26="","",請求データ入力!I26)</f>
        <v/>
      </c>
      <c r="G25" s="35" t="str">
        <f>IF(請求データ入力!J26="","",請求データ入力!J26)</f>
        <v/>
      </c>
      <c r="H25" s="33" t="str">
        <f>IF(請求データ入力!K26="","",請求データ入力!K26)</f>
        <v/>
      </c>
      <c r="I25" s="35" t="str">
        <f>IF(請求データ入力!L26="","",請求データ入力!L26)</f>
        <v/>
      </c>
      <c r="J25" s="384" t="str">
        <f>IF(請求データ入力!M26="","",請求データ入力!M26)</f>
        <v/>
      </c>
      <c r="K25" s="385" t="str">
        <f>IF(請求データ入力!N26="","",請求データ入力!N26)</f>
        <v/>
      </c>
      <c r="L25" s="384" t="str">
        <f>IF(請求データ入力!O26="","",請求データ入力!O26)</f>
        <v/>
      </c>
      <c r="M25" s="385" t="str">
        <f>IF(請求データ入力!P26="","",請求データ入力!P26)</f>
        <v/>
      </c>
      <c r="N25" s="34" t="str">
        <f>CONCATENATE(MID(E10,3,4),A25)</f>
        <v>2602012</v>
      </c>
    </row>
    <row r="26" spans="1:14" ht="34.5" customHeight="1" x14ac:dyDescent="0.2">
      <c r="A26" s="52" t="s">
        <v>143</v>
      </c>
      <c r="B26" s="32" t="str">
        <f>IF(請求データ入力!C27="","",請求データ入力!C27)</f>
        <v/>
      </c>
      <c r="C26" s="33" t="str">
        <f>IF(請求データ入力!D27="","",請求データ入力!D27)</f>
        <v/>
      </c>
      <c r="D26" s="34" t="str">
        <f>IF(請求データ入力!E27="","",請求データ入力!E27)</f>
        <v/>
      </c>
      <c r="E26" s="35" t="str">
        <f>IF(請求データ入力!H27="","",請求データ入力!H27)</f>
        <v/>
      </c>
      <c r="F26" s="35" t="str">
        <f>IF(請求データ入力!I27="","",請求データ入力!I27)</f>
        <v/>
      </c>
      <c r="G26" s="35" t="str">
        <f>IF(請求データ入力!J27="","",請求データ入力!J27)</f>
        <v/>
      </c>
      <c r="H26" s="33" t="str">
        <f>IF(請求データ入力!K27="","",請求データ入力!K27)</f>
        <v/>
      </c>
      <c r="I26" s="35" t="str">
        <f>IF(請求データ入力!L27="","",請求データ入力!L27)</f>
        <v/>
      </c>
      <c r="J26" s="384" t="str">
        <f>IF(請求データ入力!M27="","",請求データ入力!M27)</f>
        <v/>
      </c>
      <c r="K26" s="385" t="str">
        <f>IF(請求データ入力!N27="","",請求データ入力!N27)</f>
        <v/>
      </c>
      <c r="L26" s="384" t="str">
        <f>IF(請求データ入力!O27="","",請求データ入力!O27)</f>
        <v/>
      </c>
      <c r="M26" s="385" t="str">
        <f>IF(請求データ入力!P27="","",請求データ入力!P27)</f>
        <v/>
      </c>
      <c r="N26" s="34" t="str">
        <f>CONCATENATE(MID(E10,3,4),A26)</f>
        <v>2602013</v>
      </c>
    </row>
    <row r="27" spans="1:14" ht="34.5" customHeight="1" x14ac:dyDescent="0.2">
      <c r="A27" s="52" t="s">
        <v>144</v>
      </c>
      <c r="B27" s="32" t="str">
        <f>IF(請求データ入力!C28="","",請求データ入力!C28)</f>
        <v/>
      </c>
      <c r="C27" s="33" t="str">
        <f>IF(請求データ入力!D28="","",請求データ入力!D28)</f>
        <v/>
      </c>
      <c r="D27" s="34" t="str">
        <f>IF(請求データ入力!E28="","",請求データ入力!E28)</f>
        <v/>
      </c>
      <c r="E27" s="35" t="str">
        <f>IF(請求データ入力!H28="","",請求データ入力!H28)</f>
        <v/>
      </c>
      <c r="F27" s="35" t="str">
        <f>IF(請求データ入力!I28="","",請求データ入力!I28)</f>
        <v/>
      </c>
      <c r="G27" s="35" t="str">
        <f>IF(請求データ入力!J28="","",請求データ入力!J28)</f>
        <v/>
      </c>
      <c r="H27" s="33" t="str">
        <f>IF(請求データ入力!K28="","",請求データ入力!K28)</f>
        <v/>
      </c>
      <c r="I27" s="35" t="str">
        <f>IF(請求データ入力!L28="","",請求データ入力!L28)</f>
        <v/>
      </c>
      <c r="J27" s="384" t="str">
        <f>IF(請求データ入力!M28="","",請求データ入力!M28)</f>
        <v/>
      </c>
      <c r="K27" s="385" t="str">
        <f>IF(請求データ入力!N28="","",請求データ入力!N28)</f>
        <v/>
      </c>
      <c r="L27" s="384" t="str">
        <f>IF(請求データ入力!O28="","",請求データ入力!O28)</f>
        <v/>
      </c>
      <c r="M27" s="385" t="str">
        <f>IF(請求データ入力!P28="","",請求データ入力!P28)</f>
        <v/>
      </c>
      <c r="N27" s="34" t="str">
        <f>CONCATENATE(MID(E10,3,4),A27)</f>
        <v>2602014</v>
      </c>
    </row>
    <row r="28" spans="1:14" ht="34.5" customHeight="1" x14ac:dyDescent="0.2">
      <c r="A28" s="52" t="s">
        <v>145</v>
      </c>
      <c r="B28" s="32" t="str">
        <f>IF(請求データ入力!C29="","",請求データ入力!C29)</f>
        <v/>
      </c>
      <c r="C28" s="33" t="str">
        <f>IF(請求データ入力!D29="","",請求データ入力!D29)</f>
        <v/>
      </c>
      <c r="D28" s="34" t="str">
        <f>IF(請求データ入力!E29="","",請求データ入力!E29)</f>
        <v/>
      </c>
      <c r="E28" s="35" t="str">
        <f>IF(請求データ入力!H29="","",請求データ入力!H29)</f>
        <v/>
      </c>
      <c r="F28" s="35" t="str">
        <f>IF(請求データ入力!I29="","",請求データ入力!I29)</f>
        <v/>
      </c>
      <c r="G28" s="35" t="str">
        <f>IF(請求データ入力!J29="","",請求データ入力!J29)</f>
        <v/>
      </c>
      <c r="H28" s="33" t="str">
        <f>IF(請求データ入力!K29="","",請求データ入力!K29)</f>
        <v/>
      </c>
      <c r="I28" s="35" t="str">
        <f>IF(請求データ入力!L29="","",請求データ入力!L29)</f>
        <v/>
      </c>
      <c r="J28" s="384" t="str">
        <f>IF(請求データ入力!M29="","",請求データ入力!M29)</f>
        <v/>
      </c>
      <c r="K28" s="385" t="str">
        <f>IF(請求データ入力!N29="","",請求データ入力!N29)</f>
        <v/>
      </c>
      <c r="L28" s="384" t="str">
        <f>IF(請求データ入力!O29="","",請求データ入力!O29)</f>
        <v/>
      </c>
      <c r="M28" s="385" t="str">
        <f>IF(請求データ入力!P29="","",請求データ入力!P29)</f>
        <v/>
      </c>
      <c r="N28" s="34" t="str">
        <f>CONCATENATE(MID(E10,3,4),A28)</f>
        <v>2602015</v>
      </c>
    </row>
    <row r="29" spans="1:14" ht="34.5" customHeight="1" x14ac:dyDescent="0.2">
      <c r="A29" s="52" t="s">
        <v>146</v>
      </c>
      <c r="B29" s="32" t="str">
        <f>IF(請求データ入力!C30="","",請求データ入力!C30)</f>
        <v/>
      </c>
      <c r="C29" s="33" t="str">
        <f>IF(請求データ入力!D30="","",請求データ入力!D30)</f>
        <v/>
      </c>
      <c r="D29" s="34" t="str">
        <f>IF(請求データ入力!E30="","",請求データ入力!E30)</f>
        <v/>
      </c>
      <c r="E29" s="35" t="str">
        <f>IF(請求データ入力!H30="","",請求データ入力!H30)</f>
        <v/>
      </c>
      <c r="F29" s="35" t="str">
        <f>IF(請求データ入力!I30="","",請求データ入力!I30)</f>
        <v/>
      </c>
      <c r="G29" s="35" t="str">
        <f>IF(請求データ入力!J30="","",請求データ入力!J30)</f>
        <v/>
      </c>
      <c r="H29" s="33" t="str">
        <f>IF(請求データ入力!K30="","",請求データ入力!K30)</f>
        <v/>
      </c>
      <c r="I29" s="35" t="str">
        <f>IF(請求データ入力!L30="","",請求データ入力!L30)</f>
        <v/>
      </c>
      <c r="J29" s="384" t="str">
        <f>IF(請求データ入力!M30="","",請求データ入力!M30)</f>
        <v/>
      </c>
      <c r="K29" s="385" t="str">
        <f>IF(請求データ入力!N30="","",請求データ入力!N30)</f>
        <v/>
      </c>
      <c r="L29" s="384" t="str">
        <f>IF(請求データ入力!O30="","",請求データ入力!O30)</f>
        <v/>
      </c>
      <c r="M29" s="385" t="str">
        <f>IF(請求データ入力!P30="","",請求データ入力!P30)</f>
        <v/>
      </c>
      <c r="N29" s="34" t="str">
        <f>CONCATENATE(MID(E10,3,4),A29)</f>
        <v>2602016</v>
      </c>
    </row>
    <row r="30" spans="1:14" ht="34.5" customHeight="1" x14ac:dyDescent="0.2">
      <c r="A30" s="52" t="s">
        <v>147</v>
      </c>
      <c r="B30" s="32" t="str">
        <f>IF(請求データ入力!C31="","",請求データ入力!C31)</f>
        <v/>
      </c>
      <c r="C30" s="33" t="str">
        <f>IF(請求データ入力!D31="","",請求データ入力!D31)</f>
        <v/>
      </c>
      <c r="D30" s="34" t="str">
        <f>IF(請求データ入力!E31="","",請求データ入力!E31)</f>
        <v/>
      </c>
      <c r="E30" s="35" t="str">
        <f>IF(請求データ入力!H31="","",請求データ入力!H31)</f>
        <v/>
      </c>
      <c r="F30" s="35" t="str">
        <f>IF(請求データ入力!I31="","",請求データ入力!I31)</f>
        <v/>
      </c>
      <c r="G30" s="35" t="str">
        <f>IF(請求データ入力!J31="","",請求データ入力!J31)</f>
        <v/>
      </c>
      <c r="H30" s="33" t="str">
        <f>IF(請求データ入力!K31="","",請求データ入力!K31)</f>
        <v/>
      </c>
      <c r="I30" s="35" t="str">
        <f>IF(請求データ入力!L31="","",請求データ入力!L31)</f>
        <v/>
      </c>
      <c r="J30" s="384" t="str">
        <f>IF(請求データ入力!M31="","",請求データ入力!M31)</f>
        <v/>
      </c>
      <c r="K30" s="385" t="str">
        <f>IF(請求データ入力!N31="","",請求データ入力!N31)</f>
        <v/>
      </c>
      <c r="L30" s="384" t="str">
        <f>IF(請求データ入力!O31="","",請求データ入力!O31)</f>
        <v/>
      </c>
      <c r="M30" s="385" t="str">
        <f>IF(請求データ入力!P31="","",請求データ入力!P31)</f>
        <v/>
      </c>
      <c r="N30" s="34" t="str">
        <f>CONCATENATE(MID(E10,3,4),A30)</f>
        <v>2602017</v>
      </c>
    </row>
    <row r="31" spans="1:14" ht="34.5" customHeight="1" x14ac:dyDescent="0.2">
      <c r="A31" s="52" t="s">
        <v>148</v>
      </c>
      <c r="B31" s="32" t="str">
        <f>IF(請求データ入力!C32="","",請求データ入力!C32)</f>
        <v/>
      </c>
      <c r="C31" s="33" t="str">
        <f>IF(請求データ入力!D32="","",請求データ入力!D32)</f>
        <v/>
      </c>
      <c r="D31" s="34" t="str">
        <f>IF(請求データ入力!E32="","",請求データ入力!E32)</f>
        <v/>
      </c>
      <c r="E31" s="35" t="str">
        <f>IF(請求データ入力!H32="","",請求データ入力!H32)</f>
        <v/>
      </c>
      <c r="F31" s="35" t="str">
        <f>IF(請求データ入力!I32="","",請求データ入力!I32)</f>
        <v/>
      </c>
      <c r="G31" s="35" t="str">
        <f>IF(請求データ入力!J32="","",請求データ入力!J32)</f>
        <v/>
      </c>
      <c r="H31" s="33" t="str">
        <f>IF(請求データ入力!K32="","",請求データ入力!K32)</f>
        <v/>
      </c>
      <c r="I31" s="35" t="str">
        <f>IF(請求データ入力!L32="","",請求データ入力!L32)</f>
        <v/>
      </c>
      <c r="J31" s="384" t="str">
        <f>IF(請求データ入力!M32="","",請求データ入力!M32)</f>
        <v/>
      </c>
      <c r="K31" s="385" t="str">
        <f>IF(請求データ入力!N32="","",請求データ入力!N32)</f>
        <v/>
      </c>
      <c r="L31" s="384" t="str">
        <f>IF(請求データ入力!O32="","",請求データ入力!O32)</f>
        <v/>
      </c>
      <c r="M31" s="385" t="str">
        <f>IF(請求データ入力!P32="","",請求データ入力!P32)</f>
        <v/>
      </c>
      <c r="N31" s="34" t="str">
        <f>CONCATENATE(MID(E10,3,4),A31)</f>
        <v>2602018</v>
      </c>
    </row>
    <row r="32" spans="1:14" ht="34.5" customHeight="1" x14ac:dyDescent="0.2">
      <c r="A32" s="52" t="s">
        <v>149</v>
      </c>
      <c r="B32" s="32" t="str">
        <f>IF(請求データ入力!C33="","",請求データ入力!C33)</f>
        <v/>
      </c>
      <c r="C32" s="33" t="str">
        <f>IF(請求データ入力!D33="","",請求データ入力!D33)</f>
        <v/>
      </c>
      <c r="D32" s="34" t="str">
        <f>IF(請求データ入力!E33="","",請求データ入力!E33)</f>
        <v/>
      </c>
      <c r="E32" s="35" t="str">
        <f>IF(請求データ入力!H33="","",請求データ入力!H33)</f>
        <v/>
      </c>
      <c r="F32" s="35" t="str">
        <f>IF(請求データ入力!I33="","",請求データ入力!I33)</f>
        <v/>
      </c>
      <c r="G32" s="35" t="str">
        <f>IF(請求データ入力!J33="","",請求データ入力!J33)</f>
        <v/>
      </c>
      <c r="H32" s="33" t="str">
        <f>IF(請求データ入力!K33="","",請求データ入力!K33)</f>
        <v/>
      </c>
      <c r="I32" s="35" t="str">
        <f>IF(請求データ入力!L33="","",請求データ入力!L33)</f>
        <v/>
      </c>
      <c r="J32" s="384" t="str">
        <f>IF(請求データ入力!M33="","",請求データ入力!M33)</f>
        <v/>
      </c>
      <c r="K32" s="385" t="str">
        <f>IF(請求データ入力!N33="","",請求データ入力!N33)</f>
        <v/>
      </c>
      <c r="L32" s="384" t="str">
        <f>IF(請求データ入力!O33="","",請求データ入力!O33)</f>
        <v/>
      </c>
      <c r="M32" s="385" t="str">
        <f>IF(請求データ入力!P33="","",請求データ入力!P33)</f>
        <v/>
      </c>
      <c r="N32" s="34" t="str">
        <f>CONCATENATE(MID(E10,3,4),A32)</f>
        <v>2602019</v>
      </c>
    </row>
    <row r="33" spans="1:14" ht="34.5" customHeight="1" x14ac:dyDescent="0.2">
      <c r="A33" s="52" t="s">
        <v>150</v>
      </c>
      <c r="B33" s="32" t="str">
        <f>IF(請求データ入力!C34="","",請求データ入力!C34)</f>
        <v/>
      </c>
      <c r="C33" s="33" t="str">
        <f>IF(請求データ入力!D34="","",請求データ入力!D34)</f>
        <v/>
      </c>
      <c r="D33" s="34" t="str">
        <f>IF(請求データ入力!E34="","",請求データ入力!E34)</f>
        <v/>
      </c>
      <c r="E33" s="35" t="str">
        <f>IF(請求データ入力!H34="","",請求データ入力!H34)</f>
        <v/>
      </c>
      <c r="F33" s="35" t="str">
        <f>IF(請求データ入力!I34="","",請求データ入力!I34)</f>
        <v/>
      </c>
      <c r="G33" s="35" t="str">
        <f>IF(請求データ入力!J34="","",請求データ入力!J34)</f>
        <v/>
      </c>
      <c r="H33" s="33" t="str">
        <f>IF(請求データ入力!K34="","",請求データ入力!K34)</f>
        <v/>
      </c>
      <c r="I33" s="35" t="str">
        <f>IF(請求データ入力!L34="","",請求データ入力!L34)</f>
        <v/>
      </c>
      <c r="J33" s="384" t="str">
        <f>IF(請求データ入力!M34="","",請求データ入力!M34)</f>
        <v/>
      </c>
      <c r="K33" s="385" t="str">
        <f>IF(請求データ入力!N34="","",請求データ入力!N34)</f>
        <v/>
      </c>
      <c r="L33" s="384" t="str">
        <f>IF(請求データ入力!O34="","",請求データ入力!O34)</f>
        <v/>
      </c>
      <c r="M33" s="385" t="str">
        <f>IF(請求データ入力!P34="","",請求データ入力!P34)</f>
        <v/>
      </c>
      <c r="N33" s="34" t="str">
        <f>CONCATENATE(MID(E10,3,4),A33)</f>
        <v>2602020</v>
      </c>
    </row>
    <row r="34" spans="1:14" ht="34.5" customHeight="1" x14ac:dyDescent="0.2">
      <c r="A34" s="52" t="s">
        <v>151</v>
      </c>
      <c r="B34" s="32" t="str">
        <f>IF(請求データ入力!C35="","",請求データ入力!C35)</f>
        <v/>
      </c>
      <c r="C34" s="33" t="str">
        <f>IF(請求データ入力!D35="","",請求データ入力!D35)</f>
        <v/>
      </c>
      <c r="D34" s="34" t="str">
        <f>IF(請求データ入力!E35="","",請求データ入力!E35)</f>
        <v/>
      </c>
      <c r="E34" s="35" t="str">
        <f>IF(請求データ入力!H35="","",請求データ入力!H35)</f>
        <v/>
      </c>
      <c r="F34" s="35" t="str">
        <f>IF(請求データ入力!I35="","",請求データ入力!I35)</f>
        <v/>
      </c>
      <c r="G34" s="35" t="str">
        <f>IF(請求データ入力!J35="","",請求データ入力!J35)</f>
        <v/>
      </c>
      <c r="H34" s="33" t="str">
        <f>IF(請求データ入力!K35="","",請求データ入力!K35)</f>
        <v/>
      </c>
      <c r="I34" s="35" t="str">
        <f>IF(請求データ入力!L35="","",請求データ入力!L35)</f>
        <v/>
      </c>
      <c r="J34" s="384" t="str">
        <f>IF(請求データ入力!M35="","",請求データ入力!M35)</f>
        <v/>
      </c>
      <c r="K34" s="385" t="str">
        <f>IF(請求データ入力!N35="","",請求データ入力!N35)</f>
        <v/>
      </c>
      <c r="L34" s="384" t="str">
        <f>IF(請求データ入力!O35="","",請求データ入力!O35)</f>
        <v/>
      </c>
      <c r="M34" s="385" t="str">
        <f>IF(請求データ入力!P35="","",請求データ入力!P35)</f>
        <v/>
      </c>
      <c r="N34" s="34" t="str">
        <f>CONCATENATE(MID(E10,3,4),A34)</f>
        <v>2602021</v>
      </c>
    </row>
    <row r="35" spans="1:14" ht="34.5" customHeight="1" x14ac:dyDescent="0.2">
      <c r="A35" s="52" t="s">
        <v>152</v>
      </c>
      <c r="B35" s="32" t="str">
        <f>IF(請求データ入力!C36="","",請求データ入力!C36)</f>
        <v/>
      </c>
      <c r="C35" s="33" t="str">
        <f>IF(請求データ入力!D36="","",請求データ入力!D36)</f>
        <v/>
      </c>
      <c r="D35" s="34" t="str">
        <f>IF(請求データ入力!E36="","",請求データ入力!E36)</f>
        <v/>
      </c>
      <c r="E35" s="35" t="str">
        <f>IF(請求データ入力!H36="","",請求データ入力!H36)</f>
        <v/>
      </c>
      <c r="F35" s="35" t="str">
        <f>IF(請求データ入力!I36="","",請求データ入力!I36)</f>
        <v/>
      </c>
      <c r="G35" s="35" t="str">
        <f>IF(請求データ入力!J36="","",請求データ入力!J36)</f>
        <v/>
      </c>
      <c r="H35" s="33" t="str">
        <f>IF(請求データ入力!K36="","",請求データ入力!K36)</f>
        <v/>
      </c>
      <c r="I35" s="35" t="str">
        <f>IF(請求データ入力!L36="","",請求データ入力!L36)</f>
        <v/>
      </c>
      <c r="J35" s="384" t="str">
        <f>IF(請求データ入力!M36="","",請求データ入力!M36)</f>
        <v/>
      </c>
      <c r="K35" s="385" t="str">
        <f>IF(請求データ入力!N36="","",請求データ入力!N36)</f>
        <v/>
      </c>
      <c r="L35" s="384" t="str">
        <f>IF(請求データ入力!O36="","",請求データ入力!O36)</f>
        <v/>
      </c>
      <c r="M35" s="385" t="str">
        <f>IF(請求データ入力!P36="","",請求データ入力!P36)</f>
        <v/>
      </c>
      <c r="N35" s="34" t="str">
        <f>CONCATENATE(MID(E10,3,4),A35)</f>
        <v>2602022</v>
      </c>
    </row>
    <row r="36" spans="1:14" ht="34.5" customHeight="1" x14ac:dyDescent="0.2">
      <c r="A36" s="52" t="s">
        <v>153</v>
      </c>
      <c r="B36" s="32" t="str">
        <f>IF(請求データ入力!C37="","",請求データ入力!C37)</f>
        <v/>
      </c>
      <c r="C36" s="33" t="str">
        <f>IF(請求データ入力!D37="","",請求データ入力!D37)</f>
        <v/>
      </c>
      <c r="D36" s="34" t="str">
        <f>IF(請求データ入力!E37="","",請求データ入力!E37)</f>
        <v/>
      </c>
      <c r="E36" s="35" t="str">
        <f>IF(請求データ入力!H37="","",請求データ入力!H37)</f>
        <v/>
      </c>
      <c r="F36" s="35" t="str">
        <f>IF(請求データ入力!I37="","",請求データ入力!I37)</f>
        <v/>
      </c>
      <c r="G36" s="35" t="str">
        <f>IF(請求データ入力!J37="","",請求データ入力!J37)</f>
        <v/>
      </c>
      <c r="H36" s="33" t="str">
        <f>IF(請求データ入力!K37="","",請求データ入力!K37)</f>
        <v/>
      </c>
      <c r="I36" s="35" t="str">
        <f>IF(請求データ入力!L37="","",請求データ入力!L37)</f>
        <v/>
      </c>
      <c r="J36" s="384" t="str">
        <f>IF(請求データ入力!M37="","",請求データ入力!M37)</f>
        <v/>
      </c>
      <c r="K36" s="385" t="str">
        <f>IF(請求データ入力!N37="","",請求データ入力!N37)</f>
        <v/>
      </c>
      <c r="L36" s="384" t="str">
        <f>IF(請求データ入力!O37="","",請求データ入力!O37)</f>
        <v/>
      </c>
      <c r="M36" s="385" t="str">
        <f>IF(請求データ入力!P37="","",請求データ入力!P37)</f>
        <v/>
      </c>
      <c r="N36" s="34" t="str">
        <f>CONCATENATE(MID(E10,3,4),A36)</f>
        <v>2602023</v>
      </c>
    </row>
    <row r="37" spans="1:14" ht="34.5" customHeight="1" x14ac:dyDescent="0.2">
      <c r="A37" s="52" t="s">
        <v>154</v>
      </c>
      <c r="B37" s="32" t="str">
        <f>IF(請求データ入力!C38="","",請求データ入力!C38)</f>
        <v/>
      </c>
      <c r="C37" s="33" t="str">
        <f>IF(請求データ入力!D38="","",請求データ入力!D38)</f>
        <v/>
      </c>
      <c r="D37" s="34" t="str">
        <f>IF(請求データ入力!E38="","",請求データ入力!E38)</f>
        <v/>
      </c>
      <c r="E37" s="35" t="str">
        <f>IF(請求データ入力!H38="","",請求データ入力!H38)</f>
        <v/>
      </c>
      <c r="F37" s="35" t="str">
        <f>IF(請求データ入力!I38="","",請求データ入力!I38)</f>
        <v/>
      </c>
      <c r="G37" s="35" t="str">
        <f>IF(請求データ入力!J38="","",請求データ入力!J38)</f>
        <v/>
      </c>
      <c r="H37" s="33" t="str">
        <f>IF(請求データ入力!K38="","",請求データ入力!K38)</f>
        <v/>
      </c>
      <c r="I37" s="35" t="str">
        <f>IF(請求データ入力!L38="","",請求データ入力!L38)</f>
        <v/>
      </c>
      <c r="J37" s="384" t="str">
        <f>IF(請求データ入力!M38="","",請求データ入力!M38)</f>
        <v/>
      </c>
      <c r="K37" s="385" t="str">
        <f>IF(請求データ入力!N38="","",請求データ入力!N38)</f>
        <v/>
      </c>
      <c r="L37" s="384" t="str">
        <f>IF(請求データ入力!O38="","",請求データ入力!O38)</f>
        <v/>
      </c>
      <c r="M37" s="385" t="str">
        <f>IF(請求データ入力!P38="","",請求データ入力!P38)</f>
        <v/>
      </c>
      <c r="N37" s="34" t="str">
        <f>CONCATENATE(MID(E10,3,4),A37)</f>
        <v>2602024</v>
      </c>
    </row>
    <row r="38" spans="1:14" ht="34.5" customHeight="1" x14ac:dyDescent="0.2">
      <c r="A38" s="52" t="s">
        <v>155</v>
      </c>
      <c r="B38" s="32" t="str">
        <f>IF(請求データ入力!C39="","",請求データ入力!C39)</f>
        <v/>
      </c>
      <c r="C38" s="33" t="str">
        <f>IF(請求データ入力!D39="","",請求データ入力!D39)</f>
        <v/>
      </c>
      <c r="D38" s="34" t="str">
        <f>IF(請求データ入力!E39="","",請求データ入力!E39)</f>
        <v/>
      </c>
      <c r="E38" s="35" t="str">
        <f>IF(請求データ入力!H39="","",請求データ入力!H39)</f>
        <v/>
      </c>
      <c r="F38" s="35" t="str">
        <f>IF(請求データ入力!I39="","",請求データ入力!I39)</f>
        <v/>
      </c>
      <c r="G38" s="35" t="str">
        <f>IF(請求データ入力!J39="","",請求データ入力!J39)</f>
        <v/>
      </c>
      <c r="H38" s="33" t="str">
        <f>IF(請求データ入力!K39="","",請求データ入力!K39)</f>
        <v/>
      </c>
      <c r="I38" s="35" t="str">
        <f>IF(請求データ入力!L39="","",請求データ入力!L39)</f>
        <v/>
      </c>
      <c r="J38" s="384" t="str">
        <f>IF(請求データ入力!M39="","",請求データ入力!M39)</f>
        <v/>
      </c>
      <c r="K38" s="385" t="str">
        <f>IF(請求データ入力!N39="","",請求データ入力!N39)</f>
        <v/>
      </c>
      <c r="L38" s="384" t="str">
        <f>IF(請求データ入力!O39="","",請求データ入力!O39)</f>
        <v/>
      </c>
      <c r="M38" s="385" t="str">
        <f>IF(請求データ入力!P39="","",請求データ入力!P39)</f>
        <v/>
      </c>
      <c r="N38" s="34" t="str">
        <f>CONCATENATE(MID(E10,3,4),A38)</f>
        <v>2602025</v>
      </c>
    </row>
    <row r="39" spans="1:14" ht="34.5" customHeight="1" x14ac:dyDescent="0.2">
      <c r="A39" s="52" t="s">
        <v>156</v>
      </c>
      <c r="B39" s="32" t="str">
        <f>IF(請求データ入力!C40="","",請求データ入力!C40)</f>
        <v/>
      </c>
      <c r="C39" s="33" t="str">
        <f>IF(請求データ入力!D40="","",請求データ入力!D40)</f>
        <v/>
      </c>
      <c r="D39" s="34" t="str">
        <f>IF(請求データ入力!E40="","",請求データ入力!E40)</f>
        <v/>
      </c>
      <c r="E39" s="35" t="str">
        <f>IF(請求データ入力!H40="","",請求データ入力!H40)</f>
        <v/>
      </c>
      <c r="F39" s="35" t="str">
        <f>IF(請求データ入力!I40="","",請求データ入力!I40)</f>
        <v/>
      </c>
      <c r="G39" s="35" t="str">
        <f>IF(請求データ入力!J40="","",請求データ入力!J40)</f>
        <v/>
      </c>
      <c r="H39" s="33" t="str">
        <f>IF(請求データ入力!K40="","",請求データ入力!K40)</f>
        <v/>
      </c>
      <c r="I39" s="35" t="str">
        <f>IF(請求データ入力!L40="","",請求データ入力!L40)</f>
        <v/>
      </c>
      <c r="J39" s="384" t="str">
        <f>IF(請求データ入力!M40="","",請求データ入力!M40)</f>
        <v/>
      </c>
      <c r="K39" s="385" t="str">
        <f>IF(請求データ入力!N40="","",請求データ入力!N40)</f>
        <v/>
      </c>
      <c r="L39" s="384" t="str">
        <f>IF(請求データ入力!O40="","",請求データ入力!O40)</f>
        <v/>
      </c>
      <c r="M39" s="385" t="str">
        <f>IF(請求データ入力!P40="","",請求データ入力!P40)</f>
        <v/>
      </c>
      <c r="N39" s="34" t="str">
        <f>CONCATENATE(MID(E10,3,4),A39)</f>
        <v>2602026</v>
      </c>
    </row>
    <row r="40" spans="1:14" ht="34.5" customHeight="1" x14ac:dyDescent="0.2">
      <c r="A40" s="52" t="s">
        <v>157</v>
      </c>
      <c r="B40" s="32" t="str">
        <f>IF(請求データ入力!C41="","",請求データ入力!C41)</f>
        <v/>
      </c>
      <c r="C40" s="33" t="str">
        <f>IF(請求データ入力!D41="","",請求データ入力!D41)</f>
        <v/>
      </c>
      <c r="D40" s="34" t="str">
        <f>IF(請求データ入力!E41="","",請求データ入力!E41)</f>
        <v/>
      </c>
      <c r="E40" s="35" t="str">
        <f>IF(請求データ入力!H41="","",請求データ入力!H41)</f>
        <v/>
      </c>
      <c r="F40" s="35" t="str">
        <f>IF(請求データ入力!I41="","",請求データ入力!I41)</f>
        <v/>
      </c>
      <c r="G40" s="35" t="str">
        <f>IF(請求データ入力!J41="","",請求データ入力!J41)</f>
        <v/>
      </c>
      <c r="H40" s="33" t="str">
        <f>IF(請求データ入力!K41="","",請求データ入力!K41)</f>
        <v/>
      </c>
      <c r="I40" s="35" t="str">
        <f>IF(請求データ入力!L41="","",請求データ入力!L41)</f>
        <v/>
      </c>
      <c r="J40" s="384" t="str">
        <f>IF(請求データ入力!M41="","",請求データ入力!M41)</f>
        <v/>
      </c>
      <c r="K40" s="385" t="str">
        <f>IF(請求データ入力!N41="","",請求データ入力!N41)</f>
        <v/>
      </c>
      <c r="L40" s="384" t="str">
        <f>IF(請求データ入力!O41="","",請求データ入力!O41)</f>
        <v/>
      </c>
      <c r="M40" s="385" t="str">
        <f>IF(請求データ入力!P41="","",請求データ入力!P41)</f>
        <v/>
      </c>
      <c r="N40" s="34" t="str">
        <f>CONCATENATE(MID(E10,3,4),A40)</f>
        <v>2602027</v>
      </c>
    </row>
    <row r="41" spans="1:14" ht="34.5" customHeight="1" x14ac:dyDescent="0.2">
      <c r="A41" s="52" t="s">
        <v>158</v>
      </c>
      <c r="B41" s="32" t="str">
        <f>IF(請求データ入力!C42="","",請求データ入力!C42)</f>
        <v/>
      </c>
      <c r="C41" s="33" t="str">
        <f>IF(請求データ入力!D42="","",請求データ入力!D42)</f>
        <v/>
      </c>
      <c r="D41" s="34" t="str">
        <f>IF(請求データ入力!E42="","",請求データ入力!E42)</f>
        <v/>
      </c>
      <c r="E41" s="35" t="str">
        <f>IF(請求データ入力!H42="","",請求データ入力!H42)</f>
        <v/>
      </c>
      <c r="F41" s="35" t="str">
        <f>IF(請求データ入力!I42="","",請求データ入力!I42)</f>
        <v/>
      </c>
      <c r="G41" s="35" t="str">
        <f>IF(請求データ入力!J42="","",請求データ入力!J42)</f>
        <v/>
      </c>
      <c r="H41" s="33" t="str">
        <f>IF(請求データ入力!K42="","",請求データ入力!K42)</f>
        <v/>
      </c>
      <c r="I41" s="35" t="str">
        <f>IF(請求データ入力!L42="","",請求データ入力!L42)</f>
        <v/>
      </c>
      <c r="J41" s="384" t="str">
        <f>IF(請求データ入力!M42="","",請求データ入力!M42)</f>
        <v/>
      </c>
      <c r="K41" s="385" t="str">
        <f>IF(請求データ入力!N42="","",請求データ入力!N42)</f>
        <v/>
      </c>
      <c r="L41" s="384" t="str">
        <f>IF(請求データ入力!O42="","",請求データ入力!O42)</f>
        <v/>
      </c>
      <c r="M41" s="385" t="str">
        <f>IF(請求データ入力!P42="","",請求データ入力!P42)</f>
        <v/>
      </c>
      <c r="N41" s="34" t="str">
        <f>CONCATENATE(MID(E10,3,4),A41)</f>
        <v>2602028</v>
      </c>
    </row>
    <row r="42" spans="1:14" ht="34.5" customHeight="1" x14ac:dyDescent="0.2">
      <c r="A42" s="52" t="s">
        <v>159</v>
      </c>
      <c r="B42" s="32" t="str">
        <f>IF(請求データ入力!C43="","",請求データ入力!C43)</f>
        <v/>
      </c>
      <c r="C42" s="33" t="str">
        <f>IF(請求データ入力!D43="","",請求データ入力!D43)</f>
        <v/>
      </c>
      <c r="D42" s="34" t="str">
        <f>IF(請求データ入力!E43="","",請求データ入力!E43)</f>
        <v/>
      </c>
      <c r="E42" s="35" t="str">
        <f>IF(請求データ入力!H43="","",請求データ入力!H43)</f>
        <v/>
      </c>
      <c r="F42" s="35" t="str">
        <f>IF(請求データ入力!I43="","",請求データ入力!I43)</f>
        <v/>
      </c>
      <c r="G42" s="35" t="str">
        <f>IF(請求データ入力!J43="","",請求データ入力!J43)</f>
        <v/>
      </c>
      <c r="H42" s="33" t="str">
        <f>IF(請求データ入力!K43="","",請求データ入力!K43)</f>
        <v/>
      </c>
      <c r="I42" s="35" t="str">
        <f>IF(請求データ入力!L43="","",請求データ入力!L43)</f>
        <v/>
      </c>
      <c r="J42" s="384" t="str">
        <f>IF(請求データ入力!M43="","",請求データ入力!M43)</f>
        <v/>
      </c>
      <c r="K42" s="385" t="str">
        <f>IF(請求データ入力!N43="","",請求データ入力!N43)</f>
        <v/>
      </c>
      <c r="L42" s="384" t="str">
        <f>IF(請求データ入力!O43="","",請求データ入力!O43)</f>
        <v/>
      </c>
      <c r="M42" s="385" t="str">
        <f>IF(請求データ入力!P43="","",請求データ入力!P43)</f>
        <v/>
      </c>
      <c r="N42" s="34" t="str">
        <f>CONCATENATE(MID(E10,3,4),A42)</f>
        <v>2602029</v>
      </c>
    </row>
    <row r="43" spans="1:14" ht="34.5" customHeight="1" x14ac:dyDescent="0.2">
      <c r="A43" s="52" t="s">
        <v>160</v>
      </c>
      <c r="B43" s="32" t="str">
        <f>IF(請求データ入力!C44="","",請求データ入力!C44)</f>
        <v/>
      </c>
      <c r="C43" s="33" t="str">
        <f>IF(請求データ入力!D44="","",請求データ入力!D44)</f>
        <v/>
      </c>
      <c r="D43" s="34" t="str">
        <f>IF(請求データ入力!E44="","",請求データ入力!E44)</f>
        <v/>
      </c>
      <c r="E43" s="35" t="str">
        <f>IF(請求データ入力!H44="","",請求データ入力!H44)</f>
        <v/>
      </c>
      <c r="F43" s="35" t="str">
        <f>IF(請求データ入力!I44="","",請求データ入力!I44)</f>
        <v/>
      </c>
      <c r="G43" s="35" t="str">
        <f>IF(請求データ入力!J44="","",請求データ入力!J44)</f>
        <v/>
      </c>
      <c r="H43" s="33" t="str">
        <f>IF(請求データ入力!K44="","",請求データ入力!K44)</f>
        <v/>
      </c>
      <c r="I43" s="35" t="str">
        <f>IF(請求データ入力!L44="","",請求データ入力!L44)</f>
        <v/>
      </c>
      <c r="J43" s="384" t="str">
        <f>IF(請求データ入力!M44="","",請求データ入力!M44)</f>
        <v/>
      </c>
      <c r="K43" s="385" t="str">
        <f>IF(請求データ入力!N44="","",請求データ入力!N44)</f>
        <v/>
      </c>
      <c r="L43" s="384" t="str">
        <f>IF(請求データ入力!O44="","",請求データ入力!O44)</f>
        <v/>
      </c>
      <c r="M43" s="385" t="str">
        <f>IF(請求データ入力!P44="","",請求データ入力!P44)</f>
        <v/>
      </c>
      <c r="N43" s="34" t="str">
        <f>CONCATENATE(MID(E10,3,4),A43)</f>
        <v>2602030</v>
      </c>
    </row>
    <row r="44" spans="1:14" ht="34.5" customHeight="1" x14ac:dyDescent="0.2">
      <c r="A44" s="52" t="s">
        <v>161</v>
      </c>
      <c r="B44" s="32" t="str">
        <f>IF(請求データ入力!C45="","",請求データ入力!C45)</f>
        <v/>
      </c>
      <c r="C44" s="33" t="str">
        <f>IF(請求データ入力!D45="","",請求データ入力!D45)</f>
        <v/>
      </c>
      <c r="D44" s="34" t="str">
        <f>IF(請求データ入力!E45="","",請求データ入力!E45)</f>
        <v/>
      </c>
      <c r="E44" s="35" t="str">
        <f>IF(請求データ入力!H45="","",請求データ入力!H45)</f>
        <v/>
      </c>
      <c r="F44" s="35" t="str">
        <f>IF(請求データ入力!I45="","",請求データ入力!I45)</f>
        <v/>
      </c>
      <c r="G44" s="35" t="str">
        <f>IF(請求データ入力!J45="","",請求データ入力!J45)</f>
        <v/>
      </c>
      <c r="H44" s="33" t="str">
        <f>IF(請求データ入力!K45="","",請求データ入力!K45)</f>
        <v/>
      </c>
      <c r="I44" s="35" t="str">
        <f>IF(請求データ入力!L45="","",請求データ入力!L45)</f>
        <v/>
      </c>
      <c r="J44" s="384" t="str">
        <f>IF(請求データ入力!M45="","",請求データ入力!M45)</f>
        <v/>
      </c>
      <c r="K44" s="385" t="str">
        <f>IF(請求データ入力!N45="","",請求データ入力!N45)</f>
        <v/>
      </c>
      <c r="L44" s="384" t="str">
        <f>IF(請求データ入力!O45="","",請求データ入力!O45)</f>
        <v/>
      </c>
      <c r="M44" s="385" t="str">
        <f>IF(請求データ入力!P45="","",請求データ入力!P45)</f>
        <v/>
      </c>
      <c r="N44" s="34" t="str">
        <f>CONCATENATE(MID(E10,3,4),A44)</f>
        <v>2602031</v>
      </c>
    </row>
    <row r="45" spans="1:14" ht="34.5" customHeight="1" x14ac:dyDescent="0.2">
      <c r="A45" s="52" t="s">
        <v>162</v>
      </c>
      <c r="B45" s="32" t="str">
        <f>IF(請求データ入力!C46="","",請求データ入力!C46)</f>
        <v/>
      </c>
      <c r="C45" s="33" t="str">
        <f>IF(請求データ入力!D46="","",請求データ入力!D46)</f>
        <v/>
      </c>
      <c r="D45" s="34" t="str">
        <f>IF(請求データ入力!E46="","",請求データ入力!E46)</f>
        <v/>
      </c>
      <c r="E45" s="35" t="str">
        <f>IF(請求データ入力!H46="","",請求データ入力!H46)</f>
        <v/>
      </c>
      <c r="F45" s="35" t="str">
        <f>IF(請求データ入力!I46="","",請求データ入力!I46)</f>
        <v/>
      </c>
      <c r="G45" s="35" t="str">
        <f>IF(請求データ入力!J46="","",請求データ入力!J46)</f>
        <v/>
      </c>
      <c r="H45" s="33" t="str">
        <f>IF(請求データ入力!K46="","",請求データ入力!K46)</f>
        <v/>
      </c>
      <c r="I45" s="35" t="str">
        <f>IF(請求データ入力!L46="","",請求データ入力!L46)</f>
        <v/>
      </c>
      <c r="J45" s="384" t="str">
        <f>IF(請求データ入力!M46="","",請求データ入力!M46)</f>
        <v/>
      </c>
      <c r="K45" s="385" t="str">
        <f>IF(請求データ入力!N46="","",請求データ入力!N46)</f>
        <v/>
      </c>
      <c r="L45" s="384" t="str">
        <f>IF(請求データ入力!O46="","",請求データ入力!O46)</f>
        <v/>
      </c>
      <c r="M45" s="385" t="str">
        <f>IF(請求データ入力!P46="","",請求データ入力!P46)</f>
        <v/>
      </c>
      <c r="N45" s="34" t="str">
        <f>CONCATENATE(MID(E10,3,4),A45)</f>
        <v>2602032</v>
      </c>
    </row>
    <row r="46" spans="1:14" ht="34.5" customHeight="1" x14ac:dyDescent="0.2">
      <c r="A46" s="52" t="s">
        <v>163</v>
      </c>
      <c r="B46" s="32" t="str">
        <f>IF(請求データ入力!C47="","",請求データ入力!C47)</f>
        <v/>
      </c>
      <c r="C46" s="33" t="str">
        <f>IF(請求データ入力!D47="","",請求データ入力!D47)</f>
        <v/>
      </c>
      <c r="D46" s="34" t="str">
        <f>IF(請求データ入力!E47="","",請求データ入力!E47)</f>
        <v/>
      </c>
      <c r="E46" s="35" t="str">
        <f>IF(請求データ入力!H47="","",請求データ入力!H47)</f>
        <v/>
      </c>
      <c r="F46" s="35" t="str">
        <f>IF(請求データ入力!I47="","",請求データ入力!I47)</f>
        <v/>
      </c>
      <c r="G46" s="35" t="str">
        <f>IF(請求データ入力!J47="","",請求データ入力!J47)</f>
        <v/>
      </c>
      <c r="H46" s="33" t="str">
        <f>IF(請求データ入力!K47="","",請求データ入力!K47)</f>
        <v/>
      </c>
      <c r="I46" s="35" t="str">
        <f>IF(請求データ入力!L47="","",請求データ入力!L47)</f>
        <v/>
      </c>
      <c r="J46" s="384" t="str">
        <f>IF(請求データ入力!M47="","",請求データ入力!M47)</f>
        <v/>
      </c>
      <c r="K46" s="385" t="str">
        <f>IF(請求データ入力!N47="","",請求データ入力!N47)</f>
        <v/>
      </c>
      <c r="L46" s="384" t="str">
        <f>IF(請求データ入力!O47="","",請求データ入力!O47)</f>
        <v/>
      </c>
      <c r="M46" s="385" t="str">
        <f>IF(請求データ入力!P47="","",請求データ入力!P47)</f>
        <v/>
      </c>
      <c r="N46" s="34" t="str">
        <f>CONCATENATE(MID(E10,3,4),A46)</f>
        <v>2602033</v>
      </c>
    </row>
    <row r="47" spans="1:14" ht="34.5" customHeight="1" x14ac:dyDescent="0.2">
      <c r="A47" s="52" t="s">
        <v>164</v>
      </c>
      <c r="B47" s="32" t="str">
        <f>IF(請求データ入力!C48="","",請求データ入力!C48)</f>
        <v/>
      </c>
      <c r="C47" s="33" t="str">
        <f>IF(請求データ入力!D48="","",請求データ入力!D48)</f>
        <v/>
      </c>
      <c r="D47" s="34" t="str">
        <f>IF(請求データ入力!E48="","",請求データ入力!E48)</f>
        <v/>
      </c>
      <c r="E47" s="35" t="str">
        <f>IF(請求データ入力!H48="","",請求データ入力!H48)</f>
        <v/>
      </c>
      <c r="F47" s="35" t="str">
        <f>IF(請求データ入力!I48="","",請求データ入力!I48)</f>
        <v/>
      </c>
      <c r="G47" s="35" t="str">
        <f>IF(請求データ入力!J48="","",請求データ入力!J48)</f>
        <v/>
      </c>
      <c r="H47" s="33" t="str">
        <f>IF(請求データ入力!K48="","",請求データ入力!K48)</f>
        <v/>
      </c>
      <c r="I47" s="35" t="str">
        <f>IF(請求データ入力!L48="","",請求データ入力!L48)</f>
        <v/>
      </c>
      <c r="J47" s="384" t="str">
        <f>IF(請求データ入力!M48="","",請求データ入力!M48)</f>
        <v/>
      </c>
      <c r="K47" s="385" t="str">
        <f>IF(請求データ入力!N48="","",請求データ入力!N48)</f>
        <v/>
      </c>
      <c r="L47" s="384" t="str">
        <f>IF(請求データ入力!O48="","",請求データ入力!O48)</f>
        <v/>
      </c>
      <c r="M47" s="385" t="str">
        <f>IF(請求データ入力!P48="","",請求データ入力!P48)</f>
        <v/>
      </c>
      <c r="N47" s="34" t="str">
        <f>CONCATENATE(MID(E10,3,4),A47)</f>
        <v>2602034</v>
      </c>
    </row>
    <row r="48" spans="1:14" ht="34.5" customHeight="1" x14ac:dyDescent="0.2">
      <c r="A48" s="52" t="s">
        <v>165</v>
      </c>
      <c r="B48" s="32" t="str">
        <f>IF(請求データ入力!C49="","",請求データ入力!C49)</f>
        <v/>
      </c>
      <c r="C48" s="33" t="str">
        <f>IF(請求データ入力!D49="","",請求データ入力!D49)</f>
        <v/>
      </c>
      <c r="D48" s="34" t="str">
        <f>IF(請求データ入力!E49="","",請求データ入力!E49)</f>
        <v/>
      </c>
      <c r="E48" s="35" t="str">
        <f>IF(請求データ入力!H49="","",請求データ入力!H49)</f>
        <v/>
      </c>
      <c r="F48" s="35" t="str">
        <f>IF(請求データ入力!I49="","",請求データ入力!I49)</f>
        <v/>
      </c>
      <c r="G48" s="35" t="str">
        <f>IF(請求データ入力!J49="","",請求データ入力!J49)</f>
        <v/>
      </c>
      <c r="H48" s="33" t="str">
        <f>IF(請求データ入力!K49="","",請求データ入力!K49)</f>
        <v/>
      </c>
      <c r="I48" s="35" t="str">
        <f>IF(請求データ入力!L49="","",請求データ入力!L49)</f>
        <v/>
      </c>
      <c r="J48" s="384" t="str">
        <f>IF(請求データ入力!M49="","",請求データ入力!M49)</f>
        <v/>
      </c>
      <c r="K48" s="385" t="str">
        <f>IF(請求データ入力!N49="","",請求データ入力!N49)</f>
        <v/>
      </c>
      <c r="L48" s="384" t="str">
        <f>IF(請求データ入力!O49="","",請求データ入力!O49)</f>
        <v/>
      </c>
      <c r="M48" s="385" t="str">
        <f>IF(請求データ入力!P49="","",請求データ入力!P49)</f>
        <v/>
      </c>
      <c r="N48" s="34" t="str">
        <f>CONCATENATE(MID(E10,3,4),A48)</f>
        <v>2602035</v>
      </c>
    </row>
    <row r="49" spans="1:14" ht="34.5" customHeight="1" x14ac:dyDescent="0.2">
      <c r="A49" s="52" t="s">
        <v>166</v>
      </c>
      <c r="B49" s="32" t="str">
        <f>IF(請求データ入力!C50="","",請求データ入力!C50)</f>
        <v/>
      </c>
      <c r="C49" s="33" t="str">
        <f>IF(請求データ入力!D50="","",請求データ入力!D50)</f>
        <v/>
      </c>
      <c r="D49" s="34" t="str">
        <f>IF(請求データ入力!E50="","",請求データ入力!E50)</f>
        <v/>
      </c>
      <c r="E49" s="35" t="str">
        <f>IF(請求データ入力!H50="","",請求データ入力!H50)</f>
        <v/>
      </c>
      <c r="F49" s="35" t="str">
        <f>IF(請求データ入力!I50="","",請求データ入力!I50)</f>
        <v/>
      </c>
      <c r="G49" s="35" t="str">
        <f>IF(請求データ入力!J50="","",請求データ入力!J50)</f>
        <v/>
      </c>
      <c r="H49" s="33" t="str">
        <f>IF(請求データ入力!K50="","",請求データ入力!K50)</f>
        <v/>
      </c>
      <c r="I49" s="35" t="str">
        <f>IF(請求データ入力!L50="","",請求データ入力!L50)</f>
        <v/>
      </c>
      <c r="J49" s="384" t="str">
        <f>IF(請求データ入力!M50="","",請求データ入力!M50)</f>
        <v/>
      </c>
      <c r="K49" s="385" t="str">
        <f>IF(請求データ入力!N50="","",請求データ入力!N50)</f>
        <v/>
      </c>
      <c r="L49" s="384" t="str">
        <f>IF(請求データ入力!O50="","",請求データ入力!O50)</f>
        <v/>
      </c>
      <c r="M49" s="385" t="str">
        <f>IF(請求データ入力!P50="","",請求データ入力!P50)</f>
        <v/>
      </c>
      <c r="N49" s="34" t="str">
        <f>CONCATENATE(MID(E10,3,4),A49)</f>
        <v>2602036</v>
      </c>
    </row>
    <row r="50" spans="1:14" ht="34.5" customHeight="1" x14ac:dyDescent="0.2">
      <c r="A50" s="52" t="s">
        <v>167</v>
      </c>
      <c r="B50" s="32" t="str">
        <f>IF(請求データ入力!C51="","",請求データ入力!C51)</f>
        <v/>
      </c>
      <c r="C50" s="33" t="str">
        <f>IF(請求データ入力!D51="","",請求データ入力!D51)</f>
        <v/>
      </c>
      <c r="D50" s="34" t="str">
        <f>IF(請求データ入力!E51="","",請求データ入力!E51)</f>
        <v/>
      </c>
      <c r="E50" s="35" t="str">
        <f>IF(請求データ入力!H51="","",請求データ入力!H51)</f>
        <v/>
      </c>
      <c r="F50" s="35" t="str">
        <f>IF(請求データ入力!I51="","",請求データ入力!I51)</f>
        <v/>
      </c>
      <c r="G50" s="35" t="str">
        <f>IF(請求データ入力!J51="","",請求データ入力!J51)</f>
        <v/>
      </c>
      <c r="H50" s="33" t="str">
        <f>IF(請求データ入力!K51="","",請求データ入力!K51)</f>
        <v/>
      </c>
      <c r="I50" s="35" t="str">
        <f>IF(請求データ入力!L51="","",請求データ入力!L51)</f>
        <v/>
      </c>
      <c r="J50" s="384" t="str">
        <f>IF(請求データ入力!M51="","",請求データ入力!M51)</f>
        <v/>
      </c>
      <c r="K50" s="385" t="str">
        <f>IF(請求データ入力!N51="","",請求データ入力!N51)</f>
        <v/>
      </c>
      <c r="L50" s="384" t="str">
        <f>IF(請求データ入力!O51="","",請求データ入力!O51)</f>
        <v/>
      </c>
      <c r="M50" s="385" t="str">
        <f>IF(請求データ入力!P51="","",請求データ入力!P51)</f>
        <v/>
      </c>
      <c r="N50" s="34" t="str">
        <f>CONCATENATE(MID(E10,3,4),A50)</f>
        <v>2602037</v>
      </c>
    </row>
    <row r="51" spans="1:14" ht="34.5" customHeight="1" x14ac:dyDescent="0.2">
      <c r="A51" s="52" t="s">
        <v>168</v>
      </c>
      <c r="B51" s="32" t="str">
        <f>IF(請求データ入力!C52="","",請求データ入力!C52)</f>
        <v/>
      </c>
      <c r="C51" s="33" t="str">
        <f>IF(請求データ入力!D52="","",請求データ入力!D52)</f>
        <v/>
      </c>
      <c r="D51" s="34" t="str">
        <f>IF(請求データ入力!E52="","",請求データ入力!E52)</f>
        <v/>
      </c>
      <c r="E51" s="35" t="str">
        <f>IF(請求データ入力!H52="","",請求データ入力!H52)</f>
        <v/>
      </c>
      <c r="F51" s="35" t="str">
        <f>IF(請求データ入力!I52="","",請求データ入力!I52)</f>
        <v/>
      </c>
      <c r="G51" s="35" t="str">
        <f>IF(請求データ入力!J52="","",請求データ入力!J52)</f>
        <v/>
      </c>
      <c r="H51" s="33" t="str">
        <f>IF(請求データ入力!K52="","",請求データ入力!K52)</f>
        <v/>
      </c>
      <c r="I51" s="35" t="str">
        <f>IF(請求データ入力!L52="","",請求データ入力!L52)</f>
        <v/>
      </c>
      <c r="J51" s="384" t="str">
        <f>IF(請求データ入力!M52="","",請求データ入力!M52)</f>
        <v/>
      </c>
      <c r="K51" s="385" t="str">
        <f>IF(請求データ入力!N52="","",請求データ入力!N52)</f>
        <v/>
      </c>
      <c r="L51" s="384" t="str">
        <f>IF(請求データ入力!O52="","",請求データ入力!O52)</f>
        <v/>
      </c>
      <c r="M51" s="385" t="str">
        <f>IF(請求データ入力!P52="","",請求データ入力!P52)</f>
        <v/>
      </c>
      <c r="N51" s="34" t="str">
        <f>CONCATENATE(MID(E10,3,4),A51)</f>
        <v>2602038</v>
      </c>
    </row>
    <row r="52" spans="1:14" ht="34.5" customHeight="1" x14ac:dyDescent="0.2">
      <c r="A52" s="52" t="s">
        <v>169</v>
      </c>
      <c r="B52" s="32" t="str">
        <f>IF(請求データ入力!C53="","",請求データ入力!C53)</f>
        <v/>
      </c>
      <c r="C52" s="33" t="str">
        <f>IF(請求データ入力!D53="","",請求データ入力!D53)</f>
        <v/>
      </c>
      <c r="D52" s="34" t="str">
        <f>IF(請求データ入力!E53="","",請求データ入力!E53)</f>
        <v/>
      </c>
      <c r="E52" s="35" t="str">
        <f>IF(請求データ入力!H53="","",請求データ入力!H53)</f>
        <v/>
      </c>
      <c r="F52" s="35" t="str">
        <f>IF(請求データ入力!I53="","",請求データ入力!I53)</f>
        <v/>
      </c>
      <c r="G52" s="35" t="str">
        <f>IF(請求データ入力!J53="","",請求データ入力!J53)</f>
        <v/>
      </c>
      <c r="H52" s="33" t="str">
        <f>IF(請求データ入力!K53="","",請求データ入力!K53)</f>
        <v/>
      </c>
      <c r="I52" s="35" t="str">
        <f>IF(請求データ入力!L53="","",請求データ入力!L53)</f>
        <v/>
      </c>
      <c r="J52" s="384" t="str">
        <f>IF(請求データ入力!M53="","",請求データ入力!M53)</f>
        <v/>
      </c>
      <c r="K52" s="385" t="str">
        <f>IF(請求データ入力!N53="","",請求データ入力!N53)</f>
        <v/>
      </c>
      <c r="L52" s="384" t="str">
        <f>IF(請求データ入力!O53="","",請求データ入力!O53)</f>
        <v/>
      </c>
      <c r="M52" s="385" t="str">
        <f>IF(請求データ入力!P53="","",請求データ入力!P53)</f>
        <v/>
      </c>
      <c r="N52" s="34" t="str">
        <f>CONCATENATE(MID(E10,3,4),A52)</f>
        <v>2602039</v>
      </c>
    </row>
    <row r="53" spans="1:14" ht="34.5" customHeight="1" x14ac:dyDescent="0.2">
      <c r="A53" s="52" t="s">
        <v>170</v>
      </c>
      <c r="B53" s="32" t="str">
        <f>IF(請求データ入力!C54="","",請求データ入力!C54)</f>
        <v/>
      </c>
      <c r="C53" s="33" t="str">
        <f>IF(請求データ入力!D54="","",請求データ入力!D54)</f>
        <v/>
      </c>
      <c r="D53" s="34" t="str">
        <f>IF(請求データ入力!E54="","",請求データ入力!E54)</f>
        <v/>
      </c>
      <c r="E53" s="35" t="str">
        <f>IF(請求データ入力!H54="","",請求データ入力!H54)</f>
        <v/>
      </c>
      <c r="F53" s="35" t="str">
        <f>IF(請求データ入力!I54="","",請求データ入力!I54)</f>
        <v/>
      </c>
      <c r="G53" s="35" t="str">
        <f>IF(請求データ入力!J54="","",請求データ入力!J54)</f>
        <v/>
      </c>
      <c r="H53" s="33" t="str">
        <f>IF(請求データ入力!K54="","",請求データ入力!K54)</f>
        <v/>
      </c>
      <c r="I53" s="35" t="str">
        <f>IF(請求データ入力!L54="","",請求データ入力!L54)</f>
        <v/>
      </c>
      <c r="J53" s="384" t="str">
        <f>IF(請求データ入力!M54="","",請求データ入力!M54)</f>
        <v/>
      </c>
      <c r="K53" s="385" t="str">
        <f>IF(請求データ入力!N54="","",請求データ入力!N54)</f>
        <v/>
      </c>
      <c r="L53" s="384" t="str">
        <f>IF(請求データ入力!O54="","",請求データ入力!O54)</f>
        <v/>
      </c>
      <c r="M53" s="385" t="str">
        <f>IF(請求データ入力!P54="","",請求データ入力!P54)</f>
        <v/>
      </c>
      <c r="N53" s="34" t="str">
        <f>CONCATENATE(MID(E10,3,4),A53)</f>
        <v>2602040</v>
      </c>
    </row>
    <row r="54" spans="1:14" ht="34.5" customHeight="1" x14ac:dyDescent="0.2">
      <c r="A54" s="52" t="s">
        <v>171</v>
      </c>
      <c r="B54" s="32" t="str">
        <f>IF(請求データ入力!C55="","",請求データ入力!C55)</f>
        <v/>
      </c>
      <c r="C54" s="33" t="str">
        <f>IF(請求データ入力!D55="","",請求データ入力!D55)</f>
        <v/>
      </c>
      <c r="D54" s="34" t="str">
        <f>IF(請求データ入力!E55="","",請求データ入力!E55)</f>
        <v/>
      </c>
      <c r="E54" s="35" t="str">
        <f>IF(請求データ入力!H55="","",請求データ入力!H55)</f>
        <v/>
      </c>
      <c r="F54" s="35" t="str">
        <f>IF(請求データ入力!I55="","",請求データ入力!I55)</f>
        <v/>
      </c>
      <c r="G54" s="35" t="str">
        <f>IF(請求データ入力!J55="","",請求データ入力!J55)</f>
        <v/>
      </c>
      <c r="H54" s="33" t="str">
        <f>IF(請求データ入力!K55="","",請求データ入力!K55)</f>
        <v/>
      </c>
      <c r="I54" s="35" t="str">
        <f>IF(請求データ入力!L55="","",請求データ入力!L55)</f>
        <v/>
      </c>
      <c r="J54" s="384" t="str">
        <f>IF(請求データ入力!M55="","",請求データ入力!M55)</f>
        <v/>
      </c>
      <c r="K54" s="385" t="str">
        <f>IF(請求データ入力!N55="","",請求データ入力!N55)</f>
        <v/>
      </c>
      <c r="L54" s="384" t="str">
        <f>IF(請求データ入力!O55="","",請求データ入力!O55)</f>
        <v/>
      </c>
      <c r="M54" s="385" t="str">
        <f>IF(請求データ入力!P55="","",請求データ入力!P55)</f>
        <v/>
      </c>
      <c r="N54" s="34" t="str">
        <f>CONCATENATE(MID(E10,3,4),A54)</f>
        <v>2602041</v>
      </c>
    </row>
    <row r="55" spans="1:14" ht="34.5" customHeight="1" x14ac:dyDescent="0.2">
      <c r="A55" s="52" t="s">
        <v>172</v>
      </c>
      <c r="B55" s="32" t="str">
        <f>IF(請求データ入力!C56="","",請求データ入力!C56)</f>
        <v/>
      </c>
      <c r="C55" s="33" t="str">
        <f>IF(請求データ入力!D56="","",請求データ入力!D56)</f>
        <v/>
      </c>
      <c r="D55" s="34" t="str">
        <f>IF(請求データ入力!E56="","",請求データ入力!E56)</f>
        <v/>
      </c>
      <c r="E55" s="35" t="str">
        <f>IF(請求データ入力!H56="","",請求データ入力!H56)</f>
        <v/>
      </c>
      <c r="F55" s="35" t="str">
        <f>IF(請求データ入力!I56="","",請求データ入力!I56)</f>
        <v/>
      </c>
      <c r="G55" s="35" t="str">
        <f>IF(請求データ入力!J56="","",請求データ入力!J56)</f>
        <v/>
      </c>
      <c r="H55" s="33" t="str">
        <f>IF(請求データ入力!K56="","",請求データ入力!K56)</f>
        <v/>
      </c>
      <c r="I55" s="35" t="str">
        <f>IF(請求データ入力!L56="","",請求データ入力!L56)</f>
        <v/>
      </c>
      <c r="J55" s="384" t="str">
        <f>IF(請求データ入力!M56="","",請求データ入力!M56)</f>
        <v/>
      </c>
      <c r="K55" s="385" t="str">
        <f>IF(請求データ入力!N56="","",請求データ入力!N56)</f>
        <v/>
      </c>
      <c r="L55" s="384" t="str">
        <f>IF(請求データ入力!O56="","",請求データ入力!O56)</f>
        <v/>
      </c>
      <c r="M55" s="385" t="str">
        <f>IF(請求データ入力!P56="","",請求データ入力!P56)</f>
        <v/>
      </c>
      <c r="N55" s="34" t="str">
        <f>CONCATENATE(MID(E10,3,4),A55)</f>
        <v>2602042</v>
      </c>
    </row>
    <row r="56" spans="1:14" ht="34.5" customHeight="1" x14ac:dyDescent="0.2">
      <c r="A56" s="52" t="s">
        <v>173</v>
      </c>
      <c r="B56" s="32" t="str">
        <f>IF(請求データ入力!C57="","",請求データ入力!C57)</f>
        <v/>
      </c>
      <c r="C56" s="33" t="str">
        <f>IF(請求データ入力!D57="","",請求データ入力!D57)</f>
        <v/>
      </c>
      <c r="D56" s="34" t="str">
        <f>IF(請求データ入力!E57="","",請求データ入力!E57)</f>
        <v/>
      </c>
      <c r="E56" s="35" t="str">
        <f>IF(請求データ入力!H57="","",請求データ入力!H57)</f>
        <v/>
      </c>
      <c r="F56" s="35" t="str">
        <f>IF(請求データ入力!I57="","",請求データ入力!I57)</f>
        <v/>
      </c>
      <c r="G56" s="35" t="str">
        <f>IF(請求データ入力!J57="","",請求データ入力!J57)</f>
        <v/>
      </c>
      <c r="H56" s="33" t="str">
        <f>IF(請求データ入力!K57="","",請求データ入力!K57)</f>
        <v/>
      </c>
      <c r="I56" s="35" t="str">
        <f>IF(請求データ入力!L57="","",請求データ入力!L57)</f>
        <v/>
      </c>
      <c r="J56" s="384" t="str">
        <f>IF(請求データ入力!M57="","",請求データ入力!M57)</f>
        <v/>
      </c>
      <c r="K56" s="385" t="str">
        <f>IF(請求データ入力!N57="","",請求データ入力!N57)</f>
        <v/>
      </c>
      <c r="L56" s="384" t="str">
        <f>IF(請求データ入力!O57="","",請求データ入力!O57)</f>
        <v/>
      </c>
      <c r="M56" s="385" t="str">
        <f>IF(請求データ入力!P57="","",請求データ入力!P57)</f>
        <v/>
      </c>
      <c r="N56" s="34" t="str">
        <f>CONCATENATE(MID(E10,3,4),A56)</f>
        <v>2602043</v>
      </c>
    </row>
    <row r="57" spans="1:14" ht="34.5" customHeight="1" x14ac:dyDescent="0.2">
      <c r="A57" s="52" t="s">
        <v>174</v>
      </c>
      <c r="B57" s="32" t="str">
        <f>IF(請求データ入力!C58="","",請求データ入力!C58)</f>
        <v/>
      </c>
      <c r="C57" s="33" t="str">
        <f>IF(請求データ入力!D58="","",請求データ入力!D58)</f>
        <v/>
      </c>
      <c r="D57" s="34" t="str">
        <f>IF(請求データ入力!E58="","",請求データ入力!E58)</f>
        <v/>
      </c>
      <c r="E57" s="35" t="str">
        <f>IF(請求データ入力!H58="","",請求データ入力!H58)</f>
        <v/>
      </c>
      <c r="F57" s="35" t="str">
        <f>IF(請求データ入力!I58="","",請求データ入力!I58)</f>
        <v/>
      </c>
      <c r="G57" s="35" t="str">
        <f>IF(請求データ入力!J58="","",請求データ入力!J58)</f>
        <v/>
      </c>
      <c r="H57" s="33" t="str">
        <f>IF(請求データ入力!K58="","",請求データ入力!K58)</f>
        <v/>
      </c>
      <c r="I57" s="35" t="str">
        <f>IF(請求データ入力!L58="","",請求データ入力!L58)</f>
        <v/>
      </c>
      <c r="J57" s="384" t="str">
        <f>IF(請求データ入力!M58="","",請求データ入力!M58)</f>
        <v/>
      </c>
      <c r="K57" s="385" t="str">
        <f>IF(請求データ入力!N58="","",請求データ入力!N58)</f>
        <v/>
      </c>
      <c r="L57" s="384" t="str">
        <f>IF(請求データ入力!O58="","",請求データ入力!O58)</f>
        <v/>
      </c>
      <c r="M57" s="385" t="str">
        <f>IF(請求データ入力!P58="","",請求データ入力!P58)</f>
        <v/>
      </c>
      <c r="N57" s="34" t="str">
        <f>CONCATENATE(MID(E10,3,4),A57)</f>
        <v>2602044</v>
      </c>
    </row>
    <row r="58" spans="1:14" ht="34.5" customHeight="1" x14ac:dyDescent="0.2">
      <c r="A58" s="52" t="s">
        <v>175</v>
      </c>
      <c r="B58" s="32" t="str">
        <f>IF(請求データ入力!C59="","",請求データ入力!C59)</f>
        <v/>
      </c>
      <c r="C58" s="33" t="str">
        <f>IF(請求データ入力!D59="","",請求データ入力!D59)</f>
        <v/>
      </c>
      <c r="D58" s="34" t="str">
        <f>IF(請求データ入力!E59="","",請求データ入力!E59)</f>
        <v/>
      </c>
      <c r="E58" s="35" t="str">
        <f>IF(請求データ入力!H59="","",請求データ入力!H59)</f>
        <v/>
      </c>
      <c r="F58" s="35" t="str">
        <f>IF(請求データ入力!I59="","",請求データ入力!I59)</f>
        <v/>
      </c>
      <c r="G58" s="35" t="str">
        <f>IF(請求データ入力!J59="","",請求データ入力!J59)</f>
        <v/>
      </c>
      <c r="H58" s="33" t="str">
        <f>IF(請求データ入力!K59="","",請求データ入力!K59)</f>
        <v/>
      </c>
      <c r="I58" s="35" t="str">
        <f>IF(請求データ入力!L59="","",請求データ入力!L59)</f>
        <v/>
      </c>
      <c r="J58" s="384" t="str">
        <f>IF(請求データ入力!M59="","",請求データ入力!M59)</f>
        <v/>
      </c>
      <c r="K58" s="385" t="str">
        <f>IF(請求データ入力!N59="","",請求データ入力!N59)</f>
        <v/>
      </c>
      <c r="L58" s="384" t="str">
        <f>IF(請求データ入力!O59="","",請求データ入力!O59)</f>
        <v/>
      </c>
      <c r="M58" s="385" t="str">
        <f>IF(請求データ入力!P59="","",請求データ入力!P59)</f>
        <v/>
      </c>
      <c r="N58" s="34" t="str">
        <f>CONCATENATE(MID(E10,3,4),A58)</f>
        <v>2602045</v>
      </c>
    </row>
    <row r="59" spans="1:14" ht="34.5" customHeight="1" x14ac:dyDescent="0.2">
      <c r="A59" s="52" t="s">
        <v>176</v>
      </c>
      <c r="B59" s="32" t="str">
        <f>IF(請求データ入力!C60="","",請求データ入力!C60)</f>
        <v/>
      </c>
      <c r="C59" s="33" t="str">
        <f>IF(請求データ入力!D60="","",請求データ入力!D60)</f>
        <v/>
      </c>
      <c r="D59" s="34" t="str">
        <f>IF(請求データ入力!E60="","",請求データ入力!E60)</f>
        <v/>
      </c>
      <c r="E59" s="35" t="str">
        <f>IF(請求データ入力!H60="","",請求データ入力!H60)</f>
        <v/>
      </c>
      <c r="F59" s="35" t="str">
        <f>IF(請求データ入力!I60="","",請求データ入力!I60)</f>
        <v/>
      </c>
      <c r="G59" s="35" t="str">
        <f>IF(請求データ入力!J60="","",請求データ入力!J60)</f>
        <v/>
      </c>
      <c r="H59" s="33" t="str">
        <f>IF(請求データ入力!K60="","",請求データ入力!K60)</f>
        <v/>
      </c>
      <c r="I59" s="35" t="str">
        <f>IF(請求データ入力!L60="","",請求データ入力!L60)</f>
        <v/>
      </c>
      <c r="J59" s="384" t="str">
        <f>IF(請求データ入力!M60="","",請求データ入力!M60)</f>
        <v/>
      </c>
      <c r="K59" s="385" t="str">
        <f>IF(請求データ入力!N60="","",請求データ入力!N60)</f>
        <v/>
      </c>
      <c r="L59" s="384" t="str">
        <f>IF(請求データ入力!O60="","",請求データ入力!O60)</f>
        <v/>
      </c>
      <c r="M59" s="385" t="str">
        <f>IF(請求データ入力!P60="","",請求データ入力!P60)</f>
        <v/>
      </c>
      <c r="N59" s="34" t="str">
        <f>CONCATENATE(MID(E10,3,4),A59)</f>
        <v>2602046</v>
      </c>
    </row>
    <row r="60" spans="1:14" ht="34.5" customHeight="1" x14ac:dyDescent="0.2">
      <c r="A60" s="52" t="s">
        <v>177</v>
      </c>
      <c r="B60" s="32" t="str">
        <f>IF(請求データ入力!C61="","",請求データ入力!C61)</f>
        <v/>
      </c>
      <c r="C60" s="33" t="str">
        <f>IF(請求データ入力!D61="","",請求データ入力!D61)</f>
        <v/>
      </c>
      <c r="D60" s="34" t="str">
        <f>IF(請求データ入力!E61="","",請求データ入力!E61)</f>
        <v/>
      </c>
      <c r="E60" s="35" t="str">
        <f>IF(請求データ入力!H61="","",請求データ入力!H61)</f>
        <v/>
      </c>
      <c r="F60" s="35" t="str">
        <f>IF(請求データ入力!I61="","",請求データ入力!I61)</f>
        <v/>
      </c>
      <c r="G60" s="35" t="str">
        <f>IF(請求データ入力!J61="","",請求データ入力!J61)</f>
        <v/>
      </c>
      <c r="H60" s="33" t="str">
        <f>IF(請求データ入力!K61="","",請求データ入力!K61)</f>
        <v/>
      </c>
      <c r="I60" s="35" t="str">
        <f>IF(請求データ入力!L61="","",請求データ入力!L61)</f>
        <v/>
      </c>
      <c r="J60" s="384" t="str">
        <f>IF(請求データ入力!M61="","",請求データ入力!M61)</f>
        <v/>
      </c>
      <c r="K60" s="385" t="str">
        <f>IF(請求データ入力!N61="","",請求データ入力!N61)</f>
        <v/>
      </c>
      <c r="L60" s="384" t="str">
        <f>IF(請求データ入力!O61="","",請求データ入力!O61)</f>
        <v/>
      </c>
      <c r="M60" s="385" t="str">
        <f>IF(請求データ入力!P61="","",請求データ入力!P61)</f>
        <v/>
      </c>
      <c r="N60" s="34" t="str">
        <f>CONCATENATE(MID(E10,3,4),A60)</f>
        <v>2602047</v>
      </c>
    </row>
    <row r="61" spans="1:14" ht="34.5" customHeight="1" x14ac:dyDescent="0.2">
      <c r="A61" s="52" t="s">
        <v>178</v>
      </c>
      <c r="B61" s="32" t="str">
        <f>IF(請求データ入力!C62="","",請求データ入力!C62)</f>
        <v/>
      </c>
      <c r="C61" s="33" t="str">
        <f>IF(請求データ入力!D62="","",請求データ入力!D62)</f>
        <v/>
      </c>
      <c r="D61" s="34" t="str">
        <f>IF(請求データ入力!E62="","",請求データ入力!E62)</f>
        <v/>
      </c>
      <c r="E61" s="35" t="str">
        <f>IF(請求データ入力!H62="","",請求データ入力!H62)</f>
        <v/>
      </c>
      <c r="F61" s="35" t="str">
        <f>IF(請求データ入力!I62="","",請求データ入力!I62)</f>
        <v/>
      </c>
      <c r="G61" s="35" t="str">
        <f>IF(請求データ入力!J62="","",請求データ入力!J62)</f>
        <v/>
      </c>
      <c r="H61" s="33" t="str">
        <f>IF(請求データ入力!K62="","",請求データ入力!K62)</f>
        <v/>
      </c>
      <c r="I61" s="35" t="str">
        <f>IF(請求データ入力!L62="","",請求データ入力!L62)</f>
        <v/>
      </c>
      <c r="J61" s="384" t="str">
        <f>IF(請求データ入力!M62="","",請求データ入力!M62)</f>
        <v/>
      </c>
      <c r="K61" s="385" t="str">
        <f>IF(請求データ入力!N62="","",請求データ入力!N62)</f>
        <v/>
      </c>
      <c r="L61" s="384" t="str">
        <f>IF(請求データ入力!O62="","",請求データ入力!O62)</f>
        <v/>
      </c>
      <c r="M61" s="385" t="str">
        <f>IF(請求データ入力!P62="","",請求データ入力!P62)</f>
        <v/>
      </c>
      <c r="N61" s="34" t="str">
        <f>CONCATENATE(MID(E10,3,4),A61)</f>
        <v>2602048</v>
      </c>
    </row>
    <row r="62" spans="1:14" ht="34.5" customHeight="1" x14ac:dyDescent="0.2">
      <c r="A62" s="52" t="s">
        <v>179</v>
      </c>
      <c r="B62" s="32" t="str">
        <f>IF(請求データ入力!C63="","",請求データ入力!C63)</f>
        <v/>
      </c>
      <c r="C62" s="33" t="str">
        <f>IF(請求データ入力!D63="","",請求データ入力!D63)</f>
        <v/>
      </c>
      <c r="D62" s="34" t="str">
        <f>IF(請求データ入力!E63="","",請求データ入力!E63)</f>
        <v/>
      </c>
      <c r="E62" s="35" t="str">
        <f>IF(請求データ入力!H63="","",請求データ入力!H63)</f>
        <v/>
      </c>
      <c r="F62" s="35" t="str">
        <f>IF(請求データ入力!I63="","",請求データ入力!I63)</f>
        <v/>
      </c>
      <c r="G62" s="35" t="str">
        <f>IF(請求データ入力!J63="","",請求データ入力!J63)</f>
        <v/>
      </c>
      <c r="H62" s="33" t="str">
        <f>IF(請求データ入力!K63="","",請求データ入力!K63)</f>
        <v/>
      </c>
      <c r="I62" s="35" t="str">
        <f>IF(請求データ入力!L63="","",請求データ入力!L63)</f>
        <v/>
      </c>
      <c r="J62" s="384" t="str">
        <f>IF(請求データ入力!M63="","",請求データ入力!M63)</f>
        <v/>
      </c>
      <c r="K62" s="385" t="str">
        <f>IF(請求データ入力!N63="","",請求データ入力!N63)</f>
        <v/>
      </c>
      <c r="L62" s="384" t="str">
        <f>IF(請求データ入力!O63="","",請求データ入力!O63)</f>
        <v/>
      </c>
      <c r="M62" s="385" t="str">
        <f>IF(請求データ入力!P63="","",請求データ入力!P63)</f>
        <v/>
      </c>
      <c r="N62" s="34" t="str">
        <f>CONCATENATE(MID(E10,3,4),A62)</f>
        <v>2602049</v>
      </c>
    </row>
    <row r="63" spans="1:14" ht="34.5" customHeight="1" x14ac:dyDescent="0.2">
      <c r="A63" s="52" t="s">
        <v>180</v>
      </c>
      <c r="B63" s="32" t="str">
        <f>IF(請求データ入力!C64="","",請求データ入力!C64)</f>
        <v/>
      </c>
      <c r="C63" s="33" t="str">
        <f>IF(請求データ入力!D64="","",請求データ入力!D64)</f>
        <v/>
      </c>
      <c r="D63" s="34" t="str">
        <f>IF(請求データ入力!E64="","",請求データ入力!E64)</f>
        <v/>
      </c>
      <c r="E63" s="35" t="str">
        <f>IF(請求データ入力!H64="","",請求データ入力!H64)</f>
        <v/>
      </c>
      <c r="F63" s="35" t="str">
        <f>IF(請求データ入力!I64="","",請求データ入力!I64)</f>
        <v/>
      </c>
      <c r="G63" s="35" t="str">
        <f>IF(請求データ入力!J64="","",請求データ入力!J64)</f>
        <v/>
      </c>
      <c r="H63" s="33" t="str">
        <f>IF(請求データ入力!K64="","",請求データ入力!K64)</f>
        <v/>
      </c>
      <c r="I63" s="35" t="str">
        <f>IF(請求データ入力!L64="","",請求データ入力!L64)</f>
        <v/>
      </c>
      <c r="J63" s="384" t="str">
        <f>IF(請求データ入力!M64="","",請求データ入力!M64)</f>
        <v/>
      </c>
      <c r="K63" s="385" t="str">
        <f>IF(請求データ入力!N64="","",請求データ入力!N64)</f>
        <v/>
      </c>
      <c r="L63" s="384" t="str">
        <f>IF(請求データ入力!O64="","",請求データ入力!O64)</f>
        <v/>
      </c>
      <c r="M63" s="385" t="str">
        <f>IF(請求データ入力!P64="","",請求データ入力!P64)</f>
        <v/>
      </c>
      <c r="N63" s="34" t="str">
        <f>CONCATENATE(MID(E10,3,4),A63)</f>
        <v>2602050</v>
      </c>
    </row>
    <row r="64" spans="1:14" ht="34.5" customHeight="1" x14ac:dyDescent="0.2">
      <c r="A64" s="52" t="s">
        <v>181</v>
      </c>
      <c r="B64" s="32" t="str">
        <f>IF(請求データ入力!C65="","",請求データ入力!C65)</f>
        <v/>
      </c>
      <c r="C64" s="33" t="str">
        <f>IF(請求データ入力!D65="","",請求データ入力!D65)</f>
        <v/>
      </c>
      <c r="D64" s="34" t="str">
        <f>IF(請求データ入力!E65="","",請求データ入力!E65)</f>
        <v/>
      </c>
      <c r="E64" s="35" t="str">
        <f>IF(請求データ入力!H65="","",請求データ入力!H65)</f>
        <v/>
      </c>
      <c r="F64" s="35" t="str">
        <f>IF(請求データ入力!I65="","",請求データ入力!I65)</f>
        <v/>
      </c>
      <c r="G64" s="35" t="str">
        <f>IF(請求データ入力!J65="","",請求データ入力!J65)</f>
        <v/>
      </c>
      <c r="H64" s="33" t="str">
        <f>IF(請求データ入力!K65="","",請求データ入力!K65)</f>
        <v/>
      </c>
      <c r="I64" s="35" t="str">
        <f>IF(請求データ入力!L65="","",請求データ入力!L65)</f>
        <v/>
      </c>
      <c r="J64" s="384" t="str">
        <f>IF(請求データ入力!M65="","",請求データ入力!M65)</f>
        <v/>
      </c>
      <c r="K64" s="385" t="str">
        <f>IF(請求データ入力!N65="","",請求データ入力!N65)</f>
        <v/>
      </c>
      <c r="L64" s="384" t="str">
        <f>IF(請求データ入力!O65="","",請求データ入力!O65)</f>
        <v/>
      </c>
      <c r="M64" s="385" t="str">
        <f>IF(請求データ入力!P65="","",請求データ入力!P65)</f>
        <v/>
      </c>
      <c r="N64" s="34" t="str">
        <f>CONCATENATE(MID(E10,3,4),A64)</f>
        <v>2602051</v>
      </c>
    </row>
    <row r="65" spans="1:14" ht="34.5" customHeight="1" x14ac:dyDescent="0.2">
      <c r="A65" s="52" t="s">
        <v>182</v>
      </c>
      <c r="B65" s="32" t="str">
        <f>IF(請求データ入力!C66="","",請求データ入力!C66)</f>
        <v/>
      </c>
      <c r="C65" s="33" t="str">
        <f>IF(請求データ入力!D66="","",請求データ入力!D66)</f>
        <v/>
      </c>
      <c r="D65" s="34" t="str">
        <f>IF(請求データ入力!E66="","",請求データ入力!E66)</f>
        <v/>
      </c>
      <c r="E65" s="35" t="str">
        <f>IF(請求データ入力!H66="","",請求データ入力!H66)</f>
        <v/>
      </c>
      <c r="F65" s="35" t="str">
        <f>IF(請求データ入力!I66="","",請求データ入力!I66)</f>
        <v/>
      </c>
      <c r="G65" s="35" t="str">
        <f>IF(請求データ入力!J66="","",請求データ入力!J66)</f>
        <v/>
      </c>
      <c r="H65" s="33" t="str">
        <f>IF(請求データ入力!K66="","",請求データ入力!K66)</f>
        <v/>
      </c>
      <c r="I65" s="35" t="str">
        <f>IF(請求データ入力!L66="","",請求データ入力!L66)</f>
        <v/>
      </c>
      <c r="J65" s="384" t="str">
        <f>IF(請求データ入力!M66="","",請求データ入力!M66)</f>
        <v/>
      </c>
      <c r="K65" s="385" t="str">
        <f>IF(請求データ入力!N66="","",請求データ入力!N66)</f>
        <v/>
      </c>
      <c r="L65" s="384" t="str">
        <f>IF(請求データ入力!O66="","",請求データ入力!O66)</f>
        <v/>
      </c>
      <c r="M65" s="385" t="str">
        <f>IF(請求データ入力!P66="","",請求データ入力!P66)</f>
        <v/>
      </c>
      <c r="N65" s="34" t="str">
        <f>CONCATENATE(MID(E10,3,4),A65)</f>
        <v>2602052</v>
      </c>
    </row>
    <row r="66" spans="1:14" ht="34.5" customHeight="1" x14ac:dyDescent="0.2">
      <c r="A66" s="52" t="s">
        <v>183</v>
      </c>
      <c r="B66" s="32" t="str">
        <f>IF(請求データ入力!C67="","",請求データ入力!C67)</f>
        <v/>
      </c>
      <c r="C66" s="33" t="str">
        <f>IF(請求データ入力!D67="","",請求データ入力!D67)</f>
        <v/>
      </c>
      <c r="D66" s="34" t="str">
        <f>IF(請求データ入力!E67="","",請求データ入力!E67)</f>
        <v/>
      </c>
      <c r="E66" s="35" t="str">
        <f>IF(請求データ入力!H67="","",請求データ入力!H67)</f>
        <v/>
      </c>
      <c r="F66" s="35" t="str">
        <f>IF(請求データ入力!I67="","",請求データ入力!I67)</f>
        <v/>
      </c>
      <c r="G66" s="35" t="str">
        <f>IF(請求データ入力!J67="","",請求データ入力!J67)</f>
        <v/>
      </c>
      <c r="H66" s="33" t="str">
        <f>IF(請求データ入力!K67="","",請求データ入力!K67)</f>
        <v/>
      </c>
      <c r="I66" s="35" t="str">
        <f>IF(請求データ入力!L67="","",請求データ入力!L67)</f>
        <v/>
      </c>
      <c r="J66" s="384" t="str">
        <f>IF(請求データ入力!M67="","",請求データ入力!M67)</f>
        <v/>
      </c>
      <c r="K66" s="385" t="str">
        <f>IF(請求データ入力!N67="","",請求データ入力!N67)</f>
        <v/>
      </c>
      <c r="L66" s="384" t="str">
        <f>IF(請求データ入力!O67="","",請求データ入力!O67)</f>
        <v/>
      </c>
      <c r="M66" s="385" t="str">
        <f>IF(請求データ入力!P67="","",請求データ入力!P67)</f>
        <v/>
      </c>
      <c r="N66" s="34" t="str">
        <f>CONCATENATE(MID(E10,3,4),A66)</f>
        <v>2602053</v>
      </c>
    </row>
    <row r="67" spans="1:14" ht="34.5" customHeight="1" x14ac:dyDescent="0.2">
      <c r="A67" s="52" t="s">
        <v>184</v>
      </c>
      <c r="B67" s="32" t="str">
        <f>IF(請求データ入力!C68="","",請求データ入力!C68)</f>
        <v/>
      </c>
      <c r="C67" s="33" t="str">
        <f>IF(請求データ入力!D68="","",請求データ入力!D68)</f>
        <v/>
      </c>
      <c r="D67" s="34" t="str">
        <f>IF(請求データ入力!E68="","",請求データ入力!E68)</f>
        <v/>
      </c>
      <c r="E67" s="35" t="str">
        <f>IF(請求データ入力!H68="","",請求データ入力!H68)</f>
        <v/>
      </c>
      <c r="F67" s="35" t="str">
        <f>IF(請求データ入力!I68="","",請求データ入力!I68)</f>
        <v/>
      </c>
      <c r="G67" s="35" t="str">
        <f>IF(請求データ入力!J68="","",請求データ入力!J68)</f>
        <v/>
      </c>
      <c r="H67" s="33" t="str">
        <f>IF(請求データ入力!K68="","",請求データ入力!K68)</f>
        <v/>
      </c>
      <c r="I67" s="35" t="str">
        <f>IF(請求データ入力!L68="","",請求データ入力!L68)</f>
        <v/>
      </c>
      <c r="J67" s="384" t="str">
        <f>IF(請求データ入力!M68="","",請求データ入力!M68)</f>
        <v/>
      </c>
      <c r="K67" s="385" t="str">
        <f>IF(請求データ入力!N68="","",請求データ入力!N68)</f>
        <v/>
      </c>
      <c r="L67" s="384" t="str">
        <f>IF(請求データ入力!O68="","",請求データ入力!O68)</f>
        <v/>
      </c>
      <c r="M67" s="385" t="str">
        <f>IF(請求データ入力!P68="","",請求データ入力!P68)</f>
        <v/>
      </c>
      <c r="N67" s="34" t="str">
        <f>CONCATENATE(MID(E10,3,4),A67)</f>
        <v>2602054</v>
      </c>
    </row>
    <row r="68" spans="1:14" ht="34.5" customHeight="1" x14ac:dyDescent="0.2">
      <c r="A68" s="52" t="s">
        <v>185</v>
      </c>
      <c r="B68" s="32" t="str">
        <f>IF(請求データ入力!C69="","",請求データ入力!C69)</f>
        <v/>
      </c>
      <c r="C68" s="33" t="str">
        <f>IF(請求データ入力!D69="","",請求データ入力!D69)</f>
        <v/>
      </c>
      <c r="D68" s="34" t="str">
        <f>IF(請求データ入力!E69="","",請求データ入力!E69)</f>
        <v/>
      </c>
      <c r="E68" s="35" t="str">
        <f>IF(請求データ入力!H69="","",請求データ入力!H69)</f>
        <v/>
      </c>
      <c r="F68" s="35" t="str">
        <f>IF(請求データ入力!I69="","",請求データ入力!I69)</f>
        <v/>
      </c>
      <c r="G68" s="35" t="str">
        <f>IF(請求データ入力!J69="","",請求データ入力!J69)</f>
        <v/>
      </c>
      <c r="H68" s="33" t="str">
        <f>IF(請求データ入力!K69="","",請求データ入力!K69)</f>
        <v/>
      </c>
      <c r="I68" s="35" t="str">
        <f>IF(請求データ入力!L69="","",請求データ入力!L69)</f>
        <v/>
      </c>
      <c r="J68" s="384" t="str">
        <f>IF(請求データ入力!M69="","",請求データ入力!M69)</f>
        <v/>
      </c>
      <c r="K68" s="385" t="str">
        <f>IF(請求データ入力!N69="","",請求データ入力!N69)</f>
        <v/>
      </c>
      <c r="L68" s="384" t="str">
        <f>IF(請求データ入力!O69="","",請求データ入力!O69)</f>
        <v/>
      </c>
      <c r="M68" s="385" t="str">
        <f>IF(請求データ入力!P69="","",請求データ入力!P69)</f>
        <v/>
      </c>
      <c r="N68" s="34" t="str">
        <f>CONCATENATE(MID(E10,3,4),A68)</f>
        <v>2602055</v>
      </c>
    </row>
    <row r="69" spans="1:14" ht="34.5" customHeight="1" x14ac:dyDescent="0.2">
      <c r="A69" s="52" t="s">
        <v>186</v>
      </c>
      <c r="B69" s="32" t="str">
        <f>IF(請求データ入力!C70="","",請求データ入力!C70)</f>
        <v/>
      </c>
      <c r="C69" s="33" t="str">
        <f>IF(請求データ入力!D70="","",請求データ入力!D70)</f>
        <v/>
      </c>
      <c r="D69" s="34" t="str">
        <f>IF(請求データ入力!E70="","",請求データ入力!E70)</f>
        <v/>
      </c>
      <c r="E69" s="35" t="str">
        <f>IF(請求データ入力!H70="","",請求データ入力!H70)</f>
        <v/>
      </c>
      <c r="F69" s="35" t="str">
        <f>IF(請求データ入力!I70="","",請求データ入力!I70)</f>
        <v/>
      </c>
      <c r="G69" s="35" t="str">
        <f>IF(請求データ入力!J70="","",請求データ入力!J70)</f>
        <v/>
      </c>
      <c r="H69" s="33" t="str">
        <f>IF(請求データ入力!K70="","",請求データ入力!K70)</f>
        <v/>
      </c>
      <c r="I69" s="35" t="str">
        <f>IF(請求データ入力!L70="","",請求データ入力!L70)</f>
        <v/>
      </c>
      <c r="J69" s="384" t="str">
        <f>IF(請求データ入力!M70="","",請求データ入力!M70)</f>
        <v/>
      </c>
      <c r="K69" s="385" t="str">
        <f>IF(請求データ入力!N70="","",請求データ入力!N70)</f>
        <v/>
      </c>
      <c r="L69" s="384" t="str">
        <f>IF(請求データ入力!O70="","",請求データ入力!O70)</f>
        <v/>
      </c>
      <c r="M69" s="385" t="str">
        <f>IF(請求データ入力!P70="","",請求データ入力!P70)</f>
        <v/>
      </c>
      <c r="N69" s="34" t="str">
        <f>CONCATENATE(MID(E10,3,4),A69)</f>
        <v>2602056</v>
      </c>
    </row>
    <row r="70" spans="1:14" ht="34.5" customHeight="1" x14ac:dyDescent="0.2">
      <c r="A70" s="52" t="s">
        <v>187</v>
      </c>
      <c r="B70" s="32" t="str">
        <f>IF(請求データ入力!C71="","",請求データ入力!C71)</f>
        <v/>
      </c>
      <c r="C70" s="33" t="str">
        <f>IF(請求データ入力!D71="","",請求データ入力!D71)</f>
        <v/>
      </c>
      <c r="D70" s="34" t="str">
        <f>IF(請求データ入力!E71="","",請求データ入力!E71)</f>
        <v/>
      </c>
      <c r="E70" s="35" t="str">
        <f>IF(請求データ入力!H71="","",請求データ入力!H71)</f>
        <v/>
      </c>
      <c r="F70" s="35" t="str">
        <f>IF(請求データ入力!I71="","",請求データ入力!I71)</f>
        <v/>
      </c>
      <c r="G70" s="35" t="str">
        <f>IF(請求データ入力!J71="","",請求データ入力!J71)</f>
        <v/>
      </c>
      <c r="H70" s="33" t="str">
        <f>IF(請求データ入力!K71="","",請求データ入力!K71)</f>
        <v/>
      </c>
      <c r="I70" s="35" t="str">
        <f>IF(請求データ入力!L71="","",請求データ入力!L71)</f>
        <v/>
      </c>
      <c r="J70" s="384" t="str">
        <f>IF(請求データ入力!M71="","",請求データ入力!M71)</f>
        <v/>
      </c>
      <c r="K70" s="385" t="str">
        <f>IF(請求データ入力!N71="","",請求データ入力!N71)</f>
        <v/>
      </c>
      <c r="L70" s="384" t="str">
        <f>IF(請求データ入力!O71="","",請求データ入力!O71)</f>
        <v/>
      </c>
      <c r="M70" s="385" t="str">
        <f>IF(請求データ入力!P71="","",請求データ入力!P71)</f>
        <v/>
      </c>
      <c r="N70" s="34" t="str">
        <f>CONCATENATE(MID(E10,3,4),A70)</f>
        <v>2602057</v>
      </c>
    </row>
    <row r="71" spans="1:14" ht="34.5" customHeight="1" x14ac:dyDescent="0.2">
      <c r="A71" s="52" t="s">
        <v>188</v>
      </c>
      <c r="B71" s="32" t="str">
        <f>IF(請求データ入力!C72="","",請求データ入力!C72)</f>
        <v/>
      </c>
      <c r="C71" s="33" t="str">
        <f>IF(請求データ入力!D72="","",請求データ入力!D72)</f>
        <v/>
      </c>
      <c r="D71" s="34" t="str">
        <f>IF(請求データ入力!E72="","",請求データ入力!E72)</f>
        <v/>
      </c>
      <c r="E71" s="35" t="str">
        <f>IF(請求データ入力!H72="","",請求データ入力!H72)</f>
        <v/>
      </c>
      <c r="F71" s="35" t="str">
        <f>IF(請求データ入力!I72="","",請求データ入力!I72)</f>
        <v/>
      </c>
      <c r="G71" s="35" t="str">
        <f>IF(請求データ入力!J72="","",請求データ入力!J72)</f>
        <v/>
      </c>
      <c r="H71" s="33" t="str">
        <f>IF(請求データ入力!K72="","",請求データ入力!K72)</f>
        <v/>
      </c>
      <c r="I71" s="35" t="str">
        <f>IF(請求データ入力!L72="","",請求データ入力!L72)</f>
        <v/>
      </c>
      <c r="J71" s="384" t="str">
        <f>IF(請求データ入力!M72="","",請求データ入力!M72)</f>
        <v/>
      </c>
      <c r="K71" s="385" t="str">
        <f>IF(請求データ入力!N72="","",請求データ入力!N72)</f>
        <v/>
      </c>
      <c r="L71" s="384" t="str">
        <f>IF(請求データ入力!O72="","",請求データ入力!O72)</f>
        <v/>
      </c>
      <c r="M71" s="385" t="str">
        <f>IF(請求データ入力!P72="","",請求データ入力!P72)</f>
        <v/>
      </c>
      <c r="N71" s="34" t="str">
        <f>CONCATENATE(MID(E10,3,4),A71)</f>
        <v>2602058</v>
      </c>
    </row>
    <row r="72" spans="1:14" ht="34.5" customHeight="1" x14ac:dyDescent="0.2">
      <c r="A72" s="52" t="s">
        <v>189</v>
      </c>
      <c r="B72" s="32" t="str">
        <f>IF(請求データ入力!C73="","",請求データ入力!C73)</f>
        <v/>
      </c>
      <c r="C72" s="33" t="str">
        <f>IF(請求データ入力!D73="","",請求データ入力!D73)</f>
        <v/>
      </c>
      <c r="D72" s="34" t="str">
        <f>IF(請求データ入力!E73="","",請求データ入力!E73)</f>
        <v/>
      </c>
      <c r="E72" s="35" t="str">
        <f>IF(請求データ入力!H73="","",請求データ入力!H73)</f>
        <v/>
      </c>
      <c r="F72" s="35" t="str">
        <f>IF(請求データ入力!I73="","",請求データ入力!I73)</f>
        <v/>
      </c>
      <c r="G72" s="35" t="str">
        <f>IF(請求データ入力!J73="","",請求データ入力!J73)</f>
        <v/>
      </c>
      <c r="H72" s="33" t="str">
        <f>IF(請求データ入力!K73="","",請求データ入力!K73)</f>
        <v/>
      </c>
      <c r="I72" s="35" t="str">
        <f>IF(請求データ入力!L73="","",請求データ入力!L73)</f>
        <v/>
      </c>
      <c r="J72" s="384" t="str">
        <f>IF(請求データ入力!M73="","",請求データ入力!M73)</f>
        <v/>
      </c>
      <c r="K72" s="385" t="str">
        <f>IF(請求データ入力!N73="","",請求データ入力!N73)</f>
        <v/>
      </c>
      <c r="L72" s="384" t="str">
        <f>IF(請求データ入力!O73="","",請求データ入力!O73)</f>
        <v/>
      </c>
      <c r="M72" s="385" t="str">
        <f>IF(請求データ入力!P73="","",請求データ入力!P73)</f>
        <v/>
      </c>
      <c r="N72" s="34" t="str">
        <f>CONCATENATE(MID(E10,3,4),A72)</f>
        <v>2602059</v>
      </c>
    </row>
    <row r="73" spans="1:14" ht="34.5" customHeight="1" x14ac:dyDescent="0.2">
      <c r="A73" s="52" t="s">
        <v>190</v>
      </c>
      <c r="B73" s="32" t="str">
        <f>IF(請求データ入力!C74="","",請求データ入力!C74)</f>
        <v/>
      </c>
      <c r="C73" s="33" t="str">
        <f>IF(請求データ入力!D74="","",請求データ入力!D74)</f>
        <v/>
      </c>
      <c r="D73" s="34" t="str">
        <f>IF(請求データ入力!E74="","",請求データ入力!E74)</f>
        <v/>
      </c>
      <c r="E73" s="35" t="str">
        <f>IF(請求データ入力!H74="","",請求データ入力!H74)</f>
        <v/>
      </c>
      <c r="F73" s="35" t="str">
        <f>IF(請求データ入力!I74="","",請求データ入力!I74)</f>
        <v/>
      </c>
      <c r="G73" s="35" t="str">
        <f>IF(請求データ入力!J74="","",請求データ入力!J74)</f>
        <v/>
      </c>
      <c r="H73" s="33" t="str">
        <f>IF(請求データ入力!K74="","",請求データ入力!K74)</f>
        <v/>
      </c>
      <c r="I73" s="35" t="str">
        <f>IF(請求データ入力!L74="","",請求データ入力!L74)</f>
        <v/>
      </c>
      <c r="J73" s="384" t="str">
        <f>IF(請求データ入力!M74="","",請求データ入力!M74)</f>
        <v/>
      </c>
      <c r="K73" s="385" t="str">
        <f>IF(請求データ入力!N74="","",請求データ入力!N74)</f>
        <v/>
      </c>
      <c r="L73" s="384" t="str">
        <f>IF(請求データ入力!O74="","",請求データ入力!O74)</f>
        <v/>
      </c>
      <c r="M73" s="385" t="str">
        <f>IF(請求データ入力!P74="","",請求データ入力!P74)</f>
        <v/>
      </c>
      <c r="N73" s="34" t="str">
        <f>CONCATENATE(MID(E10,3,4),A73)</f>
        <v>2602060</v>
      </c>
    </row>
    <row r="74" spans="1:14" ht="34.5" customHeight="1" x14ac:dyDescent="0.2">
      <c r="A74" s="52" t="s">
        <v>191</v>
      </c>
      <c r="B74" s="32" t="str">
        <f>IF(請求データ入力!C75="","",請求データ入力!C75)</f>
        <v/>
      </c>
      <c r="C74" s="33" t="str">
        <f>IF(請求データ入力!D75="","",請求データ入力!D75)</f>
        <v/>
      </c>
      <c r="D74" s="34" t="str">
        <f>IF(請求データ入力!E75="","",請求データ入力!E75)</f>
        <v/>
      </c>
      <c r="E74" s="35" t="str">
        <f>IF(請求データ入力!H75="","",請求データ入力!H75)</f>
        <v/>
      </c>
      <c r="F74" s="35" t="str">
        <f>IF(請求データ入力!I75="","",請求データ入力!I75)</f>
        <v/>
      </c>
      <c r="G74" s="35" t="str">
        <f>IF(請求データ入力!J75="","",請求データ入力!J75)</f>
        <v/>
      </c>
      <c r="H74" s="33" t="str">
        <f>IF(請求データ入力!K75="","",請求データ入力!K75)</f>
        <v/>
      </c>
      <c r="I74" s="35" t="str">
        <f>IF(請求データ入力!L75="","",請求データ入力!L75)</f>
        <v/>
      </c>
      <c r="J74" s="384" t="str">
        <f>IF(請求データ入力!M75="","",請求データ入力!M75)</f>
        <v/>
      </c>
      <c r="K74" s="385" t="str">
        <f>IF(請求データ入力!N75="","",請求データ入力!N75)</f>
        <v/>
      </c>
      <c r="L74" s="384" t="str">
        <f>IF(請求データ入力!O75="","",請求データ入力!O75)</f>
        <v/>
      </c>
      <c r="M74" s="385" t="str">
        <f>IF(請求データ入力!P75="","",請求データ入力!P75)</f>
        <v/>
      </c>
      <c r="N74" s="34" t="str">
        <f>CONCATENATE(MID(E10,3,4),A74)</f>
        <v>2602061</v>
      </c>
    </row>
    <row r="75" spans="1:14" ht="34.5" customHeight="1" x14ac:dyDescent="0.2">
      <c r="A75" s="52" t="s">
        <v>192</v>
      </c>
      <c r="B75" s="32" t="str">
        <f>IF(請求データ入力!C76="","",請求データ入力!C76)</f>
        <v/>
      </c>
      <c r="C75" s="33" t="str">
        <f>IF(請求データ入力!D76="","",請求データ入力!D76)</f>
        <v/>
      </c>
      <c r="D75" s="34" t="str">
        <f>IF(請求データ入力!E76="","",請求データ入力!E76)</f>
        <v/>
      </c>
      <c r="E75" s="35" t="str">
        <f>IF(請求データ入力!H76="","",請求データ入力!H76)</f>
        <v/>
      </c>
      <c r="F75" s="35" t="str">
        <f>IF(請求データ入力!I76="","",請求データ入力!I76)</f>
        <v/>
      </c>
      <c r="G75" s="35" t="str">
        <f>IF(請求データ入力!J76="","",請求データ入力!J76)</f>
        <v/>
      </c>
      <c r="H75" s="33" t="str">
        <f>IF(請求データ入力!K76="","",請求データ入力!K76)</f>
        <v/>
      </c>
      <c r="I75" s="35" t="str">
        <f>IF(請求データ入力!L76="","",請求データ入力!L76)</f>
        <v/>
      </c>
      <c r="J75" s="384" t="str">
        <f>IF(請求データ入力!M76="","",請求データ入力!M76)</f>
        <v/>
      </c>
      <c r="K75" s="385" t="str">
        <f>IF(請求データ入力!N76="","",請求データ入力!N76)</f>
        <v/>
      </c>
      <c r="L75" s="384" t="str">
        <f>IF(請求データ入力!O76="","",請求データ入力!O76)</f>
        <v/>
      </c>
      <c r="M75" s="385" t="str">
        <f>IF(請求データ入力!P76="","",請求データ入力!P76)</f>
        <v/>
      </c>
      <c r="N75" s="34" t="str">
        <f>CONCATENATE(MID(E10,3,4),A75)</f>
        <v>2602062</v>
      </c>
    </row>
    <row r="76" spans="1:14" ht="34.5" customHeight="1" x14ac:dyDescent="0.2">
      <c r="A76" s="52" t="s">
        <v>193</v>
      </c>
      <c r="B76" s="32" t="str">
        <f>IF(請求データ入力!C77="","",請求データ入力!C77)</f>
        <v/>
      </c>
      <c r="C76" s="33" t="str">
        <f>IF(請求データ入力!D77="","",請求データ入力!D77)</f>
        <v/>
      </c>
      <c r="D76" s="34" t="str">
        <f>IF(請求データ入力!E77="","",請求データ入力!E77)</f>
        <v/>
      </c>
      <c r="E76" s="35" t="str">
        <f>IF(請求データ入力!H77="","",請求データ入力!H77)</f>
        <v/>
      </c>
      <c r="F76" s="35" t="str">
        <f>IF(請求データ入力!I77="","",請求データ入力!I77)</f>
        <v/>
      </c>
      <c r="G76" s="35" t="str">
        <f>IF(請求データ入力!J77="","",請求データ入力!J77)</f>
        <v/>
      </c>
      <c r="H76" s="33" t="str">
        <f>IF(請求データ入力!K77="","",請求データ入力!K77)</f>
        <v/>
      </c>
      <c r="I76" s="35" t="str">
        <f>IF(請求データ入力!L77="","",請求データ入力!L77)</f>
        <v/>
      </c>
      <c r="J76" s="384" t="str">
        <f>IF(請求データ入力!M77="","",請求データ入力!M77)</f>
        <v/>
      </c>
      <c r="K76" s="385" t="str">
        <f>IF(請求データ入力!N77="","",請求データ入力!N77)</f>
        <v/>
      </c>
      <c r="L76" s="384" t="str">
        <f>IF(請求データ入力!O77="","",請求データ入力!O77)</f>
        <v/>
      </c>
      <c r="M76" s="385" t="str">
        <f>IF(請求データ入力!P77="","",請求データ入力!P77)</f>
        <v/>
      </c>
      <c r="N76" s="34" t="str">
        <f>CONCATENATE(MID(E10,3,4),A76)</f>
        <v>2602063</v>
      </c>
    </row>
    <row r="77" spans="1:14" ht="34.5" customHeight="1" x14ac:dyDescent="0.2">
      <c r="A77" s="52" t="s">
        <v>194</v>
      </c>
      <c r="B77" s="32" t="str">
        <f>IF(請求データ入力!C78="","",請求データ入力!C78)</f>
        <v/>
      </c>
      <c r="C77" s="33" t="str">
        <f>IF(請求データ入力!D78="","",請求データ入力!D78)</f>
        <v/>
      </c>
      <c r="D77" s="34" t="str">
        <f>IF(請求データ入力!E78="","",請求データ入力!E78)</f>
        <v/>
      </c>
      <c r="E77" s="35" t="str">
        <f>IF(請求データ入力!H78="","",請求データ入力!H78)</f>
        <v/>
      </c>
      <c r="F77" s="35" t="str">
        <f>IF(請求データ入力!I78="","",請求データ入力!I78)</f>
        <v/>
      </c>
      <c r="G77" s="35" t="str">
        <f>IF(請求データ入力!J78="","",請求データ入力!J78)</f>
        <v/>
      </c>
      <c r="H77" s="33" t="str">
        <f>IF(請求データ入力!K78="","",請求データ入力!K78)</f>
        <v/>
      </c>
      <c r="I77" s="35" t="str">
        <f>IF(請求データ入力!L78="","",請求データ入力!L78)</f>
        <v/>
      </c>
      <c r="J77" s="384" t="str">
        <f>IF(請求データ入力!M78="","",請求データ入力!M78)</f>
        <v/>
      </c>
      <c r="K77" s="385" t="str">
        <f>IF(請求データ入力!N78="","",請求データ入力!N78)</f>
        <v/>
      </c>
      <c r="L77" s="384" t="str">
        <f>IF(請求データ入力!O78="","",請求データ入力!O78)</f>
        <v/>
      </c>
      <c r="M77" s="385" t="str">
        <f>IF(請求データ入力!P78="","",請求データ入力!P78)</f>
        <v/>
      </c>
      <c r="N77" s="34" t="str">
        <f>CONCATENATE(MID(E10,3,4),A77)</f>
        <v>2602064</v>
      </c>
    </row>
    <row r="78" spans="1:14" ht="34.5" customHeight="1" x14ac:dyDescent="0.2">
      <c r="A78" s="52" t="s">
        <v>195</v>
      </c>
      <c r="B78" s="32" t="str">
        <f>IF(請求データ入力!C79="","",請求データ入力!C79)</f>
        <v/>
      </c>
      <c r="C78" s="33" t="str">
        <f>IF(請求データ入力!D79="","",請求データ入力!D79)</f>
        <v/>
      </c>
      <c r="D78" s="34" t="str">
        <f>IF(請求データ入力!E79="","",請求データ入力!E79)</f>
        <v/>
      </c>
      <c r="E78" s="35" t="str">
        <f>IF(請求データ入力!H79="","",請求データ入力!H79)</f>
        <v/>
      </c>
      <c r="F78" s="35" t="str">
        <f>IF(請求データ入力!I79="","",請求データ入力!I79)</f>
        <v/>
      </c>
      <c r="G78" s="35" t="str">
        <f>IF(請求データ入力!J79="","",請求データ入力!J79)</f>
        <v/>
      </c>
      <c r="H78" s="33" t="str">
        <f>IF(請求データ入力!K79="","",請求データ入力!K79)</f>
        <v/>
      </c>
      <c r="I78" s="35" t="str">
        <f>IF(請求データ入力!L79="","",請求データ入力!L79)</f>
        <v/>
      </c>
      <c r="J78" s="384" t="str">
        <f>IF(請求データ入力!M79="","",請求データ入力!M79)</f>
        <v/>
      </c>
      <c r="K78" s="385" t="str">
        <f>IF(請求データ入力!N79="","",請求データ入力!N79)</f>
        <v/>
      </c>
      <c r="L78" s="384" t="str">
        <f>IF(請求データ入力!O79="","",請求データ入力!O79)</f>
        <v/>
      </c>
      <c r="M78" s="385" t="str">
        <f>IF(請求データ入力!P79="","",請求データ入力!P79)</f>
        <v/>
      </c>
      <c r="N78" s="34" t="str">
        <f>CONCATENATE(MID(E10,3,4),A78)</f>
        <v>2602065</v>
      </c>
    </row>
    <row r="79" spans="1:14" ht="34.5" customHeight="1" x14ac:dyDescent="0.2">
      <c r="A79" s="52" t="s">
        <v>196</v>
      </c>
      <c r="B79" s="32" t="str">
        <f>IF(請求データ入力!C80="","",請求データ入力!C80)</f>
        <v/>
      </c>
      <c r="C79" s="33" t="str">
        <f>IF(請求データ入力!D80="","",請求データ入力!D80)</f>
        <v/>
      </c>
      <c r="D79" s="34" t="str">
        <f>IF(請求データ入力!E80="","",請求データ入力!E80)</f>
        <v/>
      </c>
      <c r="E79" s="35" t="str">
        <f>IF(請求データ入力!H80="","",請求データ入力!H80)</f>
        <v/>
      </c>
      <c r="F79" s="35" t="str">
        <f>IF(請求データ入力!I80="","",請求データ入力!I80)</f>
        <v/>
      </c>
      <c r="G79" s="35" t="str">
        <f>IF(請求データ入力!J80="","",請求データ入力!J80)</f>
        <v/>
      </c>
      <c r="H79" s="33" t="str">
        <f>IF(請求データ入力!K80="","",請求データ入力!K80)</f>
        <v/>
      </c>
      <c r="I79" s="35" t="str">
        <f>IF(請求データ入力!L80="","",請求データ入力!L80)</f>
        <v/>
      </c>
      <c r="J79" s="384" t="str">
        <f>IF(請求データ入力!M80="","",請求データ入力!M80)</f>
        <v/>
      </c>
      <c r="K79" s="385" t="str">
        <f>IF(請求データ入力!N80="","",請求データ入力!N80)</f>
        <v/>
      </c>
      <c r="L79" s="384" t="str">
        <f>IF(請求データ入力!O80="","",請求データ入力!O80)</f>
        <v/>
      </c>
      <c r="M79" s="385" t="str">
        <f>IF(請求データ入力!P80="","",請求データ入力!P80)</f>
        <v/>
      </c>
      <c r="N79" s="34" t="str">
        <f>CONCATENATE(MID(E10,3,4),A79)</f>
        <v>2602066</v>
      </c>
    </row>
    <row r="80" spans="1:14" ht="34.5" customHeight="1" x14ac:dyDescent="0.2">
      <c r="A80" s="52" t="s">
        <v>197</v>
      </c>
      <c r="B80" s="32" t="str">
        <f>IF(請求データ入力!C81="","",請求データ入力!C81)</f>
        <v/>
      </c>
      <c r="C80" s="33" t="str">
        <f>IF(請求データ入力!D81="","",請求データ入力!D81)</f>
        <v/>
      </c>
      <c r="D80" s="34" t="str">
        <f>IF(請求データ入力!E81="","",請求データ入力!E81)</f>
        <v/>
      </c>
      <c r="E80" s="35" t="str">
        <f>IF(請求データ入力!H81="","",請求データ入力!H81)</f>
        <v/>
      </c>
      <c r="F80" s="35" t="str">
        <f>IF(請求データ入力!I81="","",請求データ入力!I81)</f>
        <v/>
      </c>
      <c r="G80" s="35" t="str">
        <f>IF(請求データ入力!J81="","",請求データ入力!J81)</f>
        <v/>
      </c>
      <c r="H80" s="33" t="str">
        <f>IF(請求データ入力!K81="","",請求データ入力!K81)</f>
        <v/>
      </c>
      <c r="I80" s="35" t="str">
        <f>IF(請求データ入力!L81="","",請求データ入力!L81)</f>
        <v/>
      </c>
      <c r="J80" s="384" t="str">
        <f>IF(請求データ入力!M81="","",請求データ入力!M81)</f>
        <v/>
      </c>
      <c r="K80" s="385" t="str">
        <f>IF(請求データ入力!N81="","",請求データ入力!N81)</f>
        <v/>
      </c>
      <c r="L80" s="384" t="str">
        <f>IF(請求データ入力!O81="","",請求データ入力!O81)</f>
        <v/>
      </c>
      <c r="M80" s="385" t="str">
        <f>IF(請求データ入力!P81="","",請求データ入力!P81)</f>
        <v/>
      </c>
      <c r="N80" s="34" t="str">
        <f>CONCATENATE(MID(E10,3,4),A80)</f>
        <v>2602067</v>
      </c>
    </row>
    <row r="81" spans="1:14" ht="34.5" customHeight="1" x14ac:dyDescent="0.2">
      <c r="A81" s="52" t="s">
        <v>198</v>
      </c>
      <c r="B81" s="32" t="str">
        <f>IF(請求データ入力!C82="","",請求データ入力!C82)</f>
        <v/>
      </c>
      <c r="C81" s="33" t="str">
        <f>IF(請求データ入力!D82="","",請求データ入力!D82)</f>
        <v/>
      </c>
      <c r="D81" s="34" t="str">
        <f>IF(請求データ入力!E82="","",請求データ入力!E82)</f>
        <v/>
      </c>
      <c r="E81" s="35" t="str">
        <f>IF(請求データ入力!H82="","",請求データ入力!H82)</f>
        <v/>
      </c>
      <c r="F81" s="35" t="str">
        <f>IF(請求データ入力!I82="","",請求データ入力!I82)</f>
        <v/>
      </c>
      <c r="G81" s="35" t="str">
        <f>IF(請求データ入力!J82="","",請求データ入力!J82)</f>
        <v/>
      </c>
      <c r="H81" s="33" t="str">
        <f>IF(請求データ入力!K82="","",請求データ入力!K82)</f>
        <v/>
      </c>
      <c r="I81" s="35" t="str">
        <f>IF(請求データ入力!L82="","",請求データ入力!L82)</f>
        <v/>
      </c>
      <c r="J81" s="384" t="str">
        <f>IF(請求データ入力!M82="","",請求データ入力!M82)</f>
        <v/>
      </c>
      <c r="K81" s="385" t="str">
        <f>IF(請求データ入力!N82="","",請求データ入力!N82)</f>
        <v/>
      </c>
      <c r="L81" s="384" t="str">
        <f>IF(請求データ入力!O82="","",請求データ入力!O82)</f>
        <v/>
      </c>
      <c r="M81" s="385" t="str">
        <f>IF(請求データ入力!P82="","",請求データ入力!P82)</f>
        <v/>
      </c>
      <c r="N81" s="34" t="str">
        <f>CONCATENATE(MID(E10,3,4),A81)</f>
        <v>2602068</v>
      </c>
    </row>
    <row r="82" spans="1:14" ht="34.5" customHeight="1" x14ac:dyDescent="0.2">
      <c r="A82" s="52" t="s">
        <v>199</v>
      </c>
      <c r="B82" s="32" t="str">
        <f>IF(請求データ入力!C83="","",請求データ入力!C83)</f>
        <v/>
      </c>
      <c r="C82" s="33" t="str">
        <f>IF(請求データ入力!D83="","",請求データ入力!D83)</f>
        <v/>
      </c>
      <c r="D82" s="34" t="str">
        <f>IF(請求データ入力!E83="","",請求データ入力!E83)</f>
        <v/>
      </c>
      <c r="E82" s="35" t="str">
        <f>IF(請求データ入力!H83="","",請求データ入力!H83)</f>
        <v/>
      </c>
      <c r="F82" s="35" t="str">
        <f>IF(請求データ入力!I83="","",請求データ入力!I83)</f>
        <v/>
      </c>
      <c r="G82" s="35" t="str">
        <f>IF(請求データ入力!J83="","",請求データ入力!J83)</f>
        <v/>
      </c>
      <c r="H82" s="33" t="str">
        <f>IF(請求データ入力!K83="","",請求データ入力!K83)</f>
        <v/>
      </c>
      <c r="I82" s="35" t="str">
        <f>IF(請求データ入力!L83="","",請求データ入力!L83)</f>
        <v/>
      </c>
      <c r="J82" s="384" t="str">
        <f>IF(請求データ入力!M83="","",請求データ入力!M83)</f>
        <v/>
      </c>
      <c r="K82" s="385" t="str">
        <f>IF(請求データ入力!N83="","",請求データ入力!N83)</f>
        <v/>
      </c>
      <c r="L82" s="384" t="str">
        <f>IF(請求データ入力!O83="","",請求データ入力!O83)</f>
        <v/>
      </c>
      <c r="M82" s="385" t="str">
        <f>IF(請求データ入力!P83="","",請求データ入力!P83)</f>
        <v/>
      </c>
      <c r="N82" s="34" t="str">
        <f>CONCATENATE(MID(E10,3,4),A82)</f>
        <v>2602069</v>
      </c>
    </row>
    <row r="83" spans="1:14" ht="34.5" customHeight="1" x14ac:dyDescent="0.2">
      <c r="A83" s="52" t="s">
        <v>200</v>
      </c>
      <c r="B83" s="32" t="str">
        <f>IF(請求データ入力!C84="","",請求データ入力!C84)</f>
        <v/>
      </c>
      <c r="C83" s="33" t="str">
        <f>IF(請求データ入力!D84="","",請求データ入力!D84)</f>
        <v/>
      </c>
      <c r="D83" s="34" t="str">
        <f>IF(請求データ入力!E84="","",請求データ入力!E84)</f>
        <v/>
      </c>
      <c r="E83" s="35" t="str">
        <f>IF(請求データ入力!H84="","",請求データ入力!H84)</f>
        <v/>
      </c>
      <c r="F83" s="35" t="str">
        <f>IF(請求データ入力!I84="","",請求データ入力!I84)</f>
        <v/>
      </c>
      <c r="G83" s="35" t="str">
        <f>IF(請求データ入力!J84="","",請求データ入力!J84)</f>
        <v/>
      </c>
      <c r="H83" s="33" t="str">
        <f>IF(請求データ入力!K84="","",請求データ入力!K84)</f>
        <v/>
      </c>
      <c r="I83" s="35" t="str">
        <f>IF(請求データ入力!L84="","",請求データ入力!L84)</f>
        <v/>
      </c>
      <c r="J83" s="384" t="str">
        <f>IF(請求データ入力!M84="","",請求データ入力!M84)</f>
        <v/>
      </c>
      <c r="K83" s="385" t="str">
        <f>IF(請求データ入力!N84="","",請求データ入力!N84)</f>
        <v/>
      </c>
      <c r="L83" s="384" t="str">
        <f>IF(請求データ入力!O84="","",請求データ入力!O84)</f>
        <v/>
      </c>
      <c r="M83" s="385" t="str">
        <f>IF(請求データ入力!P84="","",請求データ入力!P84)</f>
        <v/>
      </c>
      <c r="N83" s="34" t="str">
        <f>CONCATENATE(MID(E10,3,4),A83)</f>
        <v>2602070</v>
      </c>
    </row>
    <row r="84" spans="1:14" ht="34.5" customHeight="1" x14ac:dyDescent="0.2">
      <c r="A84" s="52" t="s">
        <v>201</v>
      </c>
      <c r="B84" s="32" t="str">
        <f>IF(請求データ入力!C85="","",請求データ入力!C85)</f>
        <v/>
      </c>
      <c r="C84" s="33" t="str">
        <f>IF(請求データ入力!D85="","",請求データ入力!D85)</f>
        <v/>
      </c>
      <c r="D84" s="34" t="str">
        <f>IF(請求データ入力!E85="","",請求データ入力!E85)</f>
        <v/>
      </c>
      <c r="E84" s="35" t="str">
        <f>IF(請求データ入力!H85="","",請求データ入力!H85)</f>
        <v/>
      </c>
      <c r="F84" s="35" t="str">
        <f>IF(請求データ入力!I85="","",請求データ入力!I85)</f>
        <v/>
      </c>
      <c r="G84" s="35" t="str">
        <f>IF(請求データ入力!J85="","",請求データ入力!J85)</f>
        <v/>
      </c>
      <c r="H84" s="33" t="str">
        <f>IF(請求データ入力!K85="","",請求データ入力!K85)</f>
        <v/>
      </c>
      <c r="I84" s="35" t="str">
        <f>IF(請求データ入力!L85="","",請求データ入力!L85)</f>
        <v/>
      </c>
      <c r="J84" s="384" t="str">
        <f>IF(請求データ入力!M85="","",請求データ入力!M85)</f>
        <v/>
      </c>
      <c r="K84" s="385" t="str">
        <f>IF(請求データ入力!N85="","",請求データ入力!N85)</f>
        <v/>
      </c>
      <c r="L84" s="384" t="str">
        <f>IF(請求データ入力!O85="","",請求データ入力!O85)</f>
        <v/>
      </c>
      <c r="M84" s="385" t="str">
        <f>IF(請求データ入力!P85="","",請求データ入力!P85)</f>
        <v/>
      </c>
      <c r="N84" s="34" t="str">
        <f>CONCATENATE(MID(E10,3,4),A84)</f>
        <v>2602071</v>
      </c>
    </row>
    <row r="85" spans="1:14" ht="34.5" customHeight="1" x14ac:dyDescent="0.2">
      <c r="A85" s="52" t="s">
        <v>202</v>
      </c>
      <c r="B85" s="32" t="str">
        <f>IF(請求データ入力!C86="","",請求データ入力!C86)</f>
        <v/>
      </c>
      <c r="C85" s="33" t="str">
        <f>IF(請求データ入力!D86="","",請求データ入力!D86)</f>
        <v/>
      </c>
      <c r="D85" s="34" t="str">
        <f>IF(請求データ入力!E86="","",請求データ入力!E86)</f>
        <v/>
      </c>
      <c r="E85" s="35" t="str">
        <f>IF(請求データ入力!H86="","",請求データ入力!H86)</f>
        <v/>
      </c>
      <c r="F85" s="35" t="str">
        <f>IF(請求データ入力!I86="","",請求データ入力!I86)</f>
        <v/>
      </c>
      <c r="G85" s="35" t="str">
        <f>IF(請求データ入力!J86="","",請求データ入力!J86)</f>
        <v/>
      </c>
      <c r="H85" s="33" t="str">
        <f>IF(請求データ入力!K86="","",請求データ入力!K86)</f>
        <v/>
      </c>
      <c r="I85" s="35" t="str">
        <f>IF(請求データ入力!L86="","",請求データ入力!L86)</f>
        <v/>
      </c>
      <c r="J85" s="384" t="str">
        <f>IF(請求データ入力!M86="","",請求データ入力!M86)</f>
        <v/>
      </c>
      <c r="K85" s="385" t="str">
        <f>IF(請求データ入力!N86="","",請求データ入力!N86)</f>
        <v/>
      </c>
      <c r="L85" s="384" t="str">
        <f>IF(請求データ入力!O86="","",請求データ入力!O86)</f>
        <v/>
      </c>
      <c r="M85" s="385" t="str">
        <f>IF(請求データ入力!P86="","",請求データ入力!P86)</f>
        <v/>
      </c>
      <c r="N85" s="34" t="str">
        <f>CONCATENATE(MID(E10,3,4),A85)</f>
        <v>2602072</v>
      </c>
    </row>
    <row r="86" spans="1:14" ht="34.5" customHeight="1" x14ac:dyDescent="0.2">
      <c r="A86" s="52" t="s">
        <v>203</v>
      </c>
      <c r="B86" s="32" t="str">
        <f>IF(請求データ入力!C87="","",請求データ入力!C87)</f>
        <v/>
      </c>
      <c r="C86" s="33" t="str">
        <f>IF(請求データ入力!D87="","",請求データ入力!D87)</f>
        <v/>
      </c>
      <c r="D86" s="34" t="str">
        <f>IF(請求データ入力!E87="","",請求データ入力!E87)</f>
        <v/>
      </c>
      <c r="E86" s="35" t="str">
        <f>IF(請求データ入力!H87="","",請求データ入力!H87)</f>
        <v/>
      </c>
      <c r="F86" s="35" t="str">
        <f>IF(請求データ入力!I87="","",請求データ入力!I87)</f>
        <v/>
      </c>
      <c r="G86" s="35" t="str">
        <f>IF(請求データ入力!J87="","",請求データ入力!J87)</f>
        <v/>
      </c>
      <c r="H86" s="33" t="str">
        <f>IF(請求データ入力!K87="","",請求データ入力!K87)</f>
        <v/>
      </c>
      <c r="I86" s="35" t="str">
        <f>IF(請求データ入力!L87="","",請求データ入力!L87)</f>
        <v/>
      </c>
      <c r="J86" s="384" t="str">
        <f>IF(請求データ入力!M87="","",請求データ入力!M87)</f>
        <v/>
      </c>
      <c r="K86" s="385" t="str">
        <f>IF(請求データ入力!N87="","",請求データ入力!N87)</f>
        <v/>
      </c>
      <c r="L86" s="384" t="str">
        <f>IF(請求データ入力!O87="","",請求データ入力!O87)</f>
        <v/>
      </c>
      <c r="M86" s="385" t="str">
        <f>IF(請求データ入力!P87="","",請求データ入力!P87)</f>
        <v/>
      </c>
      <c r="N86" s="34" t="str">
        <f>CONCATENATE(MID(E10,3,4),A86)</f>
        <v>2602073</v>
      </c>
    </row>
    <row r="87" spans="1:14" ht="34.5" customHeight="1" x14ac:dyDescent="0.2">
      <c r="A87" s="52" t="s">
        <v>204</v>
      </c>
      <c r="B87" s="32" t="str">
        <f>IF(請求データ入力!C88="","",請求データ入力!C88)</f>
        <v/>
      </c>
      <c r="C87" s="33" t="str">
        <f>IF(請求データ入力!D88="","",請求データ入力!D88)</f>
        <v/>
      </c>
      <c r="D87" s="34" t="str">
        <f>IF(請求データ入力!E88="","",請求データ入力!E88)</f>
        <v/>
      </c>
      <c r="E87" s="35" t="str">
        <f>IF(請求データ入力!H88="","",請求データ入力!H88)</f>
        <v/>
      </c>
      <c r="F87" s="35" t="str">
        <f>IF(請求データ入力!I88="","",請求データ入力!I88)</f>
        <v/>
      </c>
      <c r="G87" s="35" t="str">
        <f>IF(請求データ入力!J88="","",請求データ入力!J88)</f>
        <v/>
      </c>
      <c r="H87" s="33" t="str">
        <f>IF(請求データ入力!K88="","",請求データ入力!K88)</f>
        <v/>
      </c>
      <c r="I87" s="35" t="str">
        <f>IF(請求データ入力!L88="","",請求データ入力!L88)</f>
        <v/>
      </c>
      <c r="J87" s="384" t="str">
        <f>IF(請求データ入力!M88="","",請求データ入力!M88)</f>
        <v/>
      </c>
      <c r="K87" s="385" t="str">
        <f>IF(請求データ入力!N88="","",請求データ入力!N88)</f>
        <v/>
      </c>
      <c r="L87" s="384" t="str">
        <f>IF(請求データ入力!O88="","",請求データ入力!O88)</f>
        <v/>
      </c>
      <c r="M87" s="385" t="str">
        <f>IF(請求データ入力!P88="","",請求データ入力!P88)</f>
        <v/>
      </c>
      <c r="N87" s="34" t="str">
        <f>CONCATENATE(MID(E10,3,4),A87)</f>
        <v>2602074</v>
      </c>
    </row>
    <row r="88" spans="1:14" ht="34.5" customHeight="1" x14ac:dyDescent="0.2">
      <c r="A88" s="52" t="s">
        <v>205</v>
      </c>
      <c r="B88" s="32" t="str">
        <f>IF(請求データ入力!C89="","",請求データ入力!C89)</f>
        <v/>
      </c>
      <c r="C88" s="33" t="str">
        <f>IF(請求データ入力!D89="","",請求データ入力!D89)</f>
        <v/>
      </c>
      <c r="D88" s="34" t="str">
        <f>IF(請求データ入力!E89="","",請求データ入力!E89)</f>
        <v/>
      </c>
      <c r="E88" s="35" t="str">
        <f>IF(請求データ入力!H89="","",請求データ入力!H89)</f>
        <v/>
      </c>
      <c r="F88" s="35" t="str">
        <f>IF(請求データ入力!I89="","",請求データ入力!I89)</f>
        <v/>
      </c>
      <c r="G88" s="35" t="str">
        <f>IF(請求データ入力!J89="","",請求データ入力!J89)</f>
        <v/>
      </c>
      <c r="H88" s="33" t="str">
        <f>IF(請求データ入力!K89="","",請求データ入力!K89)</f>
        <v/>
      </c>
      <c r="I88" s="35" t="str">
        <f>IF(請求データ入力!L89="","",請求データ入力!L89)</f>
        <v/>
      </c>
      <c r="J88" s="384" t="str">
        <f>IF(請求データ入力!M89="","",請求データ入力!M89)</f>
        <v/>
      </c>
      <c r="K88" s="385" t="str">
        <f>IF(請求データ入力!N89="","",請求データ入力!N89)</f>
        <v/>
      </c>
      <c r="L88" s="384" t="str">
        <f>IF(請求データ入力!O89="","",請求データ入力!O89)</f>
        <v/>
      </c>
      <c r="M88" s="385" t="str">
        <f>IF(請求データ入力!P89="","",請求データ入力!P89)</f>
        <v/>
      </c>
      <c r="N88" s="34" t="str">
        <f>CONCATENATE(MID(E10,3,4),A88)</f>
        <v>2602075</v>
      </c>
    </row>
    <row r="89" spans="1:14" ht="34.5" customHeight="1" x14ac:dyDescent="0.2">
      <c r="A89" s="52" t="s">
        <v>206</v>
      </c>
      <c r="B89" s="32" t="str">
        <f>IF(請求データ入力!C90="","",請求データ入力!C90)</f>
        <v/>
      </c>
      <c r="C89" s="33" t="str">
        <f>IF(請求データ入力!D90="","",請求データ入力!D90)</f>
        <v/>
      </c>
      <c r="D89" s="34" t="str">
        <f>IF(請求データ入力!E90="","",請求データ入力!E90)</f>
        <v/>
      </c>
      <c r="E89" s="35" t="str">
        <f>IF(請求データ入力!H90="","",請求データ入力!H90)</f>
        <v/>
      </c>
      <c r="F89" s="35" t="str">
        <f>IF(請求データ入力!I90="","",請求データ入力!I90)</f>
        <v/>
      </c>
      <c r="G89" s="35" t="str">
        <f>IF(請求データ入力!J90="","",請求データ入力!J90)</f>
        <v/>
      </c>
      <c r="H89" s="33" t="str">
        <f>IF(請求データ入力!K90="","",請求データ入力!K90)</f>
        <v/>
      </c>
      <c r="I89" s="35" t="str">
        <f>IF(請求データ入力!L90="","",請求データ入力!L90)</f>
        <v/>
      </c>
      <c r="J89" s="384" t="str">
        <f>IF(請求データ入力!M90="","",請求データ入力!M90)</f>
        <v/>
      </c>
      <c r="K89" s="385" t="str">
        <f>IF(請求データ入力!N90="","",請求データ入力!N90)</f>
        <v/>
      </c>
      <c r="L89" s="384" t="str">
        <f>IF(請求データ入力!O90="","",請求データ入力!O90)</f>
        <v/>
      </c>
      <c r="M89" s="385" t="str">
        <f>IF(請求データ入力!P90="","",請求データ入力!P90)</f>
        <v/>
      </c>
      <c r="N89" s="34" t="str">
        <f>CONCATENATE(MID(E10,3,4),A89)</f>
        <v>2602076</v>
      </c>
    </row>
    <row r="90" spans="1:14" ht="34.5" customHeight="1" x14ac:dyDescent="0.2">
      <c r="A90" s="52" t="s">
        <v>207</v>
      </c>
      <c r="B90" s="32" t="str">
        <f>IF(請求データ入力!C91="","",請求データ入力!C91)</f>
        <v/>
      </c>
      <c r="C90" s="33" t="str">
        <f>IF(請求データ入力!D91="","",請求データ入力!D91)</f>
        <v/>
      </c>
      <c r="D90" s="34" t="str">
        <f>IF(請求データ入力!E91="","",請求データ入力!E91)</f>
        <v/>
      </c>
      <c r="E90" s="35" t="str">
        <f>IF(請求データ入力!H91="","",請求データ入力!H91)</f>
        <v/>
      </c>
      <c r="F90" s="35" t="str">
        <f>IF(請求データ入力!I91="","",請求データ入力!I91)</f>
        <v/>
      </c>
      <c r="G90" s="35" t="str">
        <f>IF(請求データ入力!J91="","",請求データ入力!J91)</f>
        <v/>
      </c>
      <c r="H90" s="33" t="str">
        <f>IF(請求データ入力!K91="","",請求データ入力!K91)</f>
        <v/>
      </c>
      <c r="I90" s="35" t="str">
        <f>IF(請求データ入力!L91="","",請求データ入力!L91)</f>
        <v/>
      </c>
      <c r="J90" s="384" t="str">
        <f>IF(請求データ入力!M91="","",請求データ入力!M91)</f>
        <v/>
      </c>
      <c r="K90" s="385" t="str">
        <f>IF(請求データ入力!N91="","",請求データ入力!N91)</f>
        <v/>
      </c>
      <c r="L90" s="384" t="str">
        <f>IF(請求データ入力!O91="","",請求データ入力!O91)</f>
        <v/>
      </c>
      <c r="M90" s="385" t="str">
        <f>IF(請求データ入力!P91="","",請求データ入力!P91)</f>
        <v/>
      </c>
      <c r="N90" s="34" t="str">
        <f>CONCATENATE(MID(E10,3,4),A90)</f>
        <v>2602077</v>
      </c>
    </row>
    <row r="91" spans="1:14" ht="34.5" customHeight="1" x14ac:dyDescent="0.2">
      <c r="A91" s="52" t="s">
        <v>208</v>
      </c>
      <c r="B91" s="32" t="str">
        <f>IF(請求データ入力!C92="","",請求データ入力!C92)</f>
        <v/>
      </c>
      <c r="C91" s="33" t="str">
        <f>IF(請求データ入力!D92="","",請求データ入力!D92)</f>
        <v/>
      </c>
      <c r="D91" s="34" t="str">
        <f>IF(請求データ入力!E92="","",請求データ入力!E92)</f>
        <v/>
      </c>
      <c r="E91" s="35" t="str">
        <f>IF(請求データ入力!H92="","",請求データ入力!H92)</f>
        <v/>
      </c>
      <c r="F91" s="35" t="str">
        <f>IF(請求データ入力!I92="","",請求データ入力!I92)</f>
        <v/>
      </c>
      <c r="G91" s="35" t="str">
        <f>IF(請求データ入力!J92="","",請求データ入力!J92)</f>
        <v/>
      </c>
      <c r="H91" s="33" t="str">
        <f>IF(請求データ入力!K92="","",請求データ入力!K92)</f>
        <v/>
      </c>
      <c r="I91" s="35" t="str">
        <f>IF(請求データ入力!L92="","",請求データ入力!L92)</f>
        <v/>
      </c>
      <c r="J91" s="384" t="str">
        <f>IF(請求データ入力!M92="","",請求データ入力!M92)</f>
        <v/>
      </c>
      <c r="K91" s="385" t="str">
        <f>IF(請求データ入力!N92="","",請求データ入力!N92)</f>
        <v/>
      </c>
      <c r="L91" s="384" t="str">
        <f>IF(請求データ入力!O92="","",請求データ入力!O92)</f>
        <v/>
      </c>
      <c r="M91" s="385" t="str">
        <f>IF(請求データ入力!P92="","",請求データ入力!P92)</f>
        <v/>
      </c>
      <c r="N91" s="34" t="str">
        <f>CONCATENATE(MID(E10,3,4),A91)</f>
        <v>2602078</v>
      </c>
    </row>
    <row r="92" spans="1:14" ht="34.5" customHeight="1" x14ac:dyDescent="0.2">
      <c r="A92" s="52" t="s">
        <v>209</v>
      </c>
      <c r="B92" s="32" t="str">
        <f>IF(請求データ入力!C93="","",請求データ入力!C93)</f>
        <v/>
      </c>
      <c r="C92" s="33" t="str">
        <f>IF(請求データ入力!D93="","",請求データ入力!D93)</f>
        <v/>
      </c>
      <c r="D92" s="34" t="str">
        <f>IF(請求データ入力!E93="","",請求データ入力!E93)</f>
        <v/>
      </c>
      <c r="E92" s="35" t="str">
        <f>IF(請求データ入力!H93="","",請求データ入力!H93)</f>
        <v/>
      </c>
      <c r="F92" s="35" t="str">
        <f>IF(請求データ入力!I93="","",請求データ入力!I93)</f>
        <v/>
      </c>
      <c r="G92" s="35" t="str">
        <f>IF(請求データ入力!J93="","",請求データ入力!J93)</f>
        <v/>
      </c>
      <c r="H92" s="33" t="str">
        <f>IF(請求データ入力!K93="","",請求データ入力!K93)</f>
        <v/>
      </c>
      <c r="I92" s="35" t="str">
        <f>IF(請求データ入力!L93="","",請求データ入力!L93)</f>
        <v/>
      </c>
      <c r="J92" s="384" t="str">
        <f>IF(請求データ入力!M93="","",請求データ入力!M93)</f>
        <v/>
      </c>
      <c r="K92" s="385" t="str">
        <f>IF(請求データ入力!N93="","",請求データ入力!N93)</f>
        <v/>
      </c>
      <c r="L92" s="384" t="str">
        <f>IF(請求データ入力!O93="","",請求データ入力!O93)</f>
        <v/>
      </c>
      <c r="M92" s="385" t="str">
        <f>IF(請求データ入力!P93="","",請求データ入力!P93)</f>
        <v/>
      </c>
      <c r="N92" s="34" t="str">
        <f>CONCATENATE(MID(E10,3,4),A92)</f>
        <v>2602079</v>
      </c>
    </row>
    <row r="93" spans="1:14" ht="34.5" customHeight="1" x14ac:dyDescent="0.2">
      <c r="A93" s="52" t="s">
        <v>210</v>
      </c>
      <c r="B93" s="32" t="str">
        <f>IF(請求データ入力!C94="","",請求データ入力!C94)</f>
        <v/>
      </c>
      <c r="C93" s="33" t="str">
        <f>IF(請求データ入力!D94="","",請求データ入力!D94)</f>
        <v/>
      </c>
      <c r="D93" s="34" t="str">
        <f>IF(請求データ入力!E94="","",請求データ入力!E94)</f>
        <v/>
      </c>
      <c r="E93" s="35" t="str">
        <f>IF(請求データ入力!H94="","",請求データ入力!H94)</f>
        <v/>
      </c>
      <c r="F93" s="35" t="str">
        <f>IF(請求データ入力!I94="","",請求データ入力!I94)</f>
        <v/>
      </c>
      <c r="G93" s="35" t="str">
        <f>IF(請求データ入力!J94="","",請求データ入力!J94)</f>
        <v/>
      </c>
      <c r="H93" s="33" t="str">
        <f>IF(請求データ入力!K94="","",請求データ入力!K94)</f>
        <v/>
      </c>
      <c r="I93" s="35" t="str">
        <f>IF(請求データ入力!L94="","",請求データ入力!L94)</f>
        <v/>
      </c>
      <c r="J93" s="384" t="str">
        <f>IF(請求データ入力!M94="","",請求データ入力!M94)</f>
        <v/>
      </c>
      <c r="K93" s="385" t="str">
        <f>IF(請求データ入力!N94="","",請求データ入力!N94)</f>
        <v/>
      </c>
      <c r="L93" s="384" t="str">
        <f>IF(請求データ入力!O94="","",請求データ入力!O94)</f>
        <v/>
      </c>
      <c r="M93" s="385" t="str">
        <f>IF(請求データ入力!P94="","",請求データ入力!P94)</f>
        <v/>
      </c>
      <c r="N93" s="34" t="str">
        <f>CONCATENATE(MID(E10,3,4),A93)</f>
        <v>2602080</v>
      </c>
    </row>
    <row r="94" spans="1:14" ht="34.5" customHeight="1" x14ac:dyDescent="0.2">
      <c r="A94" s="52" t="s">
        <v>211</v>
      </c>
      <c r="B94" s="32" t="str">
        <f>IF(請求データ入力!C95="","",請求データ入力!C95)</f>
        <v/>
      </c>
      <c r="C94" s="33" t="str">
        <f>IF(請求データ入力!D95="","",請求データ入力!D95)</f>
        <v/>
      </c>
      <c r="D94" s="34" t="str">
        <f>IF(請求データ入力!E95="","",請求データ入力!E95)</f>
        <v/>
      </c>
      <c r="E94" s="35" t="str">
        <f>IF(請求データ入力!H95="","",請求データ入力!H95)</f>
        <v/>
      </c>
      <c r="F94" s="35" t="str">
        <f>IF(請求データ入力!I95="","",請求データ入力!I95)</f>
        <v/>
      </c>
      <c r="G94" s="35" t="str">
        <f>IF(請求データ入力!J95="","",請求データ入力!J95)</f>
        <v/>
      </c>
      <c r="H94" s="33" t="str">
        <f>IF(請求データ入力!K95="","",請求データ入力!K95)</f>
        <v/>
      </c>
      <c r="I94" s="35" t="str">
        <f>IF(請求データ入力!L95="","",請求データ入力!L95)</f>
        <v/>
      </c>
      <c r="J94" s="384" t="str">
        <f>IF(請求データ入力!M95="","",請求データ入力!M95)</f>
        <v/>
      </c>
      <c r="K94" s="385" t="str">
        <f>IF(請求データ入力!N95="","",請求データ入力!N95)</f>
        <v/>
      </c>
      <c r="L94" s="384" t="str">
        <f>IF(請求データ入力!O95="","",請求データ入力!O95)</f>
        <v/>
      </c>
      <c r="M94" s="385" t="str">
        <f>IF(請求データ入力!P95="","",請求データ入力!P95)</f>
        <v/>
      </c>
      <c r="N94" s="34" t="str">
        <f>CONCATENATE(MID(E10,3,4),A94)</f>
        <v>2602081</v>
      </c>
    </row>
    <row r="95" spans="1:14" ht="34.5" customHeight="1" x14ac:dyDescent="0.2">
      <c r="A95" s="52" t="s">
        <v>212</v>
      </c>
      <c r="B95" s="32" t="str">
        <f>IF(請求データ入力!C96="","",請求データ入力!C96)</f>
        <v/>
      </c>
      <c r="C95" s="33" t="str">
        <f>IF(請求データ入力!D96="","",請求データ入力!D96)</f>
        <v/>
      </c>
      <c r="D95" s="34" t="str">
        <f>IF(請求データ入力!E96="","",請求データ入力!E96)</f>
        <v/>
      </c>
      <c r="E95" s="35" t="str">
        <f>IF(請求データ入力!H96="","",請求データ入力!H96)</f>
        <v/>
      </c>
      <c r="F95" s="35" t="str">
        <f>IF(請求データ入力!I96="","",請求データ入力!I96)</f>
        <v/>
      </c>
      <c r="G95" s="35" t="str">
        <f>IF(請求データ入力!J96="","",請求データ入力!J96)</f>
        <v/>
      </c>
      <c r="H95" s="33" t="str">
        <f>IF(請求データ入力!K96="","",請求データ入力!K96)</f>
        <v/>
      </c>
      <c r="I95" s="35" t="str">
        <f>IF(請求データ入力!L96="","",請求データ入力!L96)</f>
        <v/>
      </c>
      <c r="J95" s="384" t="str">
        <f>IF(請求データ入力!M96="","",請求データ入力!M96)</f>
        <v/>
      </c>
      <c r="K95" s="385" t="str">
        <f>IF(請求データ入力!N96="","",請求データ入力!N96)</f>
        <v/>
      </c>
      <c r="L95" s="384" t="str">
        <f>IF(請求データ入力!O96="","",請求データ入力!O96)</f>
        <v/>
      </c>
      <c r="M95" s="385" t="str">
        <f>IF(請求データ入力!P96="","",請求データ入力!P96)</f>
        <v/>
      </c>
      <c r="N95" s="34" t="str">
        <f>CONCATENATE(MID(E10,3,4),A95)</f>
        <v>2602082</v>
      </c>
    </row>
    <row r="96" spans="1:14" ht="34.5" customHeight="1" x14ac:dyDescent="0.2">
      <c r="A96" s="52" t="s">
        <v>213</v>
      </c>
      <c r="B96" s="32" t="str">
        <f>IF(請求データ入力!C97="","",請求データ入力!C97)</f>
        <v/>
      </c>
      <c r="C96" s="33" t="str">
        <f>IF(請求データ入力!D97="","",請求データ入力!D97)</f>
        <v/>
      </c>
      <c r="D96" s="34" t="str">
        <f>IF(請求データ入力!E97="","",請求データ入力!E97)</f>
        <v/>
      </c>
      <c r="E96" s="35" t="str">
        <f>IF(請求データ入力!H97="","",請求データ入力!H97)</f>
        <v/>
      </c>
      <c r="F96" s="35" t="str">
        <f>IF(請求データ入力!I97="","",請求データ入力!I97)</f>
        <v/>
      </c>
      <c r="G96" s="35" t="str">
        <f>IF(請求データ入力!J97="","",請求データ入力!J97)</f>
        <v/>
      </c>
      <c r="H96" s="33" t="str">
        <f>IF(請求データ入力!K97="","",請求データ入力!K97)</f>
        <v/>
      </c>
      <c r="I96" s="35" t="str">
        <f>IF(請求データ入力!L97="","",請求データ入力!L97)</f>
        <v/>
      </c>
      <c r="J96" s="384" t="str">
        <f>IF(請求データ入力!M97="","",請求データ入力!M97)</f>
        <v/>
      </c>
      <c r="K96" s="385" t="str">
        <f>IF(請求データ入力!N97="","",請求データ入力!N97)</f>
        <v/>
      </c>
      <c r="L96" s="384" t="str">
        <f>IF(請求データ入力!O97="","",請求データ入力!O97)</f>
        <v/>
      </c>
      <c r="M96" s="385" t="str">
        <f>IF(請求データ入力!P97="","",請求データ入力!P97)</f>
        <v/>
      </c>
      <c r="N96" s="34" t="str">
        <f>CONCATENATE(MID(E10,3,4),A96)</f>
        <v>2602083</v>
      </c>
    </row>
    <row r="97" spans="1:14" ht="34.5" customHeight="1" x14ac:dyDescent="0.2">
      <c r="A97" s="52" t="s">
        <v>214</v>
      </c>
      <c r="B97" s="32" t="str">
        <f>IF(請求データ入力!C98="","",請求データ入力!C98)</f>
        <v/>
      </c>
      <c r="C97" s="33" t="str">
        <f>IF(請求データ入力!D98="","",請求データ入力!D98)</f>
        <v/>
      </c>
      <c r="D97" s="34" t="str">
        <f>IF(請求データ入力!E98="","",請求データ入力!E98)</f>
        <v/>
      </c>
      <c r="E97" s="35" t="str">
        <f>IF(請求データ入力!H98="","",請求データ入力!H98)</f>
        <v/>
      </c>
      <c r="F97" s="35" t="str">
        <f>IF(請求データ入力!I98="","",請求データ入力!I98)</f>
        <v/>
      </c>
      <c r="G97" s="35" t="str">
        <f>IF(請求データ入力!J98="","",請求データ入力!J98)</f>
        <v/>
      </c>
      <c r="H97" s="33" t="str">
        <f>IF(請求データ入力!K98="","",請求データ入力!K98)</f>
        <v/>
      </c>
      <c r="I97" s="35" t="str">
        <f>IF(請求データ入力!L98="","",請求データ入力!L98)</f>
        <v/>
      </c>
      <c r="J97" s="384" t="str">
        <f>IF(請求データ入力!M98="","",請求データ入力!M98)</f>
        <v/>
      </c>
      <c r="K97" s="385" t="str">
        <f>IF(請求データ入力!N98="","",請求データ入力!N98)</f>
        <v/>
      </c>
      <c r="L97" s="384" t="str">
        <f>IF(請求データ入力!O98="","",請求データ入力!O98)</f>
        <v/>
      </c>
      <c r="M97" s="385" t="str">
        <f>IF(請求データ入力!P98="","",請求データ入力!P98)</f>
        <v/>
      </c>
      <c r="N97" s="34" t="str">
        <f>CONCATENATE(MID(E10,3,4),A97)</f>
        <v>2602084</v>
      </c>
    </row>
    <row r="98" spans="1:14" ht="34.5" customHeight="1" x14ac:dyDescent="0.2">
      <c r="A98" s="52" t="s">
        <v>215</v>
      </c>
      <c r="B98" s="32" t="str">
        <f>IF(請求データ入力!C99="","",請求データ入力!C99)</f>
        <v/>
      </c>
      <c r="C98" s="33" t="str">
        <f>IF(請求データ入力!D99="","",請求データ入力!D99)</f>
        <v/>
      </c>
      <c r="D98" s="34" t="str">
        <f>IF(請求データ入力!E99="","",請求データ入力!E99)</f>
        <v/>
      </c>
      <c r="E98" s="35" t="str">
        <f>IF(請求データ入力!H99="","",請求データ入力!H99)</f>
        <v/>
      </c>
      <c r="F98" s="35" t="str">
        <f>IF(請求データ入力!I99="","",請求データ入力!I99)</f>
        <v/>
      </c>
      <c r="G98" s="35" t="str">
        <f>IF(請求データ入力!J99="","",請求データ入力!J99)</f>
        <v/>
      </c>
      <c r="H98" s="33" t="str">
        <f>IF(請求データ入力!K99="","",請求データ入力!K99)</f>
        <v/>
      </c>
      <c r="I98" s="35" t="str">
        <f>IF(請求データ入力!L99="","",請求データ入力!L99)</f>
        <v/>
      </c>
      <c r="J98" s="384" t="str">
        <f>IF(請求データ入力!M99="","",請求データ入力!M99)</f>
        <v/>
      </c>
      <c r="K98" s="385" t="str">
        <f>IF(請求データ入力!N99="","",請求データ入力!N99)</f>
        <v/>
      </c>
      <c r="L98" s="384" t="str">
        <f>IF(請求データ入力!O99="","",請求データ入力!O99)</f>
        <v/>
      </c>
      <c r="M98" s="385" t="str">
        <f>IF(請求データ入力!P99="","",請求データ入力!P99)</f>
        <v/>
      </c>
      <c r="N98" s="34" t="str">
        <f>CONCATENATE(MID(E10,3,4),A98)</f>
        <v>2602085</v>
      </c>
    </row>
    <row r="99" spans="1:14" ht="34.5" customHeight="1" x14ac:dyDescent="0.2">
      <c r="A99" s="52" t="s">
        <v>216</v>
      </c>
      <c r="B99" s="32" t="str">
        <f>IF(請求データ入力!C100="","",請求データ入力!C100)</f>
        <v/>
      </c>
      <c r="C99" s="33" t="str">
        <f>IF(請求データ入力!D100="","",請求データ入力!D100)</f>
        <v/>
      </c>
      <c r="D99" s="34" t="str">
        <f>IF(請求データ入力!E100="","",請求データ入力!E100)</f>
        <v/>
      </c>
      <c r="E99" s="35" t="str">
        <f>IF(請求データ入力!H100="","",請求データ入力!H100)</f>
        <v/>
      </c>
      <c r="F99" s="35" t="str">
        <f>IF(請求データ入力!I100="","",請求データ入力!I100)</f>
        <v/>
      </c>
      <c r="G99" s="35" t="str">
        <f>IF(請求データ入力!J100="","",請求データ入力!J100)</f>
        <v/>
      </c>
      <c r="H99" s="33" t="str">
        <f>IF(請求データ入力!K100="","",請求データ入力!K100)</f>
        <v/>
      </c>
      <c r="I99" s="35" t="str">
        <f>IF(請求データ入力!L100="","",請求データ入力!L100)</f>
        <v/>
      </c>
      <c r="J99" s="384" t="str">
        <f>IF(請求データ入力!M100="","",請求データ入力!M100)</f>
        <v/>
      </c>
      <c r="K99" s="385" t="str">
        <f>IF(請求データ入力!N100="","",請求データ入力!N100)</f>
        <v/>
      </c>
      <c r="L99" s="384" t="str">
        <f>IF(請求データ入力!O100="","",請求データ入力!O100)</f>
        <v/>
      </c>
      <c r="M99" s="385" t="str">
        <f>IF(請求データ入力!P100="","",請求データ入力!P100)</f>
        <v/>
      </c>
      <c r="N99" s="34" t="str">
        <f>CONCATENATE(MID(E10,3,4),A99)</f>
        <v>2602086</v>
      </c>
    </row>
    <row r="100" spans="1:14" ht="34.5" customHeight="1" x14ac:dyDescent="0.2">
      <c r="A100" s="52" t="s">
        <v>217</v>
      </c>
      <c r="B100" s="32" t="str">
        <f>IF(請求データ入力!C101="","",請求データ入力!C101)</f>
        <v/>
      </c>
      <c r="C100" s="33" t="str">
        <f>IF(請求データ入力!D101="","",請求データ入力!D101)</f>
        <v/>
      </c>
      <c r="D100" s="34" t="str">
        <f>IF(請求データ入力!E101="","",請求データ入力!E101)</f>
        <v/>
      </c>
      <c r="E100" s="35" t="str">
        <f>IF(請求データ入力!H101="","",請求データ入力!H101)</f>
        <v/>
      </c>
      <c r="F100" s="35" t="str">
        <f>IF(請求データ入力!I101="","",請求データ入力!I101)</f>
        <v/>
      </c>
      <c r="G100" s="35" t="str">
        <f>IF(請求データ入力!J101="","",請求データ入力!J101)</f>
        <v/>
      </c>
      <c r="H100" s="33" t="str">
        <f>IF(請求データ入力!K101="","",請求データ入力!K101)</f>
        <v/>
      </c>
      <c r="I100" s="35" t="str">
        <f>IF(請求データ入力!L101="","",請求データ入力!L101)</f>
        <v/>
      </c>
      <c r="J100" s="384" t="str">
        <f>IF(請求データ入力!M101="","",請求データ入力!M101)</f>
        <v/>
      </c>
      <c r="K100" s="385" t="str">
        <f>IF(請求データ入力!N101="","",請求データ入力!N101)</f>
        <v/>
      </c>
      <c r="L100" s="384" t="str">
        <f>IF(請求データ入力!O101="","",請求データ入力!O101)</f>
        <v/>
      </c>
      <c r="M100" s="385" t="str">
        <f>IF(請求データ入力!P101="","",請求データ入力!P101)</f>
        <v/>
      </c>
      <c r="N100" s="34" t="str">
        <f>CONCATENATE(MID(E10,3,4),A100)</f>
        <v>2602087</v>
      </c>
    </row>
    <row r="101" spans="1:14" ht="34.5" customHeight="1" x14ac:dyDescent="0.2">
      <c r="A101" s="52" t="s">
        <v>218</v>
      </c>
      <c r="B101" s="32" t="str">
        <f>IF(請求データ入力!C102="","",請求データ入力!C102)</f>
        <v/>
      </c>
      <c r="C101" s="33" t="str">
        <f>IF(請求データ入力!D102="","",請求データ入力!D102)</f>
        <v/>
      </c>
      <c r="D101" s="34" t="str">
        <f>IF(請求データ入力!E102="","",請求データ入力!E102)</f>
        <v/>
      </c>
      <c r="E101" s="35" t="str">
        <f>IF(請求データ入力!H102="","",請求データ入力!H102)</f>
        <v/>
      </c>
      <c r="F101" s="35" t="str">
        <f>IF(請求データ入力!I102="","",請求データ入力!I102)</f>
        <v/>
      </c>
      <c r="G101" s="35" t="str">
        <f>IF(請求データ入力!J102="","",請求データ入力!J102)</f>
        <v/>
      </c>
      <c r="H101" s="33" t="str">
        <f>IF(請求データ入力!K102="","",請求データ入力!K102)</f>
        <v/>
      </c>
      <c r="I101" s="35" t="str">
        <f>IF(請求データ入力!L102="","",請求データ入力!L102)</f>
        <v/>
      </c>
      <c r="J101" s="384" t="str">
        <f>IF(請求データ入力!M102="","",請求データ入力!M102)</f>
        <v/>
      </c>
      <c r="K101" s="385" t="str">
        <f>IF(請求データ入力!N102="","",請求データ入力!N102)</f>
        <v/>
      </c>
      <c r="L101" s="384" t="str">
        <f>IF(請求データ入力!O102="","",請求データ入力!O102)</f>
        <v/>
      </c>
      <c r="M101" s="385" t="str">
        <f>IF(請求データ入力!P102="","",請求データ入力!P102)</f>
        <v/>
      </c>
      <c r="N101" s="34" t="str">
        <f>CONCATENATE(MID(E10,3,4),A101)</f>
        <v>2602088</v>
      </c>
    </row>
    <row r="102" spans="1:14" ht="34.5" customHeight="1" x14ac:dyDescent="0.2">
      <c r="A102" s="52" t="s">
        <v>219</v>
      </c>
      <c r="B102" s="32" t="str">
        <f>IF(請求データ入力!C103="","",請求データ入力!C103)</f>
        <v/>
      </c>
      <c r="C102" s="33" t="str">
        <f>IF(請求データ入力!D103="","",請求データ入力!D103)</f>
        <v/>
      </c>
      <c r="D102" s="34" t="str">
        <f>IF(請求データ入力!E103="","",請求データ入力!E103)</f>
        <v/>
      </c>
      <c r="E102" s="35" t="str">
        <f>IF(請求データ入力!H103="","",請求データ入力!H103)</f>
        <v/>
      </c>
      <c r="F102" s="35" t="str">
        <f>IF(請求データ入力!I103="","",請求データ入力!I103)</f>
        <v/>
      </c>
      <c r="G102" s="35" t="str">
        <f>IF(請求データ入力!J103="","",請求データ入力!J103)</f>
        <v/>
      </c>
      <c r="H102" s="33" t="str">
        <f>IF(請求データ入力!K103="","",請求データ入力!K103)</f>
        <v/>
      </c>
      <c r="I102" s="35" t="str">
        <f>IF(請求データ入力!L103="","",請求データ入力!L103)</f>
        <v/>
      </c>
      <c r="J102" s="384" t="str">
        <f>IF(請求データ入力!M103="","",請求データ入力!M103)</f>
        <v/>
      </c>
      <c r="K102" s="385" t="str">
        <f>IF(請求データ入力!N103="","",請求データ入力!N103)</f>
        <v/>
      </c>
      <c r="L102" s="384" t="str">
        <f>IF(請求データ入力!O103="","",請求データ入力!O103)</f>
        <v/>
      </c>
      <c r="M102" s="385" t="str">
        <f>IF(請求データ入力!P103="","",請求データ入力!P103)</f>
        <v/>
      </c>
      <c r="N102" s="34" t="str">
        <f>CONCATENATE(MID(E10,3,4),A102)</f>
        <v>2602089</v>
      </c>
    </row>
    <row r="103" spans="1:14" ht="34.5" customHeight="1" x14ac:dyDescent="0.2">
      <c r="A103" s="52" t="s">
        <v>220</v>
      </c>
      <c r="B103" s="32" t="str">
        <f>IF(請求データ入力!C104="","",請求データ入力!C104)</f>
        <v/>
      </c>
      <c r="C103" s="33" t="str">
        <f>IF(請求データ入力!D104="","",請求データ入力!D104)</f>
        <v/>
      </c>
      <c r="D103" s="34" t="str">
        <f>IF(請求データ入力!E104="","",請求データ入力!E104)</f>
        <v/>
      </c>
      <c r="E103" s="35" t="str">
        <f>IF(請求データ入力!H104="","",請求データ入力!H104)</f>
        <v/>
      </c>
      <c r="F103" s="35" t="str">
        <f>IF(請求データ入力!I104="","",請求データ入力!I104)</f>
        <v/>
      </c>
      <c r="G103" s="35" t="str">
        <f>IF(請求データ入力!J104="","",請求データ入力!J104)</f>
        <v/>
      </c>
      <c r="H103" s="33" t="str">
        <f>IF(請求データ入力!K104="","",請求データ入力!K104)</f>
        <v/>
      </c>
      <c r="I103" s="35" t="str">
        <f>IF(請求データ入力!L104="","",請求データ入力!L104)</f>
        <v/>
      </c>
      <c r="J103" s="384" t="str">
        <f>IF(請求データ入力!M104="","",請求データ入力!M104)</f>
        <v/>
      </c>
      <c r="K103" s="385" t="str">
        <f>IF(請求データ入力!N104="","",請求データ入力!N104)</f>
        <v/>
      </c>
      <c r="L103" s="384" t="str">
        <f>IF(請求データ入力!O104="","",請求データ入力!O104)</f>
        <v/>
      </c>
      <c r="M103" s="385" t="str">
        <f>IF(請求データ入力!P104="","",請求データ入力!P104)</f>
        <v/>
      </c>
      <c r="N103" s="34" t="str">
        <f>CONCATENATE(MID(E10,3,4),A103)</f>
        <v>2602090</v>
      </c>
    </row>
    <row r="104" spans="1:14" ht="34.5" customHeight="1" x14ac:dyDescent="0.2">
      <c r="A104" s="52" t="s">
        <v>221</v>
      </c>
      <c r="B104" s="32" t="str">
        <f>IF(請求データ入力!C105="","",請求データ入力!C105)</f>
        <v/>
      </c>
      <c r="C104" s="33" t="str">
        <f>IF(請求データ入力!D105="","",請求データ入力!D105)</f>
        <v/>
      </c>
      <c r="D104" s="34" t="str">
        <f>IF(請求データ入力!E105="","",請求データ入力!E105)</f>
        <v/>
      </c>
      <c r="E104" s="35" t="str">
        <f>IF(請求データ入力!H105="","",請求データ入力!H105)</f>
        <v/>
      </c>
      <c r="F104" s="35" t="str">
        <f>IF(請求データ入力!I105="","",請求データ入力!I105)</f>
        <v/>
      </c>
      <c r="G104" s="35" t="str">
        <f>IF(請求データ入力!J105="","",請求データ入力!J105)</f>
        <v/>
      </c>
      <c r="H104" s="33" t="str">
        <f>IF(請求データ入力!K105="","",請求データ入力!K105)</f>
        <v/>
      </c>
      <c r="I104" s="35" t="str">
        <f>IF(請求データ入力!L105="","",請求データ入力!L105)</f>
        <v/>
      </c>
      <c r="J104" s="384" t="str">
        <f>IF(請求データ入力!M105="","",請求データ入力!M105)</f>
        <v/>
      </c>
      <c r="K104" s="385" t="str">
        <f>IF(請求データ入力!N105="","",請求データ入力!N105)</f>
        <v/>
      </c>
      <c r="L104" s="384" t="str">
        <f>IF(請求データ入力!O105="","",請求データ入力!O105)</f>
        <v/>
      </c>
      <c r="M104" s="385" t="str">
        <f>IF(請求データ入力!P105="","",請求データ入力!P105)</f>
        <v/>
      </c>
      <c r="N104" s="34" t="str">
        <f>CONCATENATE(MID(E10,3,4),A104)</f>
        <v>2602091</v>
      </c>
    </row>
    <row r="105" spans="1:14" ht="34.5" customHeight="1" x14ac:dyDescent="0.2">
      <c r="A105" s="52" t="s">
        <v>222</v>
      </c>
      <c r="B105" s="32" t="str">
        <f>IF(請求データ入力!C106="","",請求データ入力!C106)</f>
        <v/>
      </c>
      <c r="C105" s="33" t="str">
        <f>IF(請求データ入力!D106="","",請求データ入力!D106)</f>
        <v/>
      </c>
      <c r="D105" s="34" t="str">
        <f>IF(請求データ入力!E106="","",請求データ入力!E106)</f>
        <v/>
      </c>
      <c r="E105" s="35" t="str">
        <f>IF(請求データ入力!H106="","",請求データ入力!H106)</f>
        <v/>
      </c>
      <c r="F105" s="35" t="str">
        <f>IF(請求データ入力!I106="","",請求データ入力!I106)</f>
        <v/>
      </c>
      <c r="G105" s="35" t="str">
        <f>IF(請求データ入力!J106="","",請求データ入力!J106)</f>
        <v/>
      </c>
      <c r="H105" s="33" t="str">
        <f>IF(請求データ入力!K106="","",請求データ入力!K106)</f>
        <v/>
      </c>
      <c r="I105" s="35" t="str">
        <f>IF(請求データ入力!L106="","",請求データ入力!L106)</f>
        <v/>
      </c>
      <c r="J105" s="384" t="str">
        <f>IF(請求データ入力!M106="","",請求データ入力!M106)</f>
        <v/>
      </c>
      <c r="K105" s="385" t="str">
        <f>IF(請求データ入力!N106="","",請求データ入力!N106)</f>
        <v/>
      </c>
      <c r="L105" s="384" t="str">
        <f>IF(請求データ入力!O106="","",請求データ入力!O106)</f>
        <v/>
      </c>
      <c r="M105" s="385" t="str">
        <f>IF(請求データ入力!P106="","",請求データ入力!P106)</f>
        <v/>
      </c>
      <c r="N105" s="34" t="str">
        <f>CONCATENATE(MID(E10,3,4),A105)</f>
        <v>2602092</v>
      </c>
    </row>
    <row r="106" spans="1:14" ht="34.5" customHeight="1" x14ac:dyDescent="0.2">
      <c r="A106" s="52" t="s">
        <v>223</v>
      </c>
      <c r="B106" s="32" t="str">
        <f>IF(請求データ入力!C107="","",請求データ入力!C107)</f>
        <v/>
      </c>
      <c r="C106" s="33" t="str">
        <f>IF(請求データ入力!D107="","",請求データ入力!D107)</f>
        <v/>
      </c>
      <c r="D106" s="34" t="str">
        <f>IF(請求データ入力!E107="","",請求データ入力!E107)</f>
        <v/>
      </c>
      <c r="E106" s="35" t="str">
        <f>IF(請求データ入力!H107="","",請求データ入力!H107)</f>
        <v/>
      </c>
      <c r="F106" s="35" t="str">
        <f>IF(請求データ入力!I107="","",請求データ入力!I107)</f>
        <v/>
      </c>
      <c r="G106" s="35" t="str">
        <f>IF(請求データ入力!J107="","",請求データ入力!J107)</f>
        <v/>
      </c>
      <c r="H106" s="33" t="str">
        <f>IF(請求データ入力!K107="","",請求データ入力!K107)</f>
        <v/>
      </c>
      <c r="I106" s="35" t="str">
        <f>IF(請求データ入力!L107="","",請求データ入力!L107)</f>
        <v/>
      </c>
      <c r="J106" s="384" t="str">
        <f>IF(請求データ入力!M107="","",請求データ入力!M107)</f>
        <v/>
      </c>
      <c r="K106" s="385" t="str">
        <f>IF(請求データ入力!N107="","",請求データ入力!N107)</f>
        <v/>
      </c>
      <c r="L106" s="384" t="str">
        <f>IF(請求データ入力!O107="","",請求データ入力!O107)</f>
        <v/>
      </c>
      <c r="M106" s="385" t="str">
        <f>IF(請求データ入力!P107="","",請求データ入力!P107)</f>
        <v/>
      </c>
      <c r="N106" s="34" t="str">
        <f>CONCATENATE(MID(E10,3,4),A106)</f>
        <v>2602093</v>
      </c>
    </row>
    <row r="107" spans="1:14" ht="34.5" customHeight="1" x14ac:dyDescent="0.2">
      <c r="A107" s="52" t="s">
        <v>224</v>
      </c>
      <c r="B107" s="32" t="str">
        <f>IF(請求データ入力!C108="","",請求データ入力!C108)</f>
        <v/>
      </c>
      <c r="C107" s="33" t="str">
        <f>IF(請求データ入力!D108="","",請求データ入力!D108)</f>
        <v/>
      </c>
      <c r="D107" s="34" t="str">
        <f>IF(請求データ入力!E108="","",請求データ入力!E108)</f>
        <v/>
      </c>
      <c r="E107" s="35" t="str">
        <f>IF(請求データ入力!H108="","",請求データ入力!H108)</f>
        <v/>
      </c>
      <c r="F107" s="35" t="str">
        <f>IF(請求データ入力!I108="","",請求データ入力!I108)</f>
        <v/>
      </c>
      <c r="G107" s="35" t="str">
        <f>IF(請求データ入力!J108="","",請求データ入力!J108)</f>
        <v/>
      </c>
      <c r="H107" s="33" t="str">
        <f>IF(請求データ入力!K108="","",請求データ入力!K108)</f>
        <v/>
      </c>
      <c r="I107" s="35" t="str">
        <f>IF(請求データ入力!L108="","",請求データ入力!L108)</f>
        <v/>
      </c>
      <c r="J107" s="384" t="str">
        <f>IF(請求データ入力!M108="","",請求データ入力!M108)</f>
        <v/>
      </c>
      <c r="K107" s="385" t="str">
        <f>IF(請求データ入力!N108="","",請求データ入力!N108)</f>
        <v/>
      </c>
      <c r="L107" s="384" t="str">
        <f>IF(請求データ入力!O108="","",請求データ入力!O108)</f>
        <v/>
      </c>
      <c r="M107" s="385" t="str">
        <f>IF(請求データ入力!P108="","",請求データ入力!P108)</f>
        <v/>
      </c>
      <c r="N107" s="34" t="str">
        <f>CONCATENATE(MID(E10,3,4),A107)</f>
        <v>2602094</v>
      </c>
    </row>
    <row r="108" spans="1:14" ht="34.5" customHeight="1" x14ac:dyDescent="0.2">
      <c r="A108" s="52" t="s">
        <v>225</v>
      </c>
      <c r="B108" s="32" t="str">
        <f>IF(請求データ入力!C109="","",請求データ入力!C109)</f>
        <v/>
      </c>
      <c r="C108" s="33" t="str">
        <f>IF(請求データ入力!D109="","",請求データ入力!D109)</f>
        <v/>
      </c>
      <c r="D108" s="34" t="str">
        <f>IF(請求データ入力!E109="","",請求データ入力!E109)</f>
        <v/>
      </c>
      <c r="E108" s="35" t="str">
        <f>IF(請求データ入力!H109="","",請求データ入力!H109)</f>
        <v/>
      </c>
      <c r="F108" s="35" t="str">
        <f>IF(請求データ入力!I109="","",請求データ入力!I109)</f>
        <v/>
      </c>
      <c r="G108" s="35" t="str">
        <f>IF(請求データ入力!J109="","",請求データ入力!J109)</f>
        <v/>
      </c>
      <c r="H108" s="33" t="str">
        <f>IF(請求データ入力!K109="","",請求データ入力!K109)</f>
        <v/>
      </c>
      <c r="I108" s="35" t="str">
        <f>IF(請求データ入力!L109="","",請求データ入力!L109)</f>
        <v/>
      </c>
      <c r="J108" s="384" t="str">
        <f>IF(請求データ入力!M109="","",請求データ入力!M109)</f>
        <v/>
      </c>
      <c r="K108" s="385" t="str">
        <f>IF(請求データ入力!N109="","",請求データ入力!N109)</f>
        <v/>
      </c>
      <c r="L108" s="384" t="str">
        <f>IF(請求データ入力!O109="","",請求データ入力!O109)</f>
        <v/>
      </c>
      <c r="M108" s="385" t="str">
        <f>IF(請求データ入力!P109="","",請求データ入力!P109)</f>
        <v/>
      </c>
      <c r="N108" s="34" t="str">
        <f>CONCATENATE(MID(E10,3,4),A108)</f>
        <v>2602095</v>
      </c>
    </row>
    <row r="109" spans="1:14" ht="34.5" customHeight="1" x14ac:dyDescent="0.2">
      <c r="A109" s="52" t="s">
        <v>226</v>
      </c>
      <c r="B109" s="32" t="str">
        <f>IF(請求データ入力!C110="","",請求データ入力!C110)</f>
        <v/>
      </c>
      <c r="C109" s="33" t="str">
        <f>IF(請求データ入力!D110="","",請求データ入力!D110)</f>
        <v/>
      </c>
      <c r="D109" s="34" t="str">
        <f>IF(請求データ入力!E110="","",請求データ入力!E110)</f>
        <v/>
      </c>
      <c r="E109" s="35" t="str">
        <f>IF(請求データ入力!H110="","",請求データ入力!H110)</f>
        <v/>
      </c>
      <c r="F109" s="35" t="str">
        <f>IF(請求データ入力!I110="","",請求データ入力!I110)</f>
        <v/>
      </c>
      <c r="G109" s="35" t="str">
        <f>IF(請求データ入力!J110="","",請求データ入力!J110)</f>
        <v/>
      </c>
      <c r="H109" s="33" t="str">
        <f>IF(請求データ入力!K110="","",請求データ入力!K110)</f>
        <v/>
      </c>
      <c r="I109" s="35" t="str">
        <f>IF(請求データ入力!L110="","",請求データ入力!L110)</f>
        <v/>
      </c>
      <c r="J109" s="384" t="str">
        <f>IF(請求データ入力!M110="","",請求データ入力!M110)</f>
        <v/>
      </c>
      <c r="K109" s="385" t="str">
        <f>IF(請求データ入力!N110="","",請求データ入力!N110)</f>
        <v/>
      </c>
      <c r="L109" s="384" t="str">
        <f>IF(請求データ入力!O110="","",請求データ入力!O110)</f>
        <v/>
      </c>
      <c r="M109" s="385" t="str">
        <f>IF(請求データ入力!P110="","",請求データ入力!P110)</f>
        <v/>
      </c>
      <c r="N109" s="34" t="str">
        <f>CONCATENATE(MID(E10,3,4),A109)</f>
        <v>2602096</v>
      </c>
    </row>
    <row r="110" spans="1:14" ht="34.5" customHeight="1" x14ac:dyDescent="0.2">
      <c r="A110" s="52" t="s">
        <v>227</v>
      </c>
      <c r="B110" s="32" t="str">
        <f>IF(請求データ入力!C111="","",請求データ入力!C111)</f>
        <v/>
      </c>
      <c r="C110" s="33" t="str">
        <f>IF(請求データ入力!D111="","",請求データ入力!D111)</f>
        <v/>
      </c>
      <c r="D110" s="34" t="str">
        <f>IF(請求データ入力!E111="","",請求データ入力!E111)</f>
        <v/>
      </c>
      <c r="E110" s="35" t="str">
        <f>IF(請求データ入力!H111="","",請求データ入力!H111)</f>
        <v/>
      </c>
      <c r="F110" s="35" t="str">
        <f>IF(請求データ入力!I111="","",請求データ入力!I111)</f>
        <v/>
      </c>
      <c r="G110" s="35" t="str">
        <f>IF(請求データ入力!J111="","",請求データ入力!J111)</f>
        <v/>
      </c>
      <c r="H110" s="33" t="str">
        <f>IF(請求データ入力!K111="","",請求データ入力!K111)</f>
        <v/>
      </c>
      <c r="I110" s="35" t="str">
        <f>IF(請求データ入力!L111="","",請求データ入力!L111)</f>
        <v/>
      </c>
      <c r="J110" s="384" t="str">
        <f>IF(請求データ入力!M111="","",請求データ入力!M111)</f>
        <v/>
      </c>
      <c r="K110" s="385" t="str">
        <f>IF(請求データ入力!N111="","",請求データ入力!N111)</f>
        <v/>
      </c>
      <c r="L110" s="384" t="str">
        <f>IF(請求データ入力!O111="","",請求データ入力!O111)</f>
        <v/>
      </c>
      <c r="M110" s="385" t="str">
        <f>IF(請求データ入力!P111="","",請求データ入力!P111)</f>
        <v/>
      </c>
      <c r="N110" s="34" t="str">
        <f>CONCATENATE(MID(E10,3,4),A110)</f>
        <v>2602097</v>
      </c>
    </row>
    <row r="111" spans="1:14" ht="34.5" customHeight="1" x14ac:dyDescent="0.2">
      <c r="A111" s="52" t="s">
        <v>228</v>
      </c>
      <c r="B111" s="32" t="str">
        <f>IF(請求データ入力!C112="","",請求データ入力!C112)</f>
        <v/>
      </c>
      <c r="C111" s="33" t="str">
        <f>IF(請求データ入力!D112="","",請求データ入力!D112)</f>
        <v/>
      </c>
      <c r="D111" s="34" t="str">
        <f>IF(請求データ入力!E112="","",請求データ入力!E112)</f>
        <v/>
      </c>
      <c r="E111" s="35" t="str">
        <f>IF(請求データ入力!H112="","",請求データ入力!H112)</f>
        <v/>
      </c>
      <c r="F111" s="35" t="str">
        <f>IF(請求データ入力!I112="","",請求データ入力!I112)</f>
        <v/>
      </c>
      <c r="G111" s="35" t="str">
        <f>IF(請求データ入力!J112="","",請求データ入力!J112)</f>
        <v/>
      </c>
      <c r="H111" s="33" t="str">
        <f>IF(請求データ入力!K112="","",請求データ入力!K112)</f>
        <v/>
      </c>
      <c r="I111" s="35" t="str">
        <f>IF(請求データ入力!L112="","",請求データ入力!L112)</f>
        <v/>
      </c>
      <c r="J111" s="384" t="str">
        <f>IF(請求データ入力!M112="","",請求データ入力!M112)</f>
        <v/>
      </c>
      <c r="K111" s="385" t="str">
        <f>IF(請求データ入力!N112="","",請求データ入力!N112)</f>
        <v/>
      </c>
      <c r="L111" s="384" t="str">
        <f>IF(請求データ入力!O112="","",請求データ入力!O112)</f>
        <v/>
      </c>
      <c r="M111" s="385" t="str">
        <f>IF(請求データ入力!P112="","",請求データ入力!P112)</f>
        <v/>
      </c>
      <c r="N111" s="34" t="str">
        <f>CONCATENATE(MID(E10,3,4),A111)</f>
        <v>2602098</v>
      </c>
    </row>
    <row r="112" spans="1:14" ht="34.5" customHeight="1" x14ac:dyDescent="0.2">
      <c r="A112" s="52" t="s">
        <v>229</v>
      </c>
      <c r="B112" s="32" t="str">
        <f>IF(請求データ入力!C113="","",請求データ入力!C113)</f>
        <v/>
      </c>
      <c r="C112" s="33" t="str">
        <f>IF(請求データ入力!D113="","",請求データ入力!D113)</f>
        <v/>
      </c>
      <c r="D112" s="34" t="str">
        <f>IF(請求データ入力!E113="","",請求データ入力!E113)</f>
        <v/>
      </c>
      <c r="E112" s="35" t="str">
        <f>IF(請求データ入力!H113="","",請求データ入力!H113)</f>
        <v/>
      </c>
      <c r="F112" s="35" t="str">
        <f>IF(請求データ入力!I113="","",請求データ入力!I113)</f>
        <v/>
      </c>
      <c r="G112" s="35" t="str">
        <f>IF(請求データ入力!J113="","",請求データ入力!J113)</f>
        <v/>
      </c>
      <c r="H112" s="33" t="str">
        <f>IF(請求データ入力!K113="","",請求データ入力!K113)</f>
        <v/>
      </c>
      <c r="I112" s="35" t="str">
        <f>IF(請求データ入力!L113="","",請求データ入力!L113)</f>
        <v/>
      </c>
      <c r="J112" s="384" t="str">
        <f>IF(請求データ入力!M113="","",請求データ入力!M113)</f>
        <v/>
      </c>
      <c r="K112" s="385" t="str">
        <f>IF(請求データ入力!N113="","",請求データ入力!N113)</f>
        <v/>
      </c>
      <c r="L112" s="384" t="str">
        <f>IF(請求データ入力!O113="","",請求データ入力!O113)</f>
        <v/>
      </c>
      <c r="M112" s="385" t="str">
        <f>IF(請求データ入力!P113="","",請求データ入力!P113)</f>
        <v/>
      </c>
      <c r="N112" s="34" t="str">
        <f>CONCATENATE(MID(E10,3,4),A112)</f>
        <v>2602099</v>
      </c>
    </row>
    <row r="113" spans="1:14" ht="34.5" customHeight="1" x14ac:dyDescent="0.2">
      <c r="A113" s="52" t="s">
        <v>230</v>
      </c>
      <c r="B113" s="32" t="str">
        <f>IF(請求データ入力!C114="","",請求データ入力!C114)</f>
        <v/>
      </c>
      <c r="C113" s="33" t="str">
        <f>IF(請求データ入力!D114="","",請求データ入力!D114)</f>
        <v/>
      </c>
      <c r="D113" s="34" t="str">
        <f>IF(請求データ入力!E114="","",請求データ入力!E114)</f>
        <v/>
      </c>
      <c r="E113" s="35" t="str">
        <f>IF(請求データ入力!H114="","",請求データ入力!H114)</f>
        <v/>
      </c>
      <c r="F113" s="35" t="str">
        <f>IF(請求データ入力!I114="","",請求データ入力!I114)</f>
        <v/>
      </c>
      <c r="G113" s="35" t="str">
        <f>IF(請求データ入力!J114="","",請求データ入力!J114)</f>
        <v/>
      </c>
      <c r="H113" s="33" t="str">
        <f>IF(請求データ入力!K114="","",請求データ入力!K114)</f>
        <v/>
      </c>
      <c r="I113" s="35" t="str">
        <f>IF(請求データ入力!L114="","",請求データ入力!L114)</f>
        <v/>
      </c>
      <c r="J113" s="384" t="str">
        <f>IF(請求データ入力!M114="","",請求データ入力!M114)</f>
        <v/>
      </c>
      <c r="K113" s="385" t="str">
        <f>IF(請求データ入力!N114="","",請求データ入力!N114)</f>
        <v/>
      </c>
      <c r="L113" s="384" t="str">
        <f>IF(請求データ入力!O114="","",請求データ入力!O114)</f>
        <v/>
      </c>
      <c r="M113" s="385" t="str">
        <f>IF(請求データ入力!P114="","",請求データ入力!P114)</f>
        <v/>
      </c>
      <c r="N113" s="34" t="str">
        <f>CONCATENATE(MID(E10,3,4),A113)</f>
        <v>2602100</v>
      </c>
    </row>
  </sheetData>
  <sheetProtection selectLockedCells="1"/>
  <mergeCells count="7">
    <mergeCell ref="B10:D10"/>
    <mergeCell ref="M2:N2"/>
    <mergeCell ref="C1:D1"/>
    <mergeCell ref="I10:L10"/>
    <mergeCell ref="M1:N1"/>
    <mergeCell ref="K4:M5"/>
    <mergeCell ref="K6:M7"/>
  </mergeCells>
  <phoneticPr fontId="2"/>
  <pageMargins left="0.70866141732283472" right="0.70866141732283472" top="0.74803149606299213" bottom="0.74803149606299213" header="0.31496062992125978" footer="0.31496062992125978"/>
  <pageSetup paperSize="9" scale="50" fitToHeight="0" orientation="portrait" r:id="rId1"/>
  <headerFooter>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301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248</v>
      </c>
      <c r="AQ2" s="62" t="s">
        <v>233</v>
      </c>
      <c r="AR2" s="63">
        <f>IF(AP2=1,1,38)</f>
        <v>38</v>
      </c>
      <c r="AS2" s="62" t="s">
        <v>234</v>
      </c>
    </row>
    <row r="3" spans="1:45" s="1" customFormat="1" ht="15.9" customHeight="1" thickTop="1" x14ac:dyDescent="0.2">
      <c r="A3" s="6"/>
      <c r="B3" s="442" t="str">
        <f>請求データ入力!J15</f>
        <v>明細書1参照</v>
      </c>
      <c r="C3" s="435"/>
      <c r="D3" s="435"/>
      <c r="E3" s="435"/>
      <c r="F3" s="435"/>
      <c r="G3" s="435"/>
      <c r="H3" s="435"/>
      <c r="I3" s="435"/>
      <c r="J3" s="435"/>
      <c r="K3" s="435"/>
      <c r="L3" s="435"/>
      <c r="M3" s="435"/>
      <c r="N3" s="527">
        <f>請求データ入力!K15</f>
        <v>1</v>
      </c>
      <c r="O3" s="435"/>
      <c r="P3" s="549" t="str">
        <f>請求データ入力!L15</f>
        <v>式</v>
      </c>
      <c r="Q3" s="550"/>
      <c r="R3" s="447">
        <f>請求データ入力!M15</f>
        <v>30000</v>
      </c>
      <c r="S3" s="435"/>
      <c r="T3" s="435"/>
      <c r="U3" s="435"/>
      <c r="V3" s="501">
        <f>請求データ入力!N15</f>
        <v>30000</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115</v>
      </c>
      <c r="AP5" s="66">
        <f>IF(VLOOKUP(AO5,請求データ入力!$B$15:$P$114,9)=0,"",62)</f>
        <v>62</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121</v>
      </c>
      <c r="AP6" s="66">
        <f>IF(VLOOKUP(AO6,請求データ入力!$B$15:$P$114,9)=0,"",124)</f>
        <v>124</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125</v>
      </c>
      <c r="AP7" s="66">
        <f>IF(VLOOKUP(AO7,請求データ入力!$B$15:$P$114,9)=0,"",186)</f>
        <v>186</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130</v>
      </c>
      <c r="AP8" s="66">
        <f>IF(VLOOKUP(AO8,請求データ入力!$B$15:$P$114,9)=0,"",248)</f>
        <v>248</v>
      </c>
      <c r="AR8" s="61"/>
    </row>
    <row r="9" spans="1:45" s="1" customFormat="1" ht="15.9" customHeight="1" thickBot="1" x14ac:dyDescent="0.25">
      <c r="B9" s="537"/>
      <c r="C9" s="460"/>
      <c r="D9" s="460"/>
      <c r="E9" s="460"/>
      <c r="F9" s="460"/>
      <c r="G9" s="460"/>
      <c r="H9" s="460"/>
      <c r="I9" s="460"/>
      <c r="J9" s="460"/>
      <c r="K9" s="460"/>
      <c r="L9" s="460"/>
      <c r="M9" s="460"/>
      <c r="N9" s="527"/>
      <c r="O9" s="435"/>
      <c r="P9" s="549"/>
      <c r="Q9" s="550"/>
      <c r="R9" s="447"/>
      <c r="S9" s="435"/>
      <c r="T9" s="435"/>
      <c r="U9" s="435"/>
      <c r="V9" s="507"/>
      <c r="W9" s="508"/>
      <c r="X9" s="508"/>
      <c r="Y9" s="508"/>
      <c r="Z9" s="509"/>
      <c r="AA9" s="105"/>
      <c r="AB9" s="101"/>
      <c r="AC9" s="102"/>
      <c r="AD9" s="102"/>
      <c r="AE9" s="107"/>
      <c r="AF9" s="102"/>
      <c r="AG9" s="101"/>
      <c r="AH9" s="103"/>
      <c r="AI9" s="101"/>
      <c r="AJ9" s="101"/>
      <c r="AK9" s="101"/>
      <c r="AL9" s="103"/>
      <c r="AM9" s="53"/>
      <c r="AO9" s="60" t="s">
        <v>135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136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f>請求データ入力!N15</f>
        <v>30000</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137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f>請求データ入力!O15</f>
        <v>3000</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138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f>請求データ入力!P15</f>
        <v>33000</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139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t="str">
        <f>請求データ入力!F15</f>
        <v>木村 正男</v>
      </c>
      <c r="S17" s="460"/>
      <c r="T17" s="460"/>
      <c r="U17" s="480"/>
      <c r="V17" s="484" t="str">
        <f>CONCATENATE(請求データ入力!C15,"/",請求データ入力!D15,"/",請求データ入力!E15)</f>
        <v>2026/2/28</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140</v>
      </c>
      <c r="AP18" s="547" t="str">
        <f>IF(VLOOKUP(AO18,請求データ入力!$B$15:$P$114,9)=0,"",620)</f>
        <v/>
      </c>
      <c r="AS18" s="58"/>
    </row>
    <row r="19" spans="1:45" s="1" customFormat="1" ht="15.9" customHeight="1" x14ac:dyDescent="0.2">
      <c r="B19" s="473" t="str">
        <f>請求データ入力!H15</f>
        <v>2302-0258-02</v>
      </c>
      <c r="C19" s="460"/>
      <c r="D19" s="460"/>
      <c r="E19" s="460"/>
      <c r="F19" s="460"/>
      <c r="G19" s="459" t="str">
        <f>請求データ入力!I15</f>
        <v>QB PREMIUM青葉台ﾓﾙﾀﾙ流出補償工事</v>
      </c>
      <c r="H19" s="460"/>
      <c r="I19" s="460"/>
      <c r="J19" s="460"/>
      <c r="K19" s="460"/>
      <c r="L19" s="460"/>
      <c r="M19" s="460"/>
      <c r="N19" s="460"/>
      <c r="O19" s="460"/>
      <c r="P19" s="460"/>
      <c r="Q19" s="460"/>
      <c r="R19" s="479" t="str">
        <f>請求データ入力!G15</f>
        <v>石川 ほのか 様</v>
      </c>
      <c r="S19" s="460"/>
      <c r="T19" s="460"/>
      <c r="U19" s="480"/>
      <c r="V19" s="131" t="s">
        <v>268</v>
      </c>
      <c r="W19" s="484" t="str">
        <f>請求データ入力!Q15</f>
        <v>2602001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t="str">
        <f>B3</f>
        <v>明細書1参照</v>
      </c>
      <c r="C24" s="435"/>
      <c r="D24" s="435"/>
      <c r="E24" s="435"/>
      <c r="F24" s="435"/>
      <c r="G24" s="435"/>
      <c r="H24" s="435"/>
      <c r="I24" s="435"/>
      <c r="J24" s="435"/>
      <c r="K24" s="435"/>
      <c r="L24" s="435"/>
      <c r="M24" s="435"/>
      <c r="N24" s="448">
        <f>N3</f>
        <v>1</v>
      </c>
      <c r="O24" s="435"/>
      <c r="P24" s="449" t="str">
        <f>P3</f>
        <v>式</v>
      </c>
      <c r="Q24" s="450"/>
      <c r="R24" s="447">
        <f>R3</f>
        <v>30000</v>
      </c>
      <c r="S24" s="435"/>
      <c r="T24" s="435"/>
      <c r="U24" s="435"/>
      <c r="V24" s="498">
        <f>V3</f>
        <v>30000</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T32" s="166"/>
      <c r="U32" s="167"/>
      <c r="V32" s="503">
        <f>V11</f>
        <v>30000</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f>V13</f>
        <v>3000</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f>V15</f>
        <v>33000</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337"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554" t="str">
        <f>R17</f>
        <v>木村 正男</v>
      </c>
      <c r="S38" s="453"/>
      <c r="T38" s="453"/>
      <c r="U38" s="453"/>
      <c r="V38" s="544" t="str">
        <f>V17</f>
        <v>2026/2/28</v>
      </c>
      <c r="W38" s="453"/>
      <c r="X38" s="453"/>
      <c r="Y38" s="453"/>
      <c r="Z38" s="497"/>
      <c r="AA38" s="164"/>
      <c r="AB38" s="10"/>
      <c r="AC38" s="10"/>
      <c r="AD38" s="10"/>
      <c r="AE38" s="10"/>
      <c r="AF38" s="10"/>
      <c r="AG38" s="163"/>
      <c r="AL38" s="160"/>
      <c r="AM38" s="53"/>
      <c r="AS38" s="58"/>
    </row>
    <row r="39" spans="1:45" s="1" customFormat="1" ht="9.9" customHeight="1" x14ac:dyDescent="0.2">
      <c r="B39" s="215" t="s">
        <v>266</v>
      </c>
      <c r="F39" s="1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t="str">
        <f>B19</f>
        <v>2302-0258-02</v>
      </c>
      <c r="C40" s="453"/>
      <c r="D40" s="453"/>
      <c r="E40" s="453"/>
      <c r="F40" s="453"/>
      <c r="G40" s="488" t="str">
        <f>G19</f>
        <v>QB PREMIUM青葉台ﾓﾙﾀﾙ流出補償工事</v>
      </c>
      <c r="H40" s="453"/>
      <c r="I40" s="453"/>
      <c r="J40" s="453"/>
      <c r="K40" s="453"/>
      <c r="L40" s="453"/>
      <c r="M40" s="453"/>
      <c r="N40" s="453"/>
      <c r="O40" s="453"/>
      <c r="P40" s="453"/>
      <c r="Q40" s="453"/>
      <c r="R40" s="452" t="str">
        <f>R19</f>
        <v>石川 ほのか 様</v>
      </c>
      <c r="S40" s="453"/>
      <c r="T40" s="453"/>
      <c r="U40" s="453"/>
      <c r="V40" s="217" t="s">
        <v>268</v>
      </c>
      <c r="W40" s="531" t="str">
        <f>W19</f>
        <v>2602001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t="str">
        <f>B24</f>
        <v>明細書1参照</v>
      </c>
      <c r="C45" s="435"/>
      <c r="D45" s="435"/>
      <c r="E45" s="435"/>
      <c r="F45" s="435"/>
      <c r="G45" s="435"/>
      <c r="H45" s="435"/>
      <c r="I45" s="435"/>
      <c r="J45" s="435"/>
      <c r="K45" s="435"/>
      <c r="L45" s="435"/>
      <c r="M45" s="435"/>
      <c r="N45" s="543">
        <f>N24</f>
        <v>1</v>
      </c>
      <c r="O45" s="435"/>
      <c r="P45" s="483" t="str">
        <f>P24</f>
        <v>式</v>
      </c>
      <c r="Q45" s="435"/>
      <c r="R45" s="546">
        <f>R24</f>
        <v>30000</v>
      </c>
      <c r="S45" s="435"/>
      <c r="T45" s="435"/>
      <c r="U45" s="438"/>
      <c r="V45" s="447">
        <f>V24</f>
        <v>30000</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556"/>
      <c r="C51" s="432"/>
      <c r="D51" s="432"/>
      <c r="E51" s="432"/>
      <c r="F51" s="432"/>
      <c r="G51" s="432"/>
      <c r="H51" s="432"/>
      <c r="I51" s="432"/>
      <c r="J51" s="432"/>
      <c r="K51" s="432"/>
      <c r="L51" s="432"/>
      <c r="M51" s="432"/>
      <c r="N51" s="555"/>
      <c r="O51" s="432"/>
      <c r="P51" s="525"/>
      <c r="Q51" s="432"/>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f>V32</f>
        <v>30000</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f>V34</f>
        <v>3000</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f>V36</f>
        <v>33000</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58"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45" t="str">
        <f>R38</f>
        <v>木村 正男</v>
      </c>
      <c r="S59" s="435"/>
      <c r="T59" s="435"/>
      <c r="U59" s="438"/>
      <c r="V59" s="483" t="str">
        <f>V38</f>
        <v>2026/2/28</v>
      </c>
      <c r="W59" s="435"/>
      <c r="X59" s="435"/>
      <c r="Y59" s="435"/>
      <c r="Z59" s="435"/>
      <c r="AA59" s="232"/>
      <c r="AB59" s="10"/>
      <c r="AC59" s="10"/>
      <c r="AD59" s="10"/>
      <c r="AE59" s="10"/>
      <c r="AF59" s="10"/>
      <c r="AG59" s="221"/>
      <c r="AL59" s="229"/>
      <c r="AM59" s="53"/>
      <c r="AS59" s="58"/>
    </row>
    <row r="60" spans="1:45" s="1" customFormat="1" ht="9.9" customHeight="1" x14ac:dyDescent="0.2">
      <c r="B60" s="222" t="s">
        <v>266</v>
      </c>
      <c r="F60" s="11"/>
      <c r="Q60" s="229"/>
      <c r="R60" s="345"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t="str">
        <f>B40</f>
        <v>2302-0258-02</v>
      </c>
      <c r="C61" s="424"/>
      <c r="D61" s="424"/>
      <c r="E61" s="424"/>
      <c r="F61" s="424"/>
      <c r="G61" s="526" t="str">
        <f>G40</f>
        <v>QB PREMIUM青葉台ﾓﾙﾀﾙ流出補償工事</v>
      </c>
      <c r="H61" s="424"/>
      <c r="I61" s="424"/>
      <c r="J61" s="424"/>
      <c r="K61" s="424"/>
      <c r="L61" s="424"/>
      <c r="M61" s="424"/>
      <c r="N61" s="424"/>
      <c r="O61" s="424"/>
      <c r="P61" s="424"/>
      <c r="Q61" s="425"/>
      <c r="R61" s="423" t="str">
        <f>R40</f>
        <v>石川 ほのか 様</v>
      </c>
      <c r="S61" s="424"/>
      <c r="T61" s="424"/>
      <c r="U61" s="425"/>
      <c r="V61" s="223" t="s">
        <v>268</v>
      </c>
      <c r="W61" s="423" t="str">
        <f>W40</f>
        <v>2602001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302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t="str">
        <f>請求データ入力!J16</f>
        <v>明細書2参照</v>
      </c>
      <c r="C65" s="435"/>
      <c r="D65" s="435"/>
      <c r="E65" s="435"/>
      <c r="F65" s="435"/>
      <c r="G65" s="435"/>
      <c r="H65" s="435"/>
      <c r="I65" s="435"/>
      <c r="J65" s="435"/>
      <c r="K65" s="435"/>
      <c r="L65" s="435"/>
      <c r="M65" s="435"/>
      <c r="N65" s="527">
        <f>請求データ入力!K16</f>
        <v>1</v>
      </c>
      <c r="O65" s="435"/>
      <c r="P65" s="549" t="str">
        <f>請求データ入力!L16</f>
        <v>式</v>
      </c>
      <c r="Q65" s="550"/>
      <c r="R65" s="447">
        <f>請求データ入力!M16</f>
        <v>60000</v>
      </c>
      <c r="S65" s="435"/>
      <c r="T65" s="435"/>
      <c r="U65" s="435"/>
      <c r="V65" s="501">
        <f>請求データ入力!N16</f>
        <v>60000</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f>請求データ入力!N16</f>
        <v>60000</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f>請求データ入力!O16</f>
        <v>6000</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f>請求データ入力!P16</f>
        <v>66000</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t="str">
        <f>請求データ入力!F16</f>
        <v>木村 正男</v>
      </c>
      <c r="S79" s="460"/>
      <c r="T79" s="460"/>
      <c r="U79" s="480"/>
      <c r="V79" s="484" t="str">
        <f>CONCATENATE(請求データ入力!C16,"/",請求データ入力!D16,"/",請求データ入力!E16)</f>
        <v>2026/2/28</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t="str">
        <f>請求データ入力!H16</f>
        <v>2302-0258-03</v>
      </c>
      <c r="C81" s="460"/>
      <c r="D81" s="460"/>
      <c r="E81" s="460"/>
      <c r="F81" s="460"/>
      <c r="G81" s="459" t="str">
        <f>請求データ入力!I16</f>
        <v>QB PREMIUM青葉台東急ｽｸｴｱ店子ﾌﾞﾚｰｶｰ交換工事</v>
      </c>
      <c r="H81" s="460"/>
      <c r="I81" s="460"/>
      <c r="J81" s="460"/>
      <c r="K81" s="460"/>
      <c r="L81" s="460"/>
      <c r="M81" s="460"/>
      <c r="N81" s="460"/>
      <c r="O81" s="460"/>
      <c r="P81" s="460"/>
      <c r="Q81" s="460"/>
      <c r="R81" s="479" t="str">
        <f>請求データ入力!G16</f>
        <v>石川 ほのか 様</v>
      </c>
      <c r="S81" s="460"/>
      <c r="T81" s="460"/>
      <c r="U81" s="480"/>
      <c r="V81" s="131" t="s">
        <v>268</v>
      </c>
      <c r="W81" s="484" t="str">
        <f>請求データ入力!Q16</f>
        <v>2602002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t="str">
        <f>B65</f>
        <v>明細書2参照</v>
      </c>
      <c r="C86" s="435"/>
      <c r="D86" s="435"/>
      <c r="E86" s="435"/>
      <c r="F86" s="435"/>
      <c r="G86" s="435"/>
      <c r="H86" s="435"/>
      <c r="I86" s="435"/>
      <c r="J86" s="435"/>
      <c r="K86" s="435"/>
      <c r="L86" s="435"/>
      <c r="M86" s="435"/>
      <c r="N86" s="448">
        <f>N65</f>
        <v>1</v>
      </c>
      <c r="O86" s="435"/>
      <c r="P86" s="449" t="str">
        <f>P65</f>
        <v>式</v>
      </c>
      <c r="Q86" s="450"/>
      <c r="R86" s="447">
        <f>R65</f>
        <v>60000</v>
      </c>
      <c r="S86" s="435"/>
      <c r="T86" s="435"/>
      <c r="U86" s="435"/>
      <c r="V86" s="498">
        <f>V65</f>
        <v>60000</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f>V73</f>
        <v>60000</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f>V75</f>
        <v>6000</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f>V77</f>
        <v>66000</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t="str">
        <f>R79</f>
        <v>木村 正男</v>
      </c>
      <c r="S100" s="453"/>
      <c r="T100" s="453"/>
      <c r="U100" s="453"/>
      <c r="V100" s="544" t="str">
        <f>V79</f>
        <v>2026/2/28</v>
      </c>
      <c r="W100" s="453"/>
      <c r="X100" s="453"/>
      <c r="Y100" s="453"/>
      <c r="Z100" s="497"/>
      <c r="AA100" s="164"/>
      <c r="AB100" s="10"/>
      <c r="AC100" s="10"/>
      <c r="AD100" s="10"/>
      <c r="AE100" s="10"/>
      <c r="AF100" s="10"/>
      <c r="AG100" s="163"/>
      <c r="AL100" s="160"/>
      <c r="AM100" s="53"/>
      <c r="AS100" s="58"/>
    </row>
    <row r="101" spans="1:45" s="1" customFormat="1" ht="9.9" customHeight="1" x14ac:dyDescent="0.2">
      <c r="B101" s="215" t="s">
        <v>266</v>
      </c>
      <c r="F101" s="1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t="str">
        <f>B81</f>
        <v>2302-0258-03</v>
      </c>
      <c r="C102" s="453"/>
      <c r="D102" s="453"/>
      <c r="E102" s="453"/>
      <c r="F102" s="453"/>
      <c r="G102" s="488" t="str">
        <f>G81</f>
        <v>QB PREMIUM青葉台東急ｽｸｴｱ店子ﾌﾞﾚｰｶｰ交換工事</v>
      </c>
      <c r="H102" s="453"/>
      <c r="I102" s="453"/>
      <c r="J102" s="453"/>
      <c r="K102" s="453"/>
      <c r="L102" s="453"/>
      <c r="M102" s="453"/>
      <c r="N102" s="453"/>
      <c r="O102" s="453"/>
      <c r="P102" s="453"/>
      <c r="Q102" s="453"/>
      <c r="R102" s="452" t="str">
        <f>R81</f>
        <v>石川 ほのか 様</v>
      </c>
      <c r="S102" s="453"/>
      <c r="T102" s="453"/>
      <c r="U102" s="453"/>
      <c r="V102" s="217" t="s">
        <v>268</v>
      </c>
      <c r="W102" s="531" t="str">
        <f>W81</f>
        <v>2602002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t="str">
        <f>B86</f>
        <v>明細書2参照</v>
      </c>
      <c r="C107" s="435"/>
      <c r="D107" s="435"/>
      <c r="E107" s="435"/>
      <c r="F107" s="435"/>
      <c r="G107" s="435"/>
      <c r="H107" s="435"/>
      <c r="I107" s="435"/>
      <c r="J107" s="435"/>
      <c r="K107" s="435"/>
      <c r="L107" s="435"/>
      <c r="M107" s="435"/>
      <c r="N107" s="543">
        <f>N86</f>
        <v>1</v>
      </c>
      <c r="O107" s="435"/>
      <c r="P107" s="483" t="str">
        <f>P86</f>
        <v>式</v>
      </c>
      <c r="Q107" s="435"/>
      <c r="R107" s="546">
        <f>R86</f>
        <v>60000</v>
      </c>
      <c r="S107" s="435"/>
      <c r="T107" s="435"/>
      <c r="U107" s="438"/>
      <c r="V107" s="447">
        <f>V86</f>
        <v>60000</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556"/>
      <c r="C113" s="432"/>
      <c r="D113" s="432"/>
      <c r="E113" s="432"/>
      <c r="F113" s="432"/>
      <c r="G113" s="432"/>
      <c r="H113" s="432"/>
      <c r="I113" s="432"/>
      <c r="J113" s="432"/>
      <c r="K113" s="432"/>
      <c r="L113" s="432"/>
      <c r="M113" s="432"/>
      <c r="N113" s="555"/>
      <c r="O113" s="432"/>
      <c r="P113" s="525"/>
      <c r="Q113" s="432"/>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f>V94</f>
        <v>60000</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f>V96</f>
        <v>6000</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f>V98</f>
        <v>66000</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t="str">
        <f>R100</f>
        <v>木村 正男</v>
      </c>
      <c r="S121" s="435"/>
      <c r="T121" s="435"/>
      <c r="U121" s="438"/>
      <c r="V121" s="483" t="str">
        <f>V100</f>
        <v>2026/2/28</v>
      </c>
      <c r="W121" s="435"/>
      <c r="X121" s="435"/>
      <c r="Y121" s="435"/>
      <c r="Z121" s="435"/>
      <c r="AA121" s="232"/>
      <c r="AB121" s="10"/>
      <c r="AC121" s="10"/>
      <c r="AD121" s="10"/>
      <c r="AE121" s="10"/>
      <c r="AF121" s="10"/>
      <c r="AG121" s="221"/>
      <c r="AL121" s="229"/>
      <c r="AM121" s="53"/>
      <c r="AS121" s="58"/>
    </row>
    <row r="122" spans="1:45" s="1" customFormat="1" ht="9.9" customHeight="1" x14ac:dyDescent="0.2">
      <c r="B122" s="222" t="s">
        <v>266</v>
      </c>
      <c r="F122" s="11"/>
      <c r="Q122" s="229"/>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t="str">
        <f>B102</f>
        <v>2302-0258-03</v>
      </c>
      <c r="C123" s="424"/>
      <c r="D123" s="424"/>
      <c r="E123" s="424"/>
      <c r="F123" s="424"/>
      <c r="G123" s="526" t="str">
        <f>G102</f>
        <v>QB PREMIUM青葉台東急ｽｸｴｱ店子ﾌﾞﾚｰｶｰ交換工事</v>
      </c>
      <c r="H123" s="424"/>
      <c r="I123" s="424"/>
      <c r="J123" s="424"/>
      <c r="K123" s="424"/>
      <c r="L123" s="424"/>
      <c r="M123" s="424"/>
      <c r="N123" s="424"/>
      <c r="O123" s="424"/>
      <c r="P123" s="424"/>
      <c r="Q123" s="425"/>
      <c r="R123" s="518" t="str">
        <f>R102</f>
        <v>石川 ほのか 様</v>
      </c>
      <c r="S123" s="424"/>
      <c r="T123" s="424"/>
      <c r="U123" s="425"/>
      <c r="V123" s="223" t="s">
        <v>268</v>
      </c>
      <c r="W123" s="423" t="str">
        <f>W102</f>
        <v>2602002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303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t="str">
        <f>請求データ入力!J17</f>
        <v>明細書3参照</v>
      </c>
      <c r="C127" s="435"/>
      <c r="D127" s="435"/>
      <c r="E127" s="435"/>
      <c r="F127" s="435"/>
      <c r="G127" s="435"/>
      <c r="H127" s="435"/>
      <c r="I127" s="435"/>
      <c r="J127" s="435"/>
      <c r="K127" s="435"/>
      <c r="L127" s="435"/>
      <c r="M127" s="435"/>
      <c r="N127" s="527">
        <f>請求データ入力!K17</f>
        <v>1</v>
      </c>
      <c r="O127" s="435"/>
      <c r="P127" s="549" t="str">
        <f>請求データ入力!L17</f>
        <v>式</v>
      </c>
      <c r="Q127" s="550"/>
      <c r="R127" s="447">
        <f>請求データ入力!M17</f>
        <v>35000</v>
      </c>
      <c r="S127" s="435"/>
      <c r="T127" s="435"/>
      <c r="U127" s="435"/>
      <c r="V127" s="501">
        <f>請求データ入力!N17</f>
        <v>35000</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f>請求データ入力!N17</f>
        <v>35000</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f>請求データ入力!O17</f>
        <v>3500</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f>請求データ入力!P17</f>
        <v>38500</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t="str">
        <f>請求データ入力!F17</f>
        <v>木村 正男</v>
      </c>
      <c r="S141" s="460"/>
      <c r="T141" s="460"/>
      <c r="U141" s="480"/>
      <c r="V141" s="484" t="str">
        <f>CONCATENATE(請求データ入力!C17,"/",請求データ入力!D17,"/",請求データ入力!E17)</f>
        <v>2026/2/28</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t="str">
        <f>請求データ入力!H17</f>
        <v>2702-0425-01</v>
      </c>
      <c r="C143" s="460"/>
      <c r="D143" s="460"/>
      <c r="E143" s="460"/>
      <c r="F143" s="460"/>
      <c r="G143" s="459" t="str">
        <f>請求データ入力!I17</f>
        <v>KFCｲｵﾝﾓｰﾙ川口店改装工事</v>
      </c>
      <c r="H143" s="460"/>
      <c r="I143" s="460"/>
      <c r="J143" s="460"/>
      <c r="K143" s="460"/>
      <c r="L143" s="460"/>
      <c r="M143" s="460"/>
      <c r="N143" s="460"/>
      <c r="O143" s="460"/>
      <c r="P143" s="460"/>
      <c r="Q143" s="460"/>
      <c r="R143" s="479" t="str">
        <f>請求データ入力!G17</f>
        <v>島田 結 様</v>
      </c>
      <c r="S143" s="460"/>
      <c r="T143" s="460"/>
      <c r="U143" s="480"/>
      <c r="V143" s="131" t="s">
        <v>268</v>
      </c>
      <c r="W143" s="484" t="str">
        <f>請求データ入力!Q17</f>
        <v>2602003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t="str">
        <f>B127</f>
        <v>明細書3参照</v>
      </c>
      <c r="C148" s="435"/>
      <c r="D148" s="435"/>
      <c r="E148" s="435"/>
      <c r="F148" s="435"/>
      <c r="G148" s="435"/>
      <c r="H148" s="435"/>
      <c r="I148" s="435"/>
      <c r="J148" s="435"/>
      <c r="K148" s="435"/>
      <c r="L148" s="435"/>
      <c r="M148" s="435"/>
      <c r="N148" s="448">
        <f>N127</f>
        <v>1</v>
      </c>
      <c r="O148" s="435"/>
      <c r="P148" s="449" t="str">
        <f>P127</f>
        <v>式</v>
      </c>
      <c r="Q148" s="450"/>
      <c r="R148" s="447">
        <f>R127</f>
        <v>35000</v>
      </c>
      <c r="S148" s="435"/>
      <c r="T148" s="435"/>
      <c r="U148" s="435"/>
      <c r="V148" s="498">
        <f>V127</f>
        <v>35000</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f>V135</f>
        <v>35000</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f>V137</f>
        <v>3500</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f>V139</f>
        <v>38500</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t="str">
        <f>R141</f>
        <v>木村 正男</v>
      </c>
      <c r="S162" s="453"/>
      <c r="T162" s="453"/>
      <c r="U162" s="453"/>
      <c r="V162" s="544" t="str">
        <f>V141</f>
        <v>2026/2/28</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t="str">
        <f>B143</f>
        <v>2702-0425-01</v>
      </c>
      <c r="C164" s="453"/>
      <c r="D164" s="453"/>
      <c r="E164" s="453"/>
      <c r="F164" s="453"/>
      <c r="G164" s="488" t="str">
        <f>G143</f>
        <v>KFCｲｵﾝﾓｰﾙ川口店改装工事</v>
      </c>
      <c r="H164" s="453"/>
      <c r="I164" s="453"/>
      <c r="J164" s="453"/>
      <c r="K164" s="453"/>
      <c r="L164" s="453"/>
      <c r="M164" s="453"/>
      <c r="N164" s="453"/>
      <c r="O164" s="453"/>
      <c r="P164" s="453"/>
      <c r="Q164" s="453"/>
      <c r="R164" s="452" t="str">
        <f>R143</f>
        <v>島田 結 様</v>
      </c>
      <c r="S164" s="453"/>
      <c r="T164" s="453"/>
      <c r="U164" s="453"/>
      <c r="V164" s="217" t="s">
        <v>268</v>
      </c>
      <c r="W164" s="531" t="str">
        <f>W143</f>
        <v>2602003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t="str">
        <f>B148</f>
        <v>明細書3参照</v>
      </c>
      <c r="C169" s="435"/>
      <c r="D169" s="435"/>
      <c r="E169" s="435"/>
      <c r="F169" s="435"/>
      <c r="G169" s="435"/>
      <c r="H169" s="435"/>
      <c r="I169" s="435"/>
      <c r="J169" s="435"/>
      <c r="K169" s="435"/>
      <c r="L169" s="435"/>
      <c r="M169" s="435"/>
      <c r="N169" s="543">
        <f>N148</f>
        <v>1</v>
      </c>
      <c r="O169" s="435"/>
      <c r="P169" s="483" t="str">
        <f>P148</f>
        <v>式</v>
      </c>
      <c r="Q169" s="435"/>
      <c r="R169" s="546">
        <f>R148</f>
        <v>35000</v>
      </c>
      <c r="S169" s="435"/>
      <c r="T169" s="435"/>
      <c r="U169" s="438"/>
      <c r="V169" s="447">
        <f>V148</f>
        <v>35000</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f>V156</f>
        <v>35000</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f>V158</f>
        <v>3500</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f>V160</f>
        <v>38500</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t="str">
        <f>R162</f>
        <v>木村 正男</v>
      </c>
      <c r="S183" s="435"/>
      <c r="T183" s="435"/>
      <c r="U183" s="438"/>
      <c r="V183" s="483" t="str">
        <f>V162</f>
        <v>2026/2/28</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t="str">
        <f>B164</f>
        <v>2702-0425-01</v>
      </c>
      <c r="C185" s="424"/>
      <c r="D185" s="424"/>
      <c r="E185" s="424"/>
      <c r="F185" s="424"/>
      <c r="G185" s="534" t="str">
        <f>G164</f>
        <v>KFCｲｵﾝﾓｰﾙ川口店改装工事</v>
      </c>
      <c r="H185" s="424"/>
      <c r="I185" s="424"/>
      <c r="J185" s="424"/>
      <c r="K185" s="424"/>
      <c r="L185" s="424"/>
      <c r="M185" s="424"/>
      <c r="N185" s="424"/>
      <c r="O185" s="424"/>
      <c r="P185" s="424"/>
      <c r="Q185" s="424"/>
      <c r="R185" s="518" t="str">
        <f>R164</f>
        <v>島田 結 様</v>
      </c>
      <c r="S185" s="424"/>
      <c r="T185" s="424"/>
      <c r="U185" s="425"/>
      <c r="V185" s="223" t="s">
        <v>268</v>
      </c>
      <c r="W185" s="423" t="str">
        <f>W164</f>
        <v>2602003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304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t="str">
        <f>請求データ入力!J18</f>
        <v>明細書4参照</v>
      </c>
      <c r="C189" s="435"/>
      <c r="D189" s="435"/>
      <c r="E189" s="435"/>
      <c r="F189" s="435"/>
      <c r="G189" s="435"/>
      <c r="H189" s="435"/>
      <c r="I189" s="435"/>
      <c r="J189" s="435"/>
      <c r="K189" s="435"/>
      <c r="L189" s="435"/>
      <c r="M189" s="435"/>
      <c r="N189" s="527">
        <f>請求データ入力!K18</f>
        <v>1</v>
      </c>
      <c r="O189" s="435"/>
      <c r="P189" s="549" t="str">
        <f>請求データ入力!L18</f>
        <v>式</v>
      </c>
      <c r="Q189" s="550"/>
      <c r="R189" s="447">
        <f>請求データ入力!M18</f>
        <v>5300</v>
      </c>
      <c r="S189" s="435"/>
      <c r="T189" s="435"/>
      <c r="U189" s="435"/>
      <c r="V189" s="501">
        <f>請求データ入力!N18</f>
        <v>5300</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f>請求データ入力!N18</f>
        <v>5300</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f>請求データ入力!O18</f>
        <v>530</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f>請求データ入力!P18</f>
        <v>5830</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t="str">
        <f>請求データ入力!F18</f>
        <v>園原</v>
      </c>
      <c r="S203" s="460"/>
      <c r="T203" s="460"/>
      <c r="U203" s="480"/>
      <c r="V203" s="484" t="str">
        <f>CONCATENATE(請求データ入力!C18,"/",請求データ入力!D18,"/",請求データ入力!E18)</f>
        <v>2026/4/30</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t="str">
        <f>請求データ入力!H18</f>
        <v>20260415</v>
      </c>
      <c r="C205" s="460"/>
      <c r="D205" s="460"/>
      <c r="E205" s="460"/>
      <c r="F205" s="460"/>
      <c r="G205" s="459">
        <f>請求データ入力!I18</f>
        <v>0</v>
      </c>
      <c r="H205" s="460"/>
      <c r="I205" s="460"/>
      <c r="J205" s="460"/>
      <c r="K205" s="460"/>
      <c r="L205" s="460"/>
      <c r="M205" s="460"/>
      <c r="N205" s="460"/>
      <c r="O205" s="460"/>
      <c r="P205" s="460"/>
      <c r="Q205" s="460"/>
      <c r="R205" s="479" t="str">
        <f>請求データ入力!G18</f>
        <v>nan 様</v>
      </c>
      <c r="S205" s="460"/>
      <c r="T205" s="460"/>
      <c r="U205" s="480"/>
      <c r="V205" s="131" t="s">
        <v>268</v>
      </c>
      <c r="W205" s="484" t="str">
        <f>請求データ入力!Q18</f>
        <v>2602004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t="str">
        <f>B189</f>
        <v>明細書4参照</v>
      </c>
      <c r="C210" s="435"/>
      <c r="D210" s="435"/>
      <c r="E210" s="435"/>
      <c r="F210" s="435"/>
      <c r="G210" s="435"/>
      <c r="H210" s="435"/>
      <c r="I210" s="435"/>
      <c r="J210" s="435"/>
      <c r="K210" s="435"/>
      <c r="L210" s="435"/>
      <c r="M210" s="435"/>
      <c r="N210" s="448">
        <f>N189</f>
        <v>1</v>
      </c>
      <c r="O210" s="435"/>
      <c r="P210" s="449" t="str">
        <f>P189</f>
        <v>式</v>
      </c>
      <c r="Q210" s="450"/>
      <c r="R210" s="447">
        <f>R189</f>
        <v>5300</v>
      </c>
      <c r="S210" s="435"/>
      <c r="T210" s="435"/>
      <c r="U210" s="435"/>
      <c r="V210" s="498">
        <f>V189</f>
        <v>5300</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f>V197</f>
        <v>5300</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f>V199</f>
        <v>530</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f>V201</f>
        <v>5830</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t="str">
        <f>R203</f>
        <v>園原</v>
      </c>
      <c r="S224" s="453"/>
      <c r="T224" s="453"/>
      <c r="U224" s="453"/>
      <c r="V224" s="544" t="str">
        <f>V203</f>
        <v>2026/4/30</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t="str">
        <f>B205</f>
        <v>20260415</v>
      </c>
      <c r="C226" s="453"/>
      <c r="D226" s="453"/>
      <c r="E226" s="453"/>
      <c r="F226" s="453"/>
      <c r="G226" s="488">
        <f>G205</f>
        <v>0</v>
      </c>
      <c r="H226" s="453"/>
      <c r="I226" s="453"/>
      <c r="J226" s="453"/>
      <c r="K226" s="453"/>
      <c r="L226" s="453"/>
      <c r="M226" s="453"/>
      <c r="N226" s="453"/>
      <c r="O226" s="453"/>
      <c r="P226" s="453"/>
      <c r="Q226" s="453"/>
      <c r="R226" s="452" t="str">
        <f>R205</f>
        <v>nan 様</v>
      </c>
      <c r="S226" s="453"/>
      <c r="T226" s="453"/>
      <c r="U226" s="453"/>
      <c r="V226" s="217" t="s">
        <v>268</v>
      </c>
      <c r="W226" s="531" t="str">
        <f>W205</f>
        <v>2602004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t="str">
        <f>B210</f>
        <v>明細書4参照</v>
      </c>
      <c r="C231" s="435"/>
      <c r="D231" s="435"/>
      <c r="E231" s="435"/>
      <c r="F231" s="435"/>
      <c r="G231" s="435"/>
      <c r="H231" s="435"/>
      <c r="I231" s="435"/>
      <c r="J231" s="435"/>
      <c r="K231" s="435"/>
      <c r="L231" s="435"/>
      <c r="M231" s="435"/>
      <c r="N231" s="543">
        <f>N210</f>
        <v>1</v>
      </c>
      <c r="O231" s="435"/>
      <c r="P231" s="483" t="str">
        <f>P210</f>
        <v>式</v>
      </c>
      <c r="Q231" s="435"/>
      <c r="R231" s="546">
        <f>R210</f>
        <v>5300</v>
      </c>
      <c r="S231" s="435"/>
      <c r="T231" s="435"/>
      <c r="U231" s="438"/>
      <c r="V231" s="447">
        <f>V210</f>
        <v>5300</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f>V218</f>
        <v>5300</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f>V220</f>
        <v>530</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f>V222</f>
        <v>5830</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t="str">
        <f>R224</f>
        <v>園原</v>
      </c>
      <c r="S245" s="435"/>
      <c r="T245" s="435"/>
      <c r="U245" s="438"/>
      <c r="V245" s="483" t="str">
        <f>V224</f>
        <v>2026/4/30</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t="str">
        <f>B226</f>
        <v>20260415</v>
      </c>
      <c r="C247" s="424"/>
      <c r="D247" s="424"/>
      <c r="E247" s="424"/>
      <c r="F247" s="424"/>
      <c r="G247" s="534">
        <f>G226</f>
        <v>0</v>
      </c>
      <c r="H247" s="424"/>
      <c r="I247" s="424"/>
      <c r="J247" s="424"/>
      <c r="K247" s="424"/>
      <c r="L247" s="424"/>
      <c r="M247" s="424"/>
      <c r="N247" s="424"/>
      <c r="O247" s="424"/>
      <c r="P247" s="424"/>
      <c r="Q247" s="424"/>
      <c r="R247" s="518" t="str">
        <f>R226</f>
        <v>nan 様</v>
      </c>
      <c r="S247" s="424"/>
      <c r="T247" s="424"/>
      <c r="U247" s="425"/>
      <c r="V247" s="223" t="s">
        <v>268</v>
      </c>
      <c r="W247" s="423" t="str">
        <f>W226</f>
        <v>2602004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305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請求データ入力!J19</f>
        <v>0</v>
      </c>
      <c r="C251" s="435"/>
      <c r="D251" s="435"/>
      <c r="E251" s="435"/>
      <c r="F251" s="435"/>
      <c r="G251" s="435"/>
      <c r="H251" s="435"/>
      <c r="I251" s="435"/>
      <c r="J251" s="435"/>
      <c r="K251" s="435"/>
      <c r="L251" s="435"/>
      <c r="M251" s="435"/>
      <c r="N251" s="527">
        <f>請求データ入力!K19</f>
        <v>0</v>
      </c>
      <c r="O251" s="435"/>
      <c r="P251" s="549">
        <f>請求データ入力!L19</f>
        <v>0</v>
      </c>
      <c r="Q251" s="550"/>
      <c r="R251" s="447">
        <f>請求データ入力!M19</f>
        <v>0</v>
      </c>
      <c r="S251" s="435"/>
      <c r="T251" s="435"/>
      <c r="U251" s="435"/>
      <c r="V251" s="501" t="str">
        <f>請求データ入力!N19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請求データ入力!N19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請求データ入力!O19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請求データ入力!P19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請求データ入力!F19</f>
        <v>0</v>
      </c>
      <c r="S265" s="460"/>
      <c r="T265" s="460"/>
      <c r="U265" s="480"/>
      <c r="V265" s="484" t="str">
        <f>CONCATENATE(請求データ入力!C19,"/",請求データ入力!D19,"/",請求データ入力!E19)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請求データ入力!H19</f>
        <v>0</v>
      </c>
      <c r="C267" s="460"/>
      <c r="D267" s="460"/>
      <c r="E267" s="460"/>
      <c r="F267" s="460"/>
      <c r="G267" s="459">
        <f>請求データ入力!I19</f>
        <v>0</v>
      </c>
      <c r="H267" s="460"/>
      <c r="I267" s="460"/>
      <c r="J267" s="460"/>
      <c r="K267" s="460"/>
      <c r="L267" s="460"/>
      <c r="M267" s="460"/>
      <c r="N267" s="460"/>
      <c r="O267" s="460"/>
      <c r="P267" s="460"/>
      <c r="Q267" s="460"/>
      <c r="R267" s="479">
        <f>請求データ入力!G19</f>
        <v>0</v>
      </c>
      <c r="S267" s="460"/>
      <c r="T267" s="460"/>
      <c r="U267" s="480"/>
      <c r="V267" s="131" t="s">
        <v>268</v>
      </c>
      <c r="W267" s="484" t="str">
        <f>請求データ入力!Q19</f>
        <v>2602005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2602005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2602005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306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請求データ入力!J20</f>
        <v>0</v>
      </c>
      <c r="C313" s="435"/>
      <c r="D313" s="435"/>
      <c r="E313" s="435"/>
      <c r="F313" s="435"/>
      <c r="G313" s="435"/>
      <c r="H313" s="435"/>
      <c r="I313" s="435"/>
      <c r="J313" s="435"/>
      <c r="K313" s="435"/>
      <c r="L313" s="435"/>
      <c r="M313" s="435"/>
      <c r="N313" s="527">
        <f>請求データ入力!K20</f>
        <v>0</v>
      </c>
      <c r="O313" s="435"/>
      <c r="P313" s="549">
        <f>請求データ入力!L20</f>
        <v>0</v>
      </c>
      <c r="Q313" s="550"/>
      <c r="R313" s="447">
        <f>請求データ入力!M20</f>
        <v>0</v>
      </c>
      <c r="S313" s="435"/>
      <c r="T313" s="435"/>
      <c r="U313" s="435"/>
      <c r="V313" s="501" t="str">
        <f>請求データ入力!N20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請求データ入力!N20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請求データ入力!O20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請求データ入力!P20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請求データ入力!F20</f>
        <v>0</v>
      </c>
      <c r="S327" s="460"/>
      <c r="T327" s="460"/>
      <c r="U327" s="480"/>
      <c r="V327" s="484" t="str">
        <f>CONCATENATE(請求データ入力!C20,"/",請求データ入力!D20,"/",請求データ入力!E20)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請求データ入力!H20</f>
        <v>0</v>
      </c>
      <c r="C329" s="460"/>
      <c r="D329" s="460"/>
      <c r="E329" s="460"/>
      <c r="F329" s="460"/>
      <c r="G329" s="459">
        <f>請求データ入力!I20</f>
        <v>0</v>
      </c>
      <c r="H329" s="460"/>
      <c r="I329" s="460"/>
      <c r="J329" s="460"/>
      <c r="K329" s="460"/>
      <c r="L329" s="460"/>
      <c r="M329" s="460"/>
      <c r="N329" s="460"/>
      <c r="O329" s="460"/>
      <c r="P329" s="460"/>
      <c r="Q329" s="460"/>
      <c r="R329" s="479">
        <f>請求データ入力!G20</f>
        <v>0</v>
      </c>
      <c r="S329" s="460"/>
      <c r="T329" s="460"/>
      <c r="U329" s="480"/>
      <c r="V329" s="131" t="s">
        <v>268</v>
      </c>
      <c r="W329" s="484" t="str">
        <f>請求データ入力!Q20</f>
        <v>2602006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2602006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2602006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307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請求データ入力!J21</f>
        <v>0</v>
      </c>
      <c r="C375" s="435"/>
      <c r="D375" s="435"/>
      <c r="E375" s="435"/>
      <c r="F375" s="435"/>
      <c r="G375" s="435"/>
      <c r="H375" s="435"/>
      <c r="I375" s="435"/>
      <c r="J375" s="435"/>
      <c r="K375" s="435"/>
      <c r="L375" s="435"/>
      <c r="M375" s="435"/>
      <c r="N375" s="527">
        <f>請求データ入力!K21</f>
        <v>0</v>
      </c>
      <c r="O375" s="435"/>
      <c r="P375" s="549">
        <f>請求データ入力!L21</f>
        <v>0</v>
      </c>
      <c r="Q375" s="550"/>
      <c r="R375" s="447">
        <f>請求データ入力!M21</f>
        <v>0</v>
      </c>
      <c r="S375" s="435"/>
      <c r="T375" s="435"/>
      <c r="U375" s="435"/>
      <c r="V375" s="501" t="str">
        <f>請求データ入力!N21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請求データ入力!N21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請求データ入力!O21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請求データ入力!P21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請求データ入力!F21</f>
        <v>0</v>
      </c>
      <c r="S389" s="460"/>
      <c r="T389" s="460"/>
      <c r="U389" s="480"/>
      <c r="V389" s="484" t="str">
        <f>CONCATENATE(請求データ入力!C21,"/",請求データ入力!D21,"/",請求データ入力!E21)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請求データ入力!H21</f>
        <v>0</v>
      </c>
      <c r="C391" s="460"/>
      <c r="D391" s="460"/>
      <c r="E391" s="460"/>
      <c r="F391" s="460"/>
      <c r="G391" s="459">
        <f>請求データ入力!I21</f>
        <v>0</v>
      </c>
      <c r="H391" s="460"/>
      <c r="I391" s="460"/>
      <c r="J391" s="460"/>
      <c r="K391" s="460"/>
      <c r="L391" s="460"/>
      <c r="M391" s="460"/>
      <c r="N391" s="460"/>
      <c r="O391" s="460"/>
      <c r="P391" s="460"/>
      <c r="Q391" s="460"/>
      <c r="R391" s="479">
        <f>請求データ入力!G21</f>
        <v>0</v>
      </c>
      <c r="S391" s="460"/>
      <c r="T391" s="460"/>
      <c r="U391" s="480"/>
      <c r="V391" s="131" t="s">
        <v>268</v>
      </c>
      <c r="W391" s="484" t="str">
        <f>請求データ入力!Q21</f>
        <v>2602007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2602007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2602007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308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請求データ入力!J22</f>
        <v>0</v>
      </c>
      <c r="C437" s="435"/>
      <c r="D437" s="435"/>
      <c r="E437" s="435"/>
      <c r="F437" s="435"/>
      <c r="G437" s="435"/>
      <c r="H437" s="435"/>
      <c r="I437" s="435"/>
      <c r="J437" s="435"/>
      <c r="K437" s="435"/>
      <c r="L437" s="435"/>
      <c r="M437" s="435"/>
      <c r="N437" s="527">
        <f>請求データ入力!K22</f>
        <v>0</v>
      </c>
      <c r="O437" s="435"/>
      <c r="P437" s="549">
        <f>請求データ入力!L22</f>
        <v>0</v>
      </c>
      <c r="Q437" s="550"/>
      <c r="R437" s="447">
        <f>請求データ入力!M22</f>
        <v>0</v>
      </c>
      <c r="S437" s="435"/>
      <c r="T437" s="435"/>
      <c r="U437" s="435"/>
      <c r="V437" s="501" t="str">
        <f>請求データ入力!N22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請求データ入力!N22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請求データ入力!O22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請求データ入力!P22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請求データ入力!F22</f>
        <v>0</v>
      </c>
      <c r="S451" s="460"/>
      <c r="T451" s="460"/>
      <c r="U451" s="480"/>
      <c r="V451" s="484" t="str">
        <f>CONCATENATE(請求データ入力!C22,"/",請求データ入力!D22,"/",請求データ入力!E22)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請求データ入力!H22</f>
        <v>0</v>
      </c>
      <c r="C453" s="460"/>
      <c r="D453" s="460"/>
      <c r="E453" s="460"/>
      <c r="F453" s="460"/>
      <c r="G453" s="459">
        <f>請求データ入力!I22</f>
        <v>0</v>
      </c>
      <c r="H453" s="460"/>
      <c r="I453" s="460"/>
      <c r="J453" s="460"/>
      <c r="K453" s="460"/>
      <c r="L453" s="460"/>
      <c r="M453" s="460"/>
      <c r="N453" s="460"/>
      <c r="O453" s="460"/>
      <c r="P453" s="460"/>
      <c r="Q453" s="460"/>
      <c r="R453" s="479">
        <f>請求データ入力!G22</f>
        <v>0</v>
      </c>
      <c r="S453" s="460"/>
      <c r="T453" s="460"/>
      <c r="U453" s="480"/>
      <c r="V453" s="131" t="s">
        <v>268</v>
      </c>
      <c r="W453" s="484" t="str">
        <f>請求データ入力!Q22</f>
        <v>2602008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2602008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2602008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309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請求データ入力!J23</f>
        <v>0</v>
      </c>
      <c r="C499" s="435"/>
      <c r="D499" s="435"/>
      <c r="E499" s="435"/>
      <c r="F499" s="435"/>
      <c r="G499" s="435"/>
      <c r="H499" s="435"/>
      <c r="I499" s="435"/>
      <c r="J499" s="435"/>
      <c r="K499" s="435"/>
      <c r="L499" s="435"/>
      <c r="M499" s="435"/>
      <c r="N499" s="527">
        <f>請求データ入力!K23</f>
        <v>0</v>
      </c>
      <c r="O499" s="435"/>
      <c r="P499" s="549">
        <f>請求データ入力!L23</f>
        <v>0</v>
      </c>
      <c r="Q499" s="550"/>
      <c r="R499" s="447">
        <f>請求データ入力!M23</f>
        <v>0</v>
      </c>
      <c r="S499" s="435"/>
      <c r="T499" s="435"/>
      <c r="U499" s="435"/>
      <c r="V499" s="501" t="str">
        <f>請求データ入力!N23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請求データ入力!N23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請求データ入力!O23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請求データ入力!P23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請求データ入力!F23</f>
        <v>0</v>
      </c>
      <c r="S513" s="460"/>
      <c r="T513" s="460"/>
      <c r="U513" s="480"/>
      <c r="V513" s="484" t="str">
        <f>CONCATENATE(請求データ入力!C23,"/",請求データ入力!D23,"/",請求データ入力!E23)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請求データ入力!H23</f>
        <v>0</v>
      </c>
      <c r="C515" s="460"/>
      <c r="D515" s="460"/>
      <c r="E515" s="460"/>
      <c r="F515" s="460"/>
      <c r="G515" s="459">
        <f>請求データ入力!I23</f>
        <v>0</v>
      </c>
      <c r="H515" s="460"/>
      <c r="I515" s="460"/>
      <c r="J515" s="460"/>
      <c r="K515" s="460"/>
      <c r="L515" s="460"/>
      <c r="M515" s="460"/>
      <c r="N515" s="460"/>
      <c r="O515" s="460"/>
      <c r="P515" s="460"/>
      <c r="Q515" s="460"/>
      <c r="R515" s="479">
        <f>請求データ入力!G23</f>
        <v>0</v>
      </c>
      <c r="S515" s="460"/>
      <c r="T515" s="460"/>
      <c r="U515" s="480"/>
      <c r="V515" s="131" t="s">
        <v>268</v>
      </c>
      <c r="W515" s="484" t="str">
        <f>請求データ入力!Q23</f>
        <v>2602009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2602009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2602009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273</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請求データ入力!J24</f>
        <v>0</v>
      </c>
      <c r="C561" s="435"/>
      <c r="D561" s="435"/>
      <c r="E561" s="435"/>
      <c r="F561" s="435"/>
      <c r="G561" s="435"/>
      <c r="H561" s="435"/>
      <c r="I561" s="435"/>
      <c r="J561" s="435"/>
      <c r="K561" s="435"/>
      <c r="L561" s="435"/>
      <c r="M561" s="435"/>
      <c r="N561" s="527">
        <f>請求データ入力!K24</f>
        <v>0</v>
      </c>
      <c r="O561" s="435"/>
      <c r="P561" s="549">
        <f>請求データ入力!L24</f>
        <v>0</v>
      </c>
      <c r="Q561" s="550"/>
      <c r="R561" s="447">
        <f>請求データ入力!M24</f>
        <v>0</v>
      </c>
      <c r="S561" s="435"/>
      <c r="T561" s="435"/>
      <c r="U561" s="435"/>
      <c r="V561" s="501" t="str">
        <f>請求データ入力!N24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請求データ入力!N24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請求データ入力!O24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請求データ入力!P24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請求データ入力!F24</f>
        <v>0</v>
      </c>
      <c r="S575" s="460"/>
      <c r="T575" s="460"/>
      <c r="U575" s="480"/>
      <c r="V575" s="484" t="str">
        <f>CONCATENATE(請求データ入力!C24,"/",請求データ入力!D24,"/",請求データ入力!E24)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請求データ入力!H24</f>
        <v>0</v>
      </c>
      <c r="C577" s="460"/>
      <c r="D577" s="460"/>
      <c r="E577" s="460"/>
      <c r="F577" s="460"/>
      <c r="G577" s="459">
        <f>請求データ入力!I24</f>
        <v>0</v>
      </c>
      <c r="H577" s="460"/>
      <c r="I577" s="460"/>
      <c r="J577" s="460"/>
      <c r="K577" s="460"/>
      <c r="L577" s="460"/>
      <c r="M577" s="460"/>
      <c r="N577" s="460"/>
      <c r="O577" s="460"/>
      <c r="P577" s="460"/>
      <c r="Q577" s="460"/>
      <c r="R577" s="479">
        <f>請求データ入力!G24</f>
        <v>0</v>
      </c>
      <c r="S577" s="460"/>
      <c r="T577" s="460"/>
      <c r="U577" s="480"/>
      <c r="V577" s="131" t="s">
        <v>268</v>
      </c>
      <c r="W577" s="484" t="str">
        <f>請求データ入力!Q24</f>
        <v>2602010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2602010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2602010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V3:Z3"/>
    <mergeCell ref="V301:Z301"/>
    <mergeCell ref="L279:Q279"/>
    <mergeCell ref="AO16:AO17"/>
    <mergeCell ref="V5:Z5"/>
    <mergeCell ref="V303:Z303"/>
    <mergeCell ref="B191:M191"/>
    <mergeCell ref="AO18:AO19"/>
    <mergeCell ref="V603:Z603"/>
    <mergeCell ref="R191:U191"/>
    <mergeCell ref="L176:Q176"/>
    <mergeCell ref="B240:Q241"/>
    <mergeCell ref="G506:K507"/>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P443:Q443"/>
    <mergeCell ref="W164:Z164"/>
    <mergeCell ref="V369:Z369"/>
    <mergeCell ref="B95:Q96"/>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406:Z406"/>
    <mergeCell ref="B294:M294"/>
    <mergeCell ref="AI461:AL461"/>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A275:AD275"/>
    <mergeCell ref="V53:Z53"/>
    <mergeCell ref="AE337:AH337"/>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R151:U151"/>
    <mergeCell ref="P565:Q565"/>
    <mergeCell ref="V584:Z584"/>
    <mergeCell ref="V190:Z190"/>
    <mergeCell ref="V562:Z562"/>
    <mergeCell ref="B262:Q264"/>
    <mergeCell ref="B276:M276"/>
    <mergeCell ref="R247:U247"/>
    <mergeCell ref="B583:M583"/>
    <mergeCell ref="AE606:AH606"/>
    <mergeCell ref="V376:Z376"/>
    <mergeCell ref="R277:U277"/>
    <mergeCell ref="B593:Q595"/>
    <mergeCell ref="N608:O608"/>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442:Z442"/>
    <mergeCell ref="B154:M154"/>
    <mergeCell ref="V564:Z564"/>
    <mergeCell ref="V137:Z137"/>
    <mergeCell ref="G536:Q536"/>
    <mergeCell ref="V566:Z566"/>
    <mergeCell ref="R154:U154"/>
    <mergeCell ref="AO12:AO13"/>
    <mergeCell ref="B510:Q512"/>
    <mergeCell ref="R71:U71"/>
    <mergeCell ref="V358:Z358"/>
    <mergeCell ref="N543:O543"/>
    <mergeCell ref="B379:M379"/>
    <mergeCell ref="L31:Q31"/>
    <mergeCell ref="R371:U371"/>
    <mergeCell ref="G288:Q288"/>
    <mergeCell ref="V387:Z387"/>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350:U350"/>
    <mergeCell ref="R472:U472"/>
    <mergeCell ref="P588:Q588"/>
    <mergeCell ref="N69:O69"/>
    <mergeCell ref="B47:M47"/>
    <mergeCell ref="W247:Z247"/>
    <mergeCell ref="R45:U45"/>
    <mergeCell ref="G362:K363"/>
    <mergeCell ref="R474:U474"/>
    <mergeCell ref="B46:M46"/>
    <mergeCell ref="P133:Q133"/>
    <mergeCell ref="P127:Q127"/>
    <mergeCell ref="R47:U47"/>
    <mergeCell ref="P583:Q583"/>
    <mergeCell ref="B48:M48"/>
    <mergeCell ref="W577:Z577"/>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R276:U276"/>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V46:Z46"/>
    <mergeCell ref="P50:Q50"/>
    <mergeCell ref="B612:Q613"/>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AE48:AH48"/>
    <mergeCell ref="V418:Z418"/>
    <mergeCell ref="R313:U313"/>
    <mergeCell ref="V420:Z420"/>
    <mergeCell ref="B606:M606"/>
    <mergeCell ref="P90:Q90"/>
    <mergeCell ref="P546:Q546"/>
    <mergeCell ref="G320:K321"/>
    <mergeCell ref="AA544:AD544"/>
    <mergeCell ref="P91:Q91"/>
    <mergeCell ref="V51:Z51"/>
    <mergeCell ref="L589:Q589"/>
    <mergeCell ref="B334:M334"/>
    <mergeCell ref="V321:Z321"/>
    <mergeCell ref="V315:Z315"/>
    <mergeCell ref="L134:Q134"/>
    <mergeCell ref="AP18:AP19"/>
    <mergeCell ref="G196:K197"/>
    <mergeCell ref="B195:M195"/>
    <mergeCell ref="L486:Q486"/>
    <mergeCell ref="B534:Q534"/>
    <mergeCell ref="B231:M231"/>
    <mergeCell ref="AE254:AH254"/>
    <mergeCell ref="N545:O545"/>
    <mergeCell ref="B523:M523"/>
    <mergeCell ref="N361:O361"/>
    <mergeCell ref="N336:O336"/>
    <mergeCell ref="P6:Q6"/>
    <mergeCell ref="V317:Z317"/>
    <mergeCell ref="L506:Q506"/>
    <mergeCell ref="V319:Z319"/>
    <mergeCell ref="B213:M213"/>
    <mergeCell ref="N563:O563"/>
    <mergeCell ref="R205:U205"/>
    <mergeCell ref="B515:F515"/>
    <mergeCell ref="B431:Q431"/>
    <mergeCell ref="P24:Q24"/>
    <mergeCell ref="AA172:AD172"/>
    <mergeCell ref="V254:Z254"/>
    <mergeCell ref="B210:M210"/>
    <mergeCell ref="P26:Q26"/>
    <mergeCell ref="P482:Q482"/>
    <mergeCell ref="G465:K466"/>
    <mergeCell ref="AI172:AL172"/>
    <mergeCell ref="V15:Z15"/>
    <mergeCell ref="R7:U7"/>
    <mergeCell ref="B336:M336"/>
    <mergeCell ref="W433:Z433"/>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V6:Z6"/>
    <mergeCell ref="B169:M169"/>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P92:Q92"/>
    <mergeCell ref="G453:Q453"/>
    <mergeCell ref="P608:Q608"/>
    <mergeCell ref="N565:O565"/>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B128:M128"/>
    <mergeCell ref="R583:U583"/>
    <mergeCell ref="R555:U555"/>
    <mergeCell ref="N294:O294"/>
    <mergeCell ref="V585:Z585"/>
    <mergeCell ref="B143:F143"/>
    <mergeCell ref="T96:U96"/>
    <mergeCell ref="V158:Z158"/>
    <mergeCell ref="V280:Z280"/>
    <mergeCell ref="B483:M483"/>
    <mergeCell ref="G557:Q557"/>
    <mergeCell ref="R183:U183"/>
    <mergeCell ref="V587:Z587"/>
    <mergeCell ref="V193:Z193"/>
    <mergeCell ref="R175:U175"/>
    <mergeCell ref="AE358:AH358"/>
    <mergeCell ref="N192:O192"/>
    <mergeCell ref="V160:Z160"/>
    <mergeCell ref="V282:Z282"/>
    <mergeCell ref="R185:U185"/>
    <mergeCell ref="R483:U483"/>
    <mergeCell ref="G102:Q102"/>
    <mergeCell ref="N526:O526"/>
    <mergeCell ref="AE544:AH544"/>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R334:U334"/>
    <mergeCell ref="P108:Q108"/>
    <mergeCell ref="N360:O360"/>
    <mergeCell ref="N45:O45"/>
    <mergeCell ref="G164:Q164"/>
    <mergeCell ref="B245:Q245"/>
    <mergeCell ref="R361:U361"/>
    <mergeCell ref="R336:U336"/>
    <mergeCell ref="V17:Z17"/>
    <mergeCell ref="N175:O175"/>
    <mergeCell ref="P275:Q275"/>
    <mergeCell ref="B459:M459"/>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B91:M91"/>
    <mergeCell ref="R546:U546"/>
    <mergeCell ref="R214:U214"/>
    <mergeCell ref="B281:Q282"/>
    <mergeCell ref="R91:U91"/>
    <mergeCell ref="R389:U389"/>
    <mergeCell ref="B86:M86"/>
    <mergeCell ref="P173:Q173"/>
    <mergeCell ref="V213:Z213"/>
    <mergeCell ref="N110:O110"/>
    <mergeCell ref="V215:Z215"/>
    <mergeCell ref="V513:Z513"/>
    <mergeCell ref="P502:Q502"/>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V92:Z92"/>
    <mergeCell ref="B293:M293"/>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375:O375"/>
    <mergeCell ref="N464:O464"/>
    <mergeCell ref="G577:Q577"/>
    <mergeCell ref="N377:O377"/>
    <mergeCell ref="P439:Q439"/>
    <mergeCell ref="R46:U46"/>
    <mergeCell ref="L197:Q197"/>
    <mergeCell ref="R317:U317"/>
    <mergeCell ref="B469:Q471"/>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B617:Q617"/>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T34:U34"/>
    <mergeCell ref="V9:Z9"/>
    <mergeCell ref="N48:O48"/>
    <mergeCell ref="P419:Q419"/>
    <mergeCell ref="V36:Z36"/>
    <mergeCell ref="V11:Z11"/>
    <mergeCell ref="B541:M541"/>
    <mergeCell ref="V334:Z334"/>
    <mergeCell ref="P112:Q112"/>
    <mergeCell ref="AI192:AL192"/>
    <mergeCell ref="B288:F288"/>
    <mergeCell ref="AE399:AH399"/>
    <mergeCell ref="T241:U241"/>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B97:Q99"/>
    <mergeCell ref="V399:Z3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R410:U410"/>
    <mergeCell ref="V463:Z463"/>
    <mergeCell ref="V307:Z307"/>
    <mergeCell ref="R375:U375"/>
    <mergeCell ref="R464:U464"/>
    <mergeCell ref="R377:U377"/>
    <mergeCell ref="V55:Z55"/>
    <mergeCell ref="V546:Z546"/>
    <mergeCell ref="N127:O127"/>
    <mergeCell ref="R111:U111"/>
    <mergeCell ref="B327:Q32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R215:U215"/>
    <mergeCell ref="B542:M542"/>
    <mergeCell ref="N355:O355"/>
    <mergeCell ref="G474:Q474"/>
    <mergeCell ref="P113:Q113"/>
    <mergeCell ref="R513:U513"/>
    <mergeCell ref="B555:Q555"/>
    <mergeCell ref="B607:M607"/>
    <mergeCell ref="R605:U605"/>
    <mergeCell ref="R482:U482"/>
    <mergeCell ref="B33:Q34"/>
    <mergeCell ref="B442:M442"/>
    <mergeCell ref="N500:O500"/>
    <mergeCell ref="N195:O195"/>
    <mergeCell ref="R607:U607"/>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L320:Q320"/>
    <mergeCell ref="V590:Z59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381:Z381"/>
    <mergeCell ref="V503:Z503"/>
    <mergeCell ref="V38:Z38"/>
    <mergeCell ref="B480:M480"/>
    <mergeCell ref="V380:Z380"/>
    <mergeCell ref="V48:Z48"/>
    <mergeCell ref="AA420:AD420"/>
    <mergeCell ref="N233:O233"/>
    <mergeCell ref="R391:U391"/>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N438:O438"/>
    <mergeCell ref="R596:U596"/>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3:Q53"/>
    <mergeCell ref="V251:Z251"/>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V421:Z421"/>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G123:Q123"/>
    <mergeCell ref="B233:M23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B132:M132"/>
    <mergeCell ref="R587:U587"/>
    <mergeCell ref="R130:U130"/>
    <mergeCell ref="B588:M588"/>
    <mergeCell ref="R254:U254"/>
    <mergeCell ref="R132:U132"/>
    <mergeCell ref="N297:O297"/>
    <mergeCell ref="V383:Z383"/>
    <mergeCell ref="R588:U588"/>
    <mergeCell ref="P484:Q484"/>
    <mergeCell ref="B127:M127"/>
    <mergeCell ref="R582:U582"/>
    <mergeCell ref="R256:U256"/>
    <mergeCell ref="N299:O299"/>
    <mergeCell ref="B205:F205"/>
    <mergeCell ref="V378:Z378"/>
    <mergeCell ref="V255:Z255"/>
    <mergeCell ref="T261:U261"/>
    <mergeCell ref="B375:M375"/>
    <mergeCell ref="B224:Q224"/>
    <mergeCell ref="L569:Q569"/>
    <mergeCell ref="R296:U296"/>
    <mergeCell ref="B451:Q451"/>
    <mergeCell ref="B283:Q285"/>
    <mergeCell ref="B440:M440"/>
    <mergeCell ref="AA192:AD192"/>
    <mergeCell ref="R617:U617"/>
    <mergeCell ref="N214:O214"/>
    <mergeCell ref="P276:Q276"/>
    <mergeCell ref="B322:Q323"/>
    <mergeCell ref="R461:U461"/>
    <mergeCell ref="B577:F577"/>
    <mergeCell ref="P278:Q278"/>
    <mergeCell ref="B485:M485"/>
    <mergeCell ref="AO14:AO15"/>
    <mergeCell ref="V170:Z170"/>
    <mergeCell ref="B189:M189"/>
    <mergeCell ref="V284:Z284"/>
    <mergeCell ref="B216:M216"/>
    <mergeCell ref="R485:U485"/>
    <mergeCell ref="V501:Z501"/>
    <mergeCell ref="V172:Z172"/>
    <mergeCell ref="V197:Z197"/>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V113:Z113"/>
    <mergeCell ref="L135:Q135"/>
    <mergeCell ref="B557:F557"/>
    <mergeCell ref="T468:U468"/>
    <mergeCell ref="V273:Z273"/>
    <mergeCell ref="AA68:AD68"/>
    <mergeCell ref="V571:Z571"/>
    <mergeCell ref="B503:M503"/>
    <mergeCell ref="W391:Z391"/>
    <mergeCell ref="B472:Q472"/>
    <mergeCell ref="N212:O212"/>
    <mergeCell ref="B304:Q306"/>
    <mergeCell ref="V573:Z573"/>
    <mergeCell ref="AA213:AD213"/>
    <mergeCell ref="G19:Q19"/>
    <mergeCell ref="P607:Q607"/>
    <mergeCell ref="B100:Q100"/>
    <mergeCell ref="R216:U216"/>
    <mergeCell ref="B405:Q406"/>
    <mergeCell ref="B89:M89"/>
    <mergeCell ref="R87:U87"/>
    <mergeCell ref="R522:U522"/>
    <mergeCell ref="P175:Q175"/>
    <mergeCell ref="B198:Q199"/>
    <mergeCell ref="R89:U89"/>
    <mergeCell ref="V346:Z346"/>
    <mergeCell ref="B90:M90"/>
    <mergeCell ref="P335:Q335"/>
    <mergeCell ref="V375:Z375"/>
    <mergeCell ref="AI110:AL110"/>
    <mergeCell ref="R234:U234"/>
    <mergeCell ref="B81:F81"/>
    <mergeCell ref="V129:Z129"/>
    <mergeCell ref="R542:U542"/>
    <mergeCell ref="N585:O585"/>
    <mergeCell ref="AI482:AL482"/>
    <mergeCell ref="B508:Q509"/>
    <mergeCell ref="V216:Z216"/>
    <mergeCell ref="N253:O253"/>
    <mergeCell ref="L527:Q527"/>
    <mergeCell ref="P440:Q440"/>
    <mergeCell ref="B226:F226"/>
    <mergeCell ref="V241:Z241"/>
    <mergeCell ref="P317:Q317"/>
    <mergeCell ref="V355:Z355"/>
    <mergeCell ref="AE420:AH420"/>
    <mergeCell ref="B5:M5"/>
    <mergeCell ref="P233:Q233"/>
    <mergeCell ref="R608:U608"/>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B54:Q55"/>
    <mergeCell ref="T385:U385"/>
    <mergeCell ref="N521:O521"/>
    <mergeCell ref="R380:U380"/>
    <mergeCell ref="AP16:AP17"/>
    <mergeCell ref="N87:O8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P193:Q193"/>
    <mergeCell ref="V504:Z504"/>
    <mergeCell ref="R521:U521"/>
    <mergeCell ref="V199:Z199"/>
    <mergeCell ref="L177:Q177"/>
    <mergeCell ref="P65:Q65"/>
    <mergeCell ref="L115:Q115"/>
    <mergeCell ref="P45:Q45"/>
    <mergeCell ref="P169:Q169"/>
    <mergeCell ref="N193:O193"/>
    <mergeCell ref="B247:F247"/>
    <mergeCell ref="G486:K487"/>
    <mergeCell ref="B116:Q117"/>
    <mergeCell ref="N8:O8"/>
    <mergeCell ref="V98:Z98"/>
    <mergeCell ref="V396:Z396"/>
    <mergeCell ref="B596:Q596"/>
    <mergeCell ref="N437:O437"/>
    <mergeCell ref="P195:Q195"/>
    <mergeCell ref="R293:U293"/>
    <mergeCell ref="R255:U255"/>
    <mergeCell ref="B371:F371"/>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V348:Z348"/>
    <mergeCell ref="R59:U59"/>
    <mergeCell ref="B359:M3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P458:Q458"/>
    <mergeCell ref="B547:M547"/>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153:U153"/>
    <mergeCell ref="R275:U275"/>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AA316:AD316"/>
    <mergeCell ref="P338:Q338"/>
    <mergeCell ref="R433:U433"/>
    <mergeCell ref="W350:Z350"/>
    <mergeCell ref="V263:Z263"/>
    <mergeCell ref="V265:Z265"/>
    <mergeCell ref="V563:Z563"/>
    <mergeCell ref="B563:M563"/>
    <mergeCell ref="T571:U571"/>
    <mergeCell ref="B565:M565"/>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68:U68"/>
    <mergeCell ref="R190:U190"/>
    <mergeCell ref="V594:Z594"/>
    <mergeCell ref="B69:M69"/>
    <mergeCell ref="R61:U61"/>
    <mergeCell ref="B529:Q530"/>
    <mergeCell ref="V318:Z318"/>
    <mergeCell ref="N235:O235"/>
    <mergeCell ref="P297:Q297"/>
    <mergeCell ref="P293:Q293"/>
    <mergeCell ref="V191:Z191"/>
    <mergeCell ref="B513:Q513"/>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329:U329"/>
    <mergeCell ref="R451:U451"/>
    <mergeCell ref="P567:Q567"/>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R123:U123"/>
    <mergeCell ref="P296:Q296"/>
    <mergeCell ref="G444:K445"/>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E130:AH130"/>
    <mergeCell ref="AA337:AD337"/>
    <mergeCell ref="N421:O421"/>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s>
  <phoneticPr fontId="2"/>
  <conditionalFormatting sqref="B31:G31 L31:L32 B32:F32 B33 B35 B38">
    <cfRule type="cellIs" dxfId="321" priority="25" operator="equal">
      <formula>0</formula>
    </cfRule>
  </conditionalFormatting>
  <conditionalFormatting sqref="B52:G52 L52:L53 B53:F53 B54 B56 B59">
    <cfRule type="cellIs" dxfId="320" priority="24" operator="equal">
      <formula>0</formula>
    </cfRule>
  </conditionalFormatting>
  <conditionalFormatting sqref="B93:G93 L93:L94 B94:F94 B95 B97 B100">
    <cfRule type="cellIs" dxfId="319" priority="21" operator="equal">
      <formula>0</formula>
    </cfRule>
  </conditionalFormatting>
  <conditionalFormatting sqref="B114:G114 L114:L115 B115:F115 B116 B118 B121">
    <cfRule type="cellIs" dxfId="318" priority="19" operator="equal">
      <formula>0</formula>
    </cfRule>
  </conditionalFormatting>
  <conditionalFormatting sqref="B155:G155 L155:L156 B156:F156 B157 B159 B162">
    <cfRule type="cellIs" dxfId="317" priority="18" operator="equal">
      <formula>0</formula>
    </cfRule>
  </conditionalFormatting>
  <conditionalFormatting sqref="B176:G176 L176:L177 B177:F177 B178 B180 B183">
    <cfRule type="cellIs" dxfId="316" priority="17" operator="equal">
      <formula>0</formula>
    </cfRule>
  </conditionalFormatting>
  <conditionalFormatting sqref="B217:G217 L217:L218 B218:F218 B219 B221 B224">
    <cfRule type="cellIs" dxfId="315" priority="15" operator="equal">
      <formula>0</formula>
    </cfRule>
  </conditionalFormatting>
  <conditionalFormatting sqref="B238:G238 L238:L239 B239:F239 B240 B242 B245">
    <cfRule type="cellIs" dxfId="314" priority="16" operator="equal">
      <formula>0</formula>
    </cfRule>
  </conditionalFormatting>
  <conditionalFormatting sqref="B279:G279 L279:L280 B280:F280 B281 B283 B286">
    <cfRule type="cellIs" dxfId="313" priority="14" operator="equal">
      <formula>0</formula>
    </cfRule>
  </conditionalFormatting>
  <conditionalFormatting sqref="B300:G300 L300:L301 B301:F301 B302 B304 B307">
    <cfRule type="cellIs" dxfId="312" priority="13" operator="equal">
      <formula>0</formula>
    </cfRule>
  </conditionalFormatting>
  <conditionalFormatting sqref="B341:G341 L341:L342 B342:F342 B343 B345 B348">
    <cfRule type="cellIs" dxfId="311" priority="11" operator="equal">
      <formula>0</formula>
    </cfRule>
  </conditionalFormatting>
  <conditionalFormatting sqref="B362:G362 L362:L363 B363:F363 B364 B366 B369">
    <cfRule type="cellIs" dxfId="310" priority="12" operator="equal">
      <formula>0</formula>
    </cfRule>
  </conditionalFormatting>
  <conditionalFormatting sqref="B403:G403 L403:L404 B404:F404 B405 B407 B410">
    <cfRule type="cellIs" dxfId="309" priority="10" operator="equal">
      <formula>0</formula>
    </cfRule>
  </conditionalFormatting>
  <conditionalFormatting sqref="B424:G424 L424:L425 B425:F425 B426 B428 B431">
    <cfRule type="cellIs" dxfId="308" priority="9" operator="equal">
      <formula>0</formula>
    </cfRule>
  </conditionalFormatting>
  <conditionalFormatting sqref="B465:G465 L465:L466 B466:F466 B467 B469 B472">
    <cfRule type="cellIs" dxfId="307" priority="7" operator="equal">
      <formula>0</formula>
    </cfRule>
  </conditionalFormatting>
  <conditionalFormatting sqref="B486:G486 L486:L487 B487:F487 B488 B490 B493">
    <cfRule type="cellIs" dxfId="306" priority="8" operator="equal">
      <formula>0</formula>
    </cfRule>
  </conditionalFormatting>
  <conditionalFormatting sqref="B527:G527 L527:L528 B528:F528 B529 B531 B534">
    <cfRule type="cellIs" dxfId="305" priority="6" operator="equal">
      <formula>0</formula>
    </cfRule>
  </conditionalFormatting>
  <conditionalFormatting sqref="B548:G548 L548:L549 B549:F549 B550 B552 B555">
    <cfRule type="cellIs" dxfId="304" priority="5" operator="equal">
      <formula>0</formula>
    </cfRule>
  </conditionalFormatting>
  <conditionalFormatting sqref="B589:G589 L589:L590 B590:F590 B591 B593 B596">
    <cfRule type="cellIs" dxfId="303" priority="3" operator="equal">
      <formula>0</formula>
    </cfRule>
  </conditionalFormatting>
  <conditionalFormatting sqref="B610:G610 L610:L611 B611:F611 B612 B614 B617">
    <cfRule type="cellIs" dxfId="302" priority="4" operator="equal">
      <formula>0</formula>
    </cfRule>
  </conditionalFormatting>
  <conditionalFormatting sqref="B1:R1048576">
    <cfRule type="cellIs" dxfId="301" priority="1" operator="equal">
      <formula>0</formula>
    </cfRule>
  </conditionalFormatting>
  <conditionalFormatting sqref="B63:Z71 R72:Z73 R76:Z94 R97:Z115 R118:Z123">
    <cfRule type="cellIs" dxfId="300" priority="44" operator="equal">
      <formula>0</formula>
    </cfRule>
  </conditionalFormatting>
  <conditionalFormatting sqref="B124:Z133 R134:Z135 R138:Z141 B142:Z154 R155:Z156 R159:Z162 B163:Z175 R176:Z177 R180:Z183">
    <cfRule type="cellIs" dxfId="299" priority="42" operator="equal">
      <formula>0</formula>
    </cfRule>
  </conditionalFormatting>
  <conditionalFormatting sqref="B184:Z195 R196:Z197 R200:Z203 B204:Z216 R217:Z218 R221:Z224 B225:Z237 R238:Z239 R242:Z245">
    <cfRule type="cellIs" dxfId="298" priority="40" operator="equal">
      <formula>0</formula>
    </cfRule>
  </conditionalFormatting>
  <conditionalFormatting sqref="B246:Z257 R258:Z259 R262:Z265 B266:Z278 R279:Z280 R283:Z286 B287:Z299 R300:Z301 R304:Z307">
    <cfRule type="cellIs" dxfId="297" priority="38" operator="equal">
      <formula>0</formula>
    </cfRule>
  </conditionalFormatting>
  <conditionalFormatting sqref="B308:Z319 R320:Z321 R324:Z327 B328:Z340 R341:Z342 R345:Z348 B349:Z361 R362:Z363 R366:Z369">
    <cfRule type="cellIs" dxfId="296" priority="36" operator="equal">
      <formula>0</formula>
    </cfRule>
  </conditionalFormatting>
  <conditionalFormatting sqref="B370:Z381 R382:Z383 R386:Z389 B390:Z402 R403:Z404 R407:Z410 B411:Z423 R424:Z425 R428:Z431">
    <cfRule type="cellIs" dxfId="295" priority="34" operator="equal">
      <formula>0</formula>
    </cfRule>
  </conditionalFormatting>
  <conditionalFormatting sqref="B432:Z443 R444:Z445 R448:Z451 B452:Z464 R465:Z466 R469:Z472 B473:Z485 R486:Z487 R490:Z493">
    <cfRule type="cellIs" dxfId="294" priority="32" operator="equal">
      <formula>0</formula>
    </cfRule>
  </conditionalFormatting>
  <conditionalFormatting sqref="B494:Z505 R506:Z507 R510:Z513 B514:Z526 R527:Z528 R531:Z534 B535:Z547 R548:Z549 R552:Z555">
    <cfRule type="cellIs" dxfId="293" priority="30" operator="equal">
      <formula>0</formula>
    </cfRule>
  </conditionalFormatting>
  <conditionalFormatting sqref="B556:Z567 R568:Z569 R572:Z575 B576:Z588 R589:Z590 R593:Z596 B597:Z609 R610:Z611 R614:Z617 B618:Z620">
    <cfRule type="cellIs" dxfId="292" priority="28" operator="equal">
      <formula>0</formula>
    </cfRule>
  </conditionalFormatting>
  <conditionalFormatting sqref="V1:Z620">
    <cfRule type="cellIs" dxfId="291" priority="27" operator="equal">
      <formula>"//"</formula>
    </cfRule>
  </conditionalFormatting>
  <conditionalFormatting sqref="V1:Z1048576">
    <cfRule type="cellIs" dxfId="290" priority="2" operator="equal">
      <formula>0</formula>
    </cfRule>
  </conditionalFormatting>
  <pageMargins left="0.62992125984251968" right="0.19685039370078741" top="0.39370078740157483" bottom="0.19685039370078741" header="0.19685039370078741" footer="0.19685039370078741"/>
  <pageSetup paperSize="9" scale="96" orientation="portrait" r:id="rId1"/>
  <rowBreaks count="1" manualBreakCount="1">
    <brk id="62" max="37" man="1"/>
  </rowBreaks>
  <colBreaks count="1" manualBreakCount="1">
    <brk id="38" max="618"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311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請求データ入力!J25</f>
        <v>0</v>
      </c>
      <c r="C3" s="435"/>
      <c r="D3" s="435"/>
      <c r="E3" s="435"/>
      <c r="F3" s="435"/>
      <c r="G3" s="435"/>
      <c r="H3" s="435"/>
      <c r="I3" s="435"/>
      <c r="J3" s="435"/>
      <c r="K3" s="435"/>
      <c r="L3" s="435"/>
      <c r="M3" s="435"/>
      <c r="N3" s="527">
        <f>請求データ入力!K25</f>
        <v>0</v>
      </c>
      <c r="O3" s="435"/>
      <c r="P3" s="549">
        <f>請求データ入力!L25</f>
        <v>0</v>
      </c>
      <c r="Q3" s="550"/>
      <c r="R3" s="447">
        <f>請求データ入力!M25</f>
        <v>0</v>
      </c>
      <c r="S3" s="435"/>
      <c r="T3" s="435"/>
      <c r="U3" s="435"/>
      <c r="V3" s="501" t="str">
        <f>請求データ入力!N25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141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142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143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144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145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146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請求データ入力!N25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147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請求データ入力!O25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148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請求データ入力!P25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149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請求データ入力!F25</f>
        <v>0</v>
      </c>
      <c r="S17" s="460"/>
      <c r="T17" s="460"/>
      <c r="U17" s="480"/>
      <c r="V17" s="484" t="str">
        <f>CONCATENATE(請求データ入力!C25,"/",請求データ入力!D25,"/",請求データ入力!E25)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150</v>
      </c>
      <c r="AP18" s="547" t="str">
        <f>IF(VLOOKUP(AO18,請求データ入力!$B$15:$P$114,9)=0,"",620)</f>
        <v/>
      </c>
      <c r="AS18" s="58"/>
    </row>
    <row r="19" spans="1:45" s="1" customFormat="1" ht="15.9" customHeight="1" x14ac:dyDescent="0.2">
      <c r="B19" s="473">
        <f>請求データ入力!H25</f>
        <v>0</v>
      </c>
      <c r="C19" s="460"/>
      <c r="D19" s="460"/>
      <c r="E19" s="460"/>
      <c r="F19" s="460"/>
      <c r="G19" s="459">
        <f>請求データ入力!I25</f>
        <v>0</v>
      </c>
      <c r="H19" s="460"/>
      <c r="I19" s="460"/>
      <c r="J19" s="460"/>
      <c r="K19" s="460"/>
      <c r="L19" s="460"/>
      <c r="M19" s="460"/>
      <c r="N19" s="460"/>
      <c r="O19" s="460"/>
      <c r="P19" s="460"/>
      <c r="Q19" s="460"/>
      <c r="R19" s="479">
        <f>請求データ入力!G25</f>
        <v>0</v>
      </c>
      <c r="S19" s="460"/>
      <c r="T19" s="460"/>
      <c r="U19" s="480"/>
      <c r="V19" s="131" t="s">
        <v>268</v>
      </c>
      <c r="W19" s="484" t="str">
        <f>請求データ入力!Q25</f>
        <v>2602011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2602011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2602011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312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請求データ入力!J26</f>
        <v>0</v>
      </c>
      <c r="C65" s="435"/>
      <c r="D65" s="435"/>
      <c r="E65" s="435"/>
      <c r="F65" s="435"/>
      <c r="G65" s="435"/>
      <c r="H65" s="435"/>
      <c r="I65" s="435"/>
      <c r="J65" s="435"/>
      <c r="K65" s="435"/>
      <c r="L65" s="435"/>
      <c r="M65" s="435"/>
      <c r="N65" s="527">
        <f>請求データ入力!K26</f>
        <v>0</v>
      </c>
      <c r="O65" s="435"/>
      <c r="P65" s="549">
        <f>請求データ入力!L26</f>
        <v>0</v>
      </c>
      <c r="Q65" s="550"/>
      <c r="R65" s="447">
        <f>請求データ入力!M26</f>
        <v>0</v>
      </c>
      <c r="S65" s="435"/>
      <c r="T65" s="435"/>
      <c r="U65" s="435"/>
      <c r="V65" s="501" t="str">
        <f>請求データ入力!N26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請求データ入力!N26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請求データ入力!O26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請求データ入力!P26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請求データ入力!F26</f>
        <v>0</v>
      </c>
      <c r="S79" s="460"/>
      <c r="T79" s="460"/>
      <c r="U79" s="480"/>
      <c r="V79" s="484" t="str">
        <f>CONCATENATE(請求データ入力!C26,"/",請求データ入力!D26,"/",請求データ入力!E26)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請求データ入力!H26</f>
        <v>0</v>
      </c>
      <c r="C81" s="460"/>
      <c r="D81" s="460"/>
      <c r="E81" s="460"/>
      <c r="F81" s="460"/>
      <c r="G81" s="459">
        <f>請求データ入力!I26</f>
        <v>0</v>
      </c>
      <c r="H81" s="460"/>
      <c r="I81" s="460"/>
      <c r="J81" s="460"/>
      <c r="K81" s="460"/>
      <c r="L81" s="460"/>
      <c r="M81" s="460"/>
      <c r="N81" s="460"/>
      <c r="O81" s="460"/>
      <c r="P81" s="460"/>
      <c r="Q81" s="460"/>
      <c r="R81" s="479">
        <f>請求データ入力!G26</f>
        <v>0</v>
      </c>
      <c r="S81" s="460"/>
      <c r="T81" s="460"/>
      <c r="U81" s="480"/>
      <c r="V81" s="131" t="s">
        <v>268</v>
      </c>
      <c r="W81" s="484" t="str">
        <f>請求データ入力!Q26</f>
        <v>2602012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2602012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2602012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313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請求データ入力!J27</f>
        <v>0</v>
      </c>
      <c r="C127" s="435"/>
      <c r="D127" s="435"/>
      <c r="E127" s="435"/>
      <c r="F127" s="435"/>
      <c r="G127" s="435"/>
      <c r="H127" s="435"/>
      <c r="I127" s="435"/>
      <c r="J127" s="435"/>
      <c r="K127" s="435"/>
      <c r="L127" s="435"/>
      <c r="M127" s="435"/>
      <c r="N127" s="527">
        <f>請求データ入力!K27</f>
        <v>0</v>
      </c>
      <c r="O127" s="435"/>
      <c r="P127" s="549">
        <f>請求データ入力!L27</f>
        <v>0</v>
      </c>
      <c r="Q127" s="550"/>
      <c r="R127" s="447">
        <f>請求データ入力!M27</f>
        <v>0</v>
      </c>
      <c r="S127" s="435"/>
      <c r="T127" s="435"/>
      <c r="U127" s="435"/>
      <c r="V127" s="501" t="str">
        <f>請求データ入力!N27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請求データ入力!N27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請求データ入力!O27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請求データ入力!P27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請求データ入力!F27</f>
        <v>0</v>
      </c>
      <c r="S141" s="460"/>
      <c r="T141" s="460"/>
      <c r="U141" s="480"/>
      <c r="V141" s="484" t="str">
        <f>CONCATENATE(請求データ入力!C27,"/",請求データ入力!D27,"/",請求データ入力!E27)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請求データ入力!H27</f>
        <v>0</v>
      </c>
      <c r="C143" s="460"/>
      <c r="D143" s="460"/>
      <c r="E143" s="460"/>
      <c r="F143" s="460"/>
      <c r="G143" s="459">
        <f>請求データ入力!I27</f>
        <v>0</v>
      </c>
      <c r="H143" s="460"/>
      <c r="I143" s="460"/>
      <c r="J143" s="460"/>
      <c r="K143" s="460"/>
      <c r="L143" s="460"/>
      <c r="M143" s="460"/>
      <c r="N143" s="460"/>
      <c r="O143" s="460"/>
      <c r="P143" s="460"/>
      <c r="Q143" s="460"/>
      <c r="R143" s="479">
        <f>請求データ入力!G27</f>
        <v>0</v>
      </c>
      <c r="S143" s="460"/>
      <c r="T143" s="460"/>
      <c r="U143" s="480"/>
      <c r="V143" s="131" t="s">
        <v>268</v>
      </c>
      <c r="W143" s="484" t="str">
        <f>請求データ入力!Q27</f>
        <v>2602013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2602013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2602013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314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請求データ入力!J28</f>
        <v>0</v>
      </c>
      <c r="C189" s="435"/>
      <c r="D189" s="435"/>
      <c r="E189" s="435"/>
      <c r="F189" s="435"/>
      <c r="G189" s="435"/>
      <c r="H189" s="435"/>
      <c r="I189" s="435"/>
      <c r="J189" s="435"/>
      <c r="K189" s="435"/>
      <c r="L189" s="435"/>
      <c r="M189" s="435"/>
      <c r="N189" s="527">
        <f>請求データ入力!K28</f>
        <v>0</v>
      </c>
      <c r="O189" s="435"/>
      <c r="P189" s="549">
        <f>請求データ入力!L28</f>
        <v>0</v>
      </c>
      <c r="Q189" s="550"/>
      <c r="R189" s="447">
        <f>請求データ入力!M28</f>
        <v>0</v>
      </c>
      <c r="S189" s="435"/>
      <c r="T189" s="435"/>
      <c r="U189" s="435"/>
      <c r="V189" s="501" t="str">
        <f>請求データ入力!N28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請求データ入力!N28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請求データ入力!O28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請求データ入力!P28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請求データ入力!F28</f>
        <v>0</v>
      </c>
      <c r="S203" s="460"/>
      <c r="T203" s="460"/>
      <c r="U203" s="480"/>
      <c r="V203" s="484" t="str">
        <f>CONCATENATE(請求データ入力!C28,"/",請求データ入力!D28,"/",請求データ入力!E28)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請求データ入力!H28</f>
        <v>0</v>
      </c>
      <c r="C205" s="460"/>
      <c r="D205" s="460"/>
      <c r="E205" s="460"/>
      <c r="F205" s="460"/>
      <c r="G205" s="459">
        <f>請求データ入力!I28</f>
        <v>0</v>
      </c>
      <c r="H205" s="460"/>
      <c r="I205" s="460"/>
      <c r="J205" s="460"/>
      <c r="K205" s="460"/>
      <c r="L205" s="460"/>
      <c r="M205" s="460"/>
      <c r="N205" s="460"/>
      <c r="O205" s="460"/>
      <c r="P205" s="460"/>
      <c r="Q205" s="460"/>
      <c r="R205" s="479">
        <f>請求データ入力!G28</f>
        <v>0</v>
      </c>
      <c r="S205" s="460"/>
      <c r="T205" s="460"/>
      <c r="U205" s="480"/>
      <c r="V205" s="131" t="s">
        <v>268</v>
      </c>
      <c r="W205" s="484" t="str">
        <f>請求データ入力!Q28</f>
        <v>2602014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2602014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2602014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315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請求データ入力!J29</f>
        <v>0</v>
      </c>
      <c r="C251" s="435"/>
      <c r="D251" s="435"/>
      <c r="E251" s="435"/>
      <c r="F251" s="435"/>
      <c r="G251" s="435"/>
      <c r="H251" s="435"/>
      <c r="I251" s="435"/>
      <c r="J251" s="435"/>
      <c r="K251" s="435"/>
      <c r="L251" s="435"/>
      <c r="M251" s="435"/>
      <c r="N251" s="527">
        <f>請求データ入力!K29</f>
        <v>0</v>
      </c>
      <c r="O251" s="435"/>
      <c r="P251" s="549">
        <f>請求データ入力!L29</f>
        <v>0</v>
      </c>
      <c r="Q251" s="550"/>
      <c r="R251" s="447">
        <f>請求データ入力!M29</f>
        <v>0</v>
      </c>
      <c r="S251" s="435"/>
      <c r="T251" s="435"/>
      <c r="U251" s="435"/>
      <c r="V251" s="501" t="str">
        <f>請求データ入力!N29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請求データ入力!N29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請求データ入力!O29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請求データ入力!P29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請求データ入力!F29</f>
        <v>0</v>
      </c>
      <c r="S265" s="460"/>
      <c r="T265" s="460"/>
      <c r="U265" s="480"/>
      <c r="V265" s="484" t="str">
        <f>CONCATENATE(請求データ入力!C29,"/",請求データ入力!D29,"/",請求データ入力!E29)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請求データ入力!H29</f>
        <v>0</v>
      </c>
      <c r="C267" s="460"/>
      <c r="D267" s="460"/>
      <c r="E267" s="460"/>
      <c r="F267" s="460"/>
      <c r="G267" s="459">
        <f>請求データ入力!I29</f>
        <v>0</v>
      </c>
      <c r="H267" s="460"/>
      <c r="I267" s="460"/>
      <c r="J267" s="460"/>
      <c r="K267" s="460"/>
      <c r="L267" s="460"/>
      <c r="M267" s="460"/>
      <c r="N267" s="460"/>
      <c r="O267" s="460"/>
      <c r="P267" s="460"/>
      <c r="Q267" s="460"/>
      <c r="R267" s="479">
        <f>請求データ入力!G29</f>
        <v>0</v>
      </c>
      <c r="S267" s="460"/>
      <c r="T267" s="460"/>
      <c r="U267" s="480"/>
      <c r="V267" s="131" t="s">
        <v>268</v>
      </c>
      <c r="W267" s="484" t="str">
        <f>請求データ入力!Q29</f>
        <v>2602015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2602015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2602015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316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請求データ入力!J30</f>
        <v>0</v>
      </c>
      <c r="C313" s="435"/>
      <c r="D313" s="435"/>
      <c r="E313" s="435"/>
      <c r="F313" s="435"/>
      <c r="G313" s="435"/>
      <c r="H313" s="435"/>
      <c r="I313" s="435"/>
      <c r="J313" s="435"/>
      <c r="K313" s="435"/>
      <c r="L313" s="435"/>
      <c r="M313" s="435"/>
      <c r="N313" s="527">
        <f>請求データ入力!K30</f>
        <v>0</v>
      </c>
      <c r="O313" s="435"/>
      <c r="P313" s="549">
        <f>請求データ入力!L30</f>
        <v>0</v>
      </c>
      <c r="Q313" s="550"/>
      <c r="R313" s="447">
        <f>請求データ入力!M30</f>
        <v>0</v>
      </c>
      <c r="S313" s="435"/>
      <c r="T313" s="435"/>
      <c r="U313" s="435"/>
      <c r="V313" s="501" t="str">
        <f>請求データ入力!N30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請求データ入力!N30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請求データ入力!O30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請求データ入力!P30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請求データ入力!F30</f>
        <v>0</v>
      </c>
      <c r="S327" s="460"/>
      <c r="T327" s="460"/>
      <c r="U327" s="480"/>
      <c r="V327" s="484" t="str">
        <f>CONCATENATE(請求データ入力!C30,"/",請求データ入力!D30,"/",請求データ入力!E30)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請求データ入力!H30</f>
        <v>0</v>
      </c>
      <c r="C329" s="460"/>
      <c r="D329" s="460"/>
      <c r="E329" s="460"/>
      <c r="F329" s="460"/>
      <c r="G329" s="459">
        <f>請求データ入力!I30</f>
        <v>0</v>
      </c>
      <c r="H329" s="460"/>
      <c r="I329" s="460"/>
      <c r="J329" s="460"/>
      <c r="K329" s="460"/>
      <c r="L329" s="460"/>
      <c r="M329" s="460"/>
      <c r="N329" s="460"/>
      <c r="O329" s="460"/>
      <c r="P329" s="460"/>
      <c r="Q329" s="460"/>
      <c r="R329" s="479">
        <f>請求データ入力!G30</f>
        <v>0</v>
      </c>
      <c r="S329" s="460"/>
      <c r="T329" s="460"/>
      <c r="U329" s="480"/>
      <c r="V329" s="131" t="s">
        <v>268</v>
      </c>
      <c r="W329" s="484" t="str">
        <f>請求データ入力!Q30</f>
        <v>2602016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2602016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2602016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317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請求データ入力!J31</f>
        <v>0</v>
      </c>
      <c r="C375" s="435"/>
      <c r="D375" s="435"/>
      <c r="E375" s="435"/>
      <c r="F375" s="435"/>
      <c r="G375" s="435"/>
      <c r="H375" s="435"/>
      <c r="I375" s="435"/>
      <c r="J375" s="435"/>
      <c r="K375" s="435"/>
      <c r="L375" s="435"/>
      <c r="M375" s="435"/>
      <c r="N375" s="527">
        <f>請求データ入力!K31</f>
        <v>0</v>
      </c>
      <c r="O375" s="435"/>
      <c r="P375" s="549">
        <f>請求データ入力!L31</f>
        <v>0</v>
      </c>
      <c r="Q375" s="550"/>
      <c r="R375" s="447">
        <f>請求データ入力!M31</f>
        <v>0</v>
      </c>
      <c r="S375" s="435"/>
      <c r="T375" s="435"/>
      <c r="U375" s="435"/>
      <c r="V375" s="501" t="str">
        <f>請求データ入力!N31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請求データ入力!N31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請求データ入力!O31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請求データ入力!P31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請求データ入力!F31</f>
        <v>0</v>
      </c>
      <c r="S389" s="460"/>
      <c r="T389" s="460"/>
      <c r="U389" s="480"/>
      <c r="V389" s="484" t="str">
        <f>CONCATENATE(請求データ入力!C31,"/",請求データ入力!D31,"/",請求データ入力!E31)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請求データ入力!H31</f>
        <v>0</v>
      </c>
      <c r="C391" s="460"/>
      <c r="D391" s="460"/>
      <c r="E391" s="460"/>
      <c r="F391" s="460"/>
      <c r="G391" s="459">
        <f>請求データ入力!I31</f>
        <v>0</v>
      </c>
      <c r="H391" s="460"/>
      <c r="I391" s="460"/>
      <c r="J391" s="460"/>
      <c r="K391" s="460"/>
      <c r="L391" s="460"/>
      <c r="M391" s="460"/>
      <c r="N391" s="460"/>
      <c r="O391" s="460"/>
      <c r="P391" s="460"/>
      <c r="Q391" s="460"/>
      <c r="R391" s="479">
        <f>請求データ入力!G31</f>
        <v>0</v>
      </c>
      <c r="S391" s="460"/>
      <c r="T391" s="460"/>
      <c r="U391" s="480"/>
      <c r="V391" s="131" t="s">
        <v>268</v>
      </c>
      <c r="W391" s="484" t="str">
        <f>請求データ入力!Q31</f>
        <v>2602017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2602017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2602017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318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請求データ入力!J32</f>
        <v>0</v>
      </c>
      <c r="C437" s="435"/>
      <c r="D437" s="435"/>
      <c r="E437" s="435"/>
      <c r="F437" s="435"/>
      <c r="G437" s="435"/>
      <c r="H437" s="435"/>
      <c r="I437" s="435"/>
      <c r="J437" s="435"/>
      <c r="K437" s="435"/>
      <c r="L437" s="435"/>
      <c r="M437" s="435"/>
      <c r="N437" s="527">
        <f>請求データ入力!K32</f>
        <v>0</v>
      </c>
      <c r="O437" s="435"/>
      <c r="P437" s="549">
        <f>請求データ入力!L32</f>
        <v>0</v>
      </c>
      <c r="Q437" s="550"/>
      <c r="R437" s="447">
        <f>請求データ入力!M32</f>
        <v>0</v>
      </c>
      <c r="S437" s="435"/>
      <c r="T437" s="435"/>
      <c r="U437" s="435"/>
      <c r="V437" s="501" t="str">
        <f>請求データ入力!N32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請求データ入力!N32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請求データ入力!O32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請求データ入力!P32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請求データ入力!F32</f>
        <v>0</v>
      </c>
      <c r="S451" s="460"/>
      <c r="T451" s="460"/>
      <c r="U451" s="480"/>
      <c r="V451" s="484" t="str">
        <f>CONCATENATE(請求データ入力!C32,"/",請求データ入力!D32,"/",請求データ入力!E32)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請求データ入力!H32</f>
        <v>0</v>
      </c>
      <c r="C453" s="460"/>
      <c r="D453" s="460"/>
      <c r="E453" s="460"/>
      <c r="F453" s="460"/>
      <c r="G453" s="459">
        <f>請求データ入力!I32</f>
        <v>0</v>
      </c>
      <c r="H453" s="460"/>
      <c r="I453" s="460"/>
      <c r="J453" s="460"/>
      <c r="K453" s="460"/>
      <c r="L453" s="460"/>
      <c r="M453" s="460"/>
      <c r="N453" s="460"/>
      <c r="O453" s="460"/>
      <c r="P453" s="460"/>
      <c r="Q453" s="460"/>
      <c r="R453" s="479">
        <f>請求データ入力!G32</f>
        <v>0</v>
      </c>
      <c r="S453" s="460"/>
      <c r="T453" s="460"/>
      <c r="U453" s="480"/>
      <c r="V453" s="131" t="s">
        <v>268</v>
      </c>
      <c r="W453" s="484" t="str">
        <f>請求データ入力!Q32</f>
        <v>2602018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2602018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2602018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319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請求データ入力!J33</f>
        <v>0</v>
      </c>
      <c r="C499" s="435"/>
      <c r="D499" s="435"/>
      <c r="E499" s="435"/>
      <c r="F499" s="435"/>
      <c r="G499" s="435"/>
      <c r="H499" s="435"/>
      <c r="I499" s="435"/>
      <c r="J499" s="435"/>
      <c r="K499" s="435"/>
      <c r="L499" s="435"/>
      <c r="M499" s="435"/>
      <c r="N499" s="527">
        <f>請求データ入力!K33</f>
        <v>0</v>
      </c>
      <c r="O499" s="435"/>
      <c r="P499" s="549">
        <f>請求データ入力!L33</f>
        <v>0</v>
      </c>
      <c r="Q499" s="550"/>
      <c r="R499" s="447">
        <f>請求データ入力!M33</f>
        <v>0</v>
      </c>
      <c r="S499" s="435"/>
      <c r="T499" s="435"/>
      <c r="U499" s="435"/>
      <c r="V499" s="501" t="str">
        <f>請求データ入力!N33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請求データ入力!N33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請求データ入力!O33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請求データ入力!P33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請求データ入力!F33</f>
        <v>0</v>
      </c>
      <c r="S513" s="460"/>
      <c r="T513" s="460"/>
      <c r="U513" s="480"/>
      <c r="V513" s="484" t="str">
        <f>CONCATENATE(請求データ入力!C33,"/",請求データ入力!D33,"/",請求データ入力!E33)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請求データ入力!H33</f>
        <v>0</v>
      </c>
      <c r="C515" s="460"/>
      <c r="D515" s="460"/>
      <c r="E515" s="460"/>
      <c r="F515" s="460"/>
      <c r="G515" s="459">
        <f>請求データ入力!I33</f>
        <v>0</v>
      </c>
      <c r="H515" s="460"/>
      <c r="I515" s="460"/>
      <c r="J515" s="460"/>
      <c r="K515" s="460"/>
      <c r="L515" s="460"/>
      <c r="M515" s="460"/>
      <c r="N515" s="460"/>
      <c r="O515" s="460"/>
      <c r="P515" s="460"/>
      <c r="Q515" s="460"/>
      <c r="R515" s="479">
        <f>請求データ入力!G33</f>
        <v>0</v>
      </c>
      <c r="S515" s="460"/>
      <c r="T515" s="460"/>
      <c r="U515" s="480"/>
      <c r="V515" s="131" t="s">
        <v>268</v>
      </c>
      <c r="W515" s="484" t="str">
        <f>請求データ入力!Q33</f>
        <v>2602019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2602019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2602019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274</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請求データ入力!J34</f>
        <v>0</v>
      </c>
      <c r="C561" s="435"/>
      <c r="D561" s="435"/>
      <c r="E561" s="435"/>
      <c r="F561" s="435"/>
      <c r="G561" s="435"/>
      <c r="H561" s="435"/>
      <c r="I561" s="435"/>
      <c r="J561" s="435"/>
      <c r="K561" s="435"/>
      <c r="L561" s="435"/>
      <c r="M561" s="435"/>
      <c r="N561" s="527">
        <f>請求データ入力!K34</f>
        <v>0</v>
      </c>
      <c r="O561" s="435"/>
      <c r="P561" s="549">
        <f>請求データ入力!L34</f>
        <v>0</v>
      </c>
      <c r="Q561" s="550"/>
      <c r="R561" s="447">
        <f>請求データ入力!M34</f>
        <v>0</v>
      </c>
      <c r="S561" s="435"/>
      <c r="T561" s="435"/>
      <c r="U561" s="435"/>
      <c r="V561" s="501" t="str">
        <f>請求データ入力!N34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請求データ入力!N34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請求データ入力!O34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請求データ入力!P34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請求データ入力!F34</f>
        <v>0</v>
      </c>
      <c r="S575" s="460"/>
      <c r="T575" s="460"/>
      <c r="U575" s="480"/>
      <c r="V575" s="484" t="str">
        <f>CONCATENATE(請求データ入力!C34,"/",請求データ入力!D34,"/",請求データ入力!E34)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請求データ入力!H34</f>
        <v>0</v>
      </c>
      <c r="C577" s="460"/>
      <c r="D577" s="460"/>
      <c r="E577" s="460"/>
      <c r="F577" s="460"/>
      <c r="G577" s="459">
        <f>請求データ入力!I34</f>
        <v>0</v>
      </c>
      <c r="H577" s="460"/>
      <c r="I577" s="460"/>
      <c r="J577" s="460"/>
      <c r="K577" s="460"/>
      <c r="L577" s="460"/>
      <c r="M577" s="460"/>
      <c r="N577" s="460"/>
      <c r="O577" s="460"/>
      <c r="P577" s="460"/>
      <c r="Q577" s="460"/>
      <c r="R577" s="479">
        <f>請求データ入力!G34</f>
        <v>0</v>
      </c>
      <c r="S577" s="460"/>
      <c r="T577" s="460"/>
      <c r="U577" s="480"/>
      <c r="V577" s="131" t="s">
        <v>268</v>
      </c>
      <c r="W577" s="484" t="str">
        <f>請求データ入力!Q34</f>
        <v>2602020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2602020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2602020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289" priority="34" operator="equal">
      <formula>0</formula>
    </cfRule>
  </conditionalFormatting>
  <conditionalFormatting sqref="B52:G52 L52:L53 B53:F53 B54 B56 B59">
    <cfRule type="cellIs" dxfId="288" priority="33" operator="equal">
      <formula>0</formula>
    </cfRule>
  </conditionalFormatting>
  <conditionalFormatting sqref="B93:G93 L93:L94 B94:F94 B95 B97 B100">
    <cfRule type="cellIs" dxfId="287" priority="12" operator="equal">
      <formula>0</formula>
    </cfRule>
  </conditionalFormatting>
  <conditionalFormatting sqref="B114:G114 L114:L115 B115:F115 B116 B118 B121">
    <cfRule type="cellIs" dxfId="286" priority="11" operator="equal">
      <formula>0</formula>
    </cfRule>
  </conditionalFormatting>
  <conditionalFormatting sqref="B155:G155 L155:L156 B156:F156 B157 B159 B162">
    <cfRule type="cellIs" dxfId="285" priority="32" operator="equal">
      <formula>0</formula>
    </cfRule>
  </conditionalFormatting>
  <conditionalFormatting sqref="B176:G176 L176:L177 B177:F177 B178 B180 B183">
    <cfRule type="cellIs" dxfId="284" priority="31" operator="equal">
      <formula>0</formula>
    </cfRule>
  </conditionalFormatting>
  <conditionalFormatting sqref="B217:G217 L217:L218 B218:F218 B219 B221 B224">
    <cfRule type="cellIs" dxfId="283" priority="29" operator="equal">
      <formula>0</formula>
    </cfRule>
  </conditionalFormatting>
  <conditionalFormatting sqref="B238:G238 L238:L239 B239:F239 B240 B242 B245">
    <cfRule type="cellIs" dxfId="282" priority="30" operator="equal">
      <formula>0</formula>
    </cfRule>
  </conditionalFormatting>
  <conditionalFormatting sqref="B279:G279 L279:L280 B280:F280 B281 B283 B286">
    <cfRule type="cellIs" dxfId="281" priority="28" operator="equal">
      <formula>0</formula>
    </cfRule>
  </conditionalFormatting>
  <conditionalFormatting sqref="B300:G300 L300:L301 B301:F301 B302 B304 B307">
    <cfRule type="cellIs" dxfId="280" priority="27" operator="equal">
      <formula>0</formula>
    </cfRule>
  </conditionalFormatting>
  <conditionalFormatting sqref="B341:G341 L341:L342 B342:F342 B343 B345 B348">
    <cfRule type="cellIs" dxfId="279" priority="25" operator="equal">
      <formula>0</formula>
    </cfRule>
  </conditionalFormatting>
  <conditionalFormatting sqref="B362:G362 L362:L363 B363:F363 B364 B366 B369">
    <cfRule type="cellIs" dxfId="278" priority="26" operator="equal">
      <formula>0</formula>
    </cfRule>
  </conditionalFormatting>
  <conditionalFormatting sqref="B403:G403 L403:L404 B404:F404 B405 B407 B410">
    <cfRule type="cellIs" dxfId="277" priority="10" operator="equal">
      <formula>0</formula>
    </cfRule>
  </conditionalFormatting>
  <conditionalFormatting sqref="B424:G424 L424:L425 B425:F425 B426 B428 B431">
    <cfRule type="cellIs" dxfId="276" priority="9" operator="equal">
      <formula>0</formula>
    </cfRule>
  </conditionalFormatting>
  <conditionalFormatting sqref="B465:G465 L465:L466 B466:F466 B467 B469 B472">
    <cfRule type="cellIs" dxfId="275" priority="7" operator="equal">
      <formula>0</formula>
    </cfRule>
  </conditionalFormatting>
  <conditionalFormatting sqref="B486:G486 L486:L487 B487:F487 B488 B490 B493">
    <cfRule type="cellIs" dxfId="274" priority="8" operator="equal">
      <formula>0</formula>
    </cfRule>
  </conditionalFormatting>
  <conditionalFormatting sqref="B527:G527 L527:L528 B528:F528 B529 B531 B534">
    <cfRule type="cellIs" dxfId="273" priority="6" operator="equal">
      <formula>0</formula>
    </cfRule>
  </conditionalFormatting>
  <conditionalFormatting sqref="B548:G548 L548:L549 B549:F549 B550 B552 B555">
    <cfRule type="cellIs" dxfId="272" priority="5" operator="equal">
      <formula>0</formula>
    </cfRule>
  </conditionalFormatting>
  <conditionalFormatting sqref="B589:G589 L589:L590 B590:F590 B591 B593 B596">
    <cfRule type="cellIs" dxfId="271" priority="3" operator="equal">
      <formula>0</formula>
    </cfRule>
  </conditionalFormatting>
  <conditionalFormatting sqref="B610:G610 L610:L611 B611:F611 B612 B614 B617">
    <cfRule type="cellIs" dxfId="270" priority="4" operator="equal">
      <formula>0</formula>
    </cfRule>
  </conditionalFormatting>
  <conditionalFormatting sqref="B1:R1048576">
    <cfRule type="cellIs" dxfId="269" priority="1" operator="equal">
      <formula>0</formula>
    </cfRule>
  </conditionalFormatting>
  <conditionalFormatting sqref="B1:Z9 R10:Z12 R13:S13 R14:Z17 B18:Z30 R31:Z33 R34:S34 R35:Z38 B39:Z51 R52:Z54 R55:S55 R56:Z59">
    <cfRule type="cellIs" dxfId="268" priority="54" operator="equal">
      <formula>0</formula>
    </cfRule>
  </conditionalFormatting>
  <conditionalFormatting sqref="B60:Z71 R72:Z73 R76:Z79 B80:Z92 R93:Z94 R97:Z100 B101:Z113 R114:Z115 R118:Z121">
    <cfRule type="cellIs" dxfId="267" priority="52" operator="equal">
      <formula>0</formula>
    </cfRule>
  </conditionalFormatting>
  <conditionalFormatting sqref="B122:Z133 R134:Z135 R138:Z141 B142:Z154 R155:Z156 R159:Z162 B163:Z175 R176:Z177 R180:Z183">
    <cfRule type="cellIs" dxfId="266" priority="50" operator="equal">
      <formula>0</formula>
    </cfRule>
  </conditionalFormatting>
  <conditionalFormatting sqref="B184:Z195 R196:Z197 R200:Z203 B204:Z216 R217:Z218 R221:Z224 B225:Z237 R238:Z239 R242:Z245">
    <cfRule type="cellIs" dxfId="265" priority="48" operator="equal">
      <formula>0</formula>
    </cfRule>
  </conditionalFormatting>
  <conditionalFormatting sqref="B246:Z257 R258:Z259 R262:Z265 B266:Z278 R279:Z280 R283:Z286 B287:Z299 R300:Z301 R304:Z307">
    <cfRule type="cellIs" dxfId="264" priority="46" operator="equal">
      <formula>0</formula>
    </cfRule>
  </conditionalFormatting>
  <conditionalFormatting sqref="B308:Z319 R320:Z321 R324:Z327 B328:Z340 R341:Z342 R345:Z348 B349:Z361 R362:Z363 R366:Z369">
    <cfRule type="cellIs" dxfId="263" priority="44" operator="equal">
      <formula>0</formula>
    </cfRule>
  </conditionalFormatting>
  <conditionalFormatting sqref="B370:Z381 R382:Z383 R386:Z389 B390:Z402 R403:Z404 R407:Z410 B411:Z423 R424:Z425 R428:Z431">
    <cfRule type="cellIs" dxfId="262" priority="42" operator="equal">
      <formula>0</formula>
    </cfRule>
  </conditionalFormatting>
  <conditionalFormatting sqref="B432:Z443 R444:Z445 R448:Z451 B452:Z464 R465:Z466 R469:Z472 B473:Z485 R486:Z487 R490:Z493">
    <cfRule type="cellIs" dxfId="261" priority="40" operator="equal">
      <formula>0</formula>
    </cfRule>
  </conditionalFormatting>
  <conditionalFormatting sqref="B494:Z505 R506:Z507 R510:Z513 B514:Z526 R527:Z528 R531:Z534 B535:Z547 R548:Z549 R552:Z555">
    <cfRule type="cellIs" dxfId="260" priority="38" operator="equal">
      <formula>0</formula>
    </cfRule>
  </conditionalFormatting>
  <conditionalFormatting sqref="B556:Z567 R568:Z569 R572:Z575 B576:Z588 R589:Z590 R593:Z596 B597:Z609 R610:Z611 R614:Z617 B618:Z620">
    <cfRule type="cellIs" dxfId="259" priority="36" operator="equal">
      <formula>0</formula>
    </cfRule>
  </conditionalFormatting>
  <conditionalFormatting sqref="V1:Z620">
    <cfRule type="cellIs" dxfId="258" priority="35" operator="equal">
      <formula>"//"</formula>
    </cfRule>
  </conditionalFormatting>
  <conditionalFormatting sqref="V1:Z1048576">
    <cfRule type="cellIs" dxfId="257" priority="2" operator="equal">
      <formula>0</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321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請求データ入力!J35</f>
        <v>0</v>
      </c>
      <c r="C3" s="435"/>
      <c r="D3" s="435"/>
      <c r="E3" s="435"/>
      <c r="F3" s="435"/>
      <c r="G3" s="435"/>
      <c r="H3" s="435"/>
      <c r="I3" s="435"/>
      <c r="J3" s="435"/>
      <c r="K3" s="435"/>
      <c r="L3" s="435"/>
      <c r="M3" s="435"/>
      <c r="N3" s="527">
        <f>請求データ入力!K35</f>
        <v>0</v>
      </c>
      <c r="O3" s="435"/>
      <c r="P3" s="549">
        <f>請求データ入力!L35</f>
        <v>0</v>
      </c>
      <c r="Q3" s="550"/>
      <c r="R3" s="447">
        <f>請求データ入力!M35</f>
        <v>0</v>
      </c>
      <c r="S3" s="435"/>
      <c r="T3" s="435"/>
      <c r="U3" s="435"/>
      <c r="V3" s="501" t="str">
        <f>請求データ入力!N35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151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152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153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154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155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156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請求データ入力!N35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157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請求データ入力!O35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158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請求データ入力!P35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159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請求データ入力!F35</f>
        <v>0</v>
      </c>
      <c r="S17" s="460"/>
      <c r="T17" s="460"/>
      <c r="U17" s="480"/>
      <c r="V17" s="484" t="str">
        <f>CONCATENATE(請求データ入力!C35,"/",請求データ入力!D35,"/",請求データ入力!E35)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160</v>
      </c>
      <c r="AP18" s="547" t="str">
        <f>IF(VLOOKUP(AO18,請求データ入力!$B$15:$P$114,9)=0,"",620)</f>
        <v/>
      </c>
      <c r="AS18" s="58"/>
    </row>
    <row r="19" spans="1:45" s="1" customFormat="1" ht="15.9" customHeight="1" x14ac:dyDescent="0.2">
      <c r="B19" s="473">
        <f>請求データ入力!H35</f>
        <v>0</v>
      </c>
      <c r="C19" s="460"/>
      <c r="D19" s="460"/>
      <c r="E19" s="460"/>
      <c r="F19" s="460"/>
      <c r="G19" s="459">
        <f>請求データ入力!I35</f>
        <v>0</v>
      </c>
      <c r="H19" s="460"/>
      <c r="I19" s="460"/>
      <c r="J19" s="460"/>
      <c r="K19" s="460"/>
      <c r="L19" s="460"/>
      <c r="M19" s="460"/>
      <c r="N19" s="460"/>
      <c r="O19" s="460"/>
      <c r="P19" s="460"/>
      <c r="Q19" s="460"/>
      <c r="R19" s="479">
        <f>請求データ入力!G35</f>
        <v>0</v>
      </c>
      <c r="S19" s="460"/>
      <c r="T19" s="460"/>
      <c r="U19" s="480"/>
      <c r="V19" s="131" t="s">
        <v>268</v>
      </c>
      <c r="W19" s="484" t="str">
        <f>請求データ入力!Q35</f>
        <v>2602021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2602021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2602021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322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請求データ入力!J36</f>
        <v>0</v>
      </c>
      <c r="C65" s="435"/>
      <c r="D65" s="435"/>
      <c r="E65" s="435"/>
      <c r="F65" s="435"/>
      <c r="G65" s="435"/>
      <c r="H65" s="435"/>
      <c r="I65" s="435"/>
      <c r="J65" s="435"/>
      <c r="K65" s="435"/>
      <c r="L65" s="435"/>
      <c r="M65" s="435"/>
      <c r="N65" s="527">
        <f>請求データ入力!K36</f>
        <v>0</v>
      </c>
      <c r="O65" s="435"/>
      <c r="P65" s="549">
        <f>請求データ入力!L36</f>
        <v>0</v>
      </c>
      <c r="Q65" s="550"/>
      <c r="R65" s="447">
        <f>請求データ入力!M36</f>
        <v>0</v>
      </c>
      <c r="S65" s="435"/>
      <c r="T65" s="435"/>
      <c r="U65" s="435"/>
      <c r="V65" s="501" t="str">
        <f>請求データ入力!N36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請求データ入力!N36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請求データ入力!O36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請求データ入力!P36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請求データ入力!F36</f>
        <v>0</v>
      </c>
      <c r="S79" s="460"/>
      <c r="T79" s="460"/>
      <c r="U79" s="480"/>
      <c r="V79" s="484" t="str">
        <f>CONCATENATE(請求データ入力!C36,"/",請求データ入力!D36,"/",請求データ入力!E36)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請求データ入力!H36</f>
        <v>0</v>
      </c>
      <c r="C81" s="460"/>
      <c r="D81" s="460"/>
      <c r="E81" s="460"/>
      <c r="F81" s="460"/>
      <c r="G81" s="459">
        <f>請求データ入力!I36</f>
        <v>0</v>
      </c>
      <c r="H81" s="460"/>
      <c r="I81" s="460"/>
      <c r="J81" s="460"/>
      <c r="K81" s="460"/>
      <c r="L81" s="460"/>
      <c r="M81" s="460"/>
      <c r="N81" s="460"/>
      <c r="O81" s="460"/>
      <c r="P81" s="460"/>
      <c r="Q81" s="460"/>
      <c r="R81" s="479">
        <f>請求データ入力!G36</f>
        <v>0</v>
      </c>
      <c r="S81" s="460"/>
      <c r="T81" s="460"/>
      <c r="U81" s="480"/>
      <c r="V81" s="131" t="s">
        <v>268</v>
      </c>
      <c r="W81" s="484" t="str">
        <f>請求データ入力!Q36</f>
        <v>2602022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2602022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2602022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323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請求データ入力!J37</f>
        <v>0</v>
      </c>
      <c r="C127" s="435"/>
      <c r="D127" s="435"/>
      <c r="E127" s="435"/>
      <c r="F127" s="435"/>
      <c r="G127" s="435"/>
      <c r="H127" s="435"/>
      <c r="I127" s="435"/>
      <c r="J127" s="435"/>
      <c r="K127" s="435"/>
      <c r="L127" s="435"/>
      <c r="M127" s="435"/>
      <c r="N127" s="527">
        <f>請求データ入力!K37</f>
        <v>0</v>
      </c>
      <c r="O127" s="435"/>
      <c r="P127" s="549">
        <f>請求データ入力!L37</f>
        <v>0</v>
      </c>
      <c r="Q127" s="550"/>
      <c r="R127" s="447">
        <f>請求データ入力!M37</f>
        <v>0</v>
      </c>
      <c r="S127" s="435"/>
      <c r="T127" s="435"/>
      <c r="U127" s="435"/>
      <c r="V127" s="501" t="str">
        <f>請求データ入力!N37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請求データ入力!N37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請求データ入力!O37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請求データ入力!P37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請求データ入力!F37</f>
        <v>0</v>
      </c>
      <c r="S141" s="460"/>
      <c r="T141" s="460"/>
      <c r="U141" s="480"/>
      <c r="V141" s="484" t="str">
        <f>CONCATENATE(請求データ入力!C37,"/",請求データ入力!D37,"/",請求データ入力!E37)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請求データ入力!H37</f>
        <v>0</v>
      </c>
      <c r="C143" s="460"/>
      <c r="D143" s="460"/>
      <c r="E143" s="460"/>
      <c r="F143" s="460"/>
      <c r="G143" s="459">
        <f>請求データ入力!I37</f>
        <v>0</v>
      </c>
      <c r="H143" s="460"/>
      <c r="I143" s="460"/>
      <c r="J143" s="460"/>
      <c r="K143" s="460"/>
      <c r="L143" s="460"/>
      <c r="M143" s="460"/>
      <c r="N143" s="460"/>
      <c r="O143" s="460"/>
      <c r="P143" s="460"/>
      <c r="Q143" s="460"/>
      <c r="R143" s="479">
        <f>請求データ入力!G37</f>
        <v>0</v>
      </c>
      <c r="S143" s="460"/>
      <c r="T143" s="460"/>
      <c r="U143" s="480"/>
      <c r="V143" s="131" t="s">
        <v>268</v>
      </c>
      <c r="W143" s="484" t="str">
        <f>請求データ入力!Q37</f>
        <v>2602023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2602023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2602023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324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請求データ入力!J38</f>
        <v>0</v>
      </c>
      <c r="C189" s="435"/>
      <c r="D189" s="435"/>
      <c r="E189" s="435"/>
      <c r="F189" s="435"/>
      <c r="G189" s="435"/>
      <c r="H189" s="435"/>
      <c r="I189" s="435"/>
      <c r="J189" s="435"/>
      <c r="K189" s="435"/>
      <c r="L189" s="435"/>
      <c r="M189" s="435"/>
      <c r="N189" s="527">
        <f>請求データ入力!K38</f>
        <v>0</v>
      </c>
      <c r="O189" s="435"/>
      <c r="P189" s="549">
        <f>請求データ入力!L38</f>
        <v>0</v>
      </c>
      <c r="Q189" s="550"/>
      <c r="R189" s="447">
        <f>請求データ入力!M38</f>
        <v>0</v>
      </c>
      <c r="S189" s="435"/>
      <c r="T189" s="435"/>
      <c r="U189" s="435"/>
      <c r="V189" s="501" t="str">
        <f>請求データ入力!N38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請求データ入力!N38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請求データ入力!O38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請求データ入力!P38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請求データ入力!F38</f>
        <v>0</v>
      </c>
      <c r="S203" s="460"/>
      <c r="T203" s="460"/>
      <c r="U203" s="480"/>
      <c r="V203" s="484" t="str">
        <f>CONCATENATE(請求データ入力!C38,"/",請求データ入力!D38,"/",請求データ入力!E38)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請求データ入力!H38</f>
        <v>0</v>
      </c>
      <c r="C205" s="460"/>
      <c r="D205" s="460"/>
      <c r="E205" s="460"/>
      <c r="F205" s="460"/>
      <c r="G205" s="459">
        <f>請求データ入力!I38</f>
        <v>0</v>
      </c>
      <c r="H205" s="460"/>
      <c r="I205" s="460"/>
      <c r="J205" s="460"/>
      <c r="K205" s="460"/>
      <c r="L205" s="460"/>
      <c r="M205" s="460"/>
      <c r="N205" s="460"/>
      <c r="O205" s="460"/>
      <c r="P205" s="460"/>
      <c r="Q205" s="460"/>
      <c r="R205" s="479">
        <f>請求データ入力!G38</f>
        <v>0</v>
      </c>
      <c r="S205" s="460"/>
      <c r="T205" s="460"/>
      <c r="U205" s="480"/>
      <c r="V205" s="131" t="s">
        <v>268</v>
      </c>
      <c r="W205" s="484" t="str">
        <f>請求データ入力!Q38</f>
        <v>2602024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2602024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2602024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325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請求データ入力!J39</f>
        <v>0</v>
      </c>
      <c r="C251" s="435"/>
      <c r="D251" s="435"/>
      <c r="E251" s="435"/>
      <c r="F251" s="435"/>
      <c r="G251" s="435"/>
      <c r="H251" s="435"/>
      <c r="I251" s="435"/>
      <c r="J251" s="435"/>
      <c r="K251" s="435"/>
      <c r="L251" s="435"/>
      <c r="M251" s="435"/>
      <c r="N251" s="527">
        <f>請求データ入力!K39</f>
        <v>0</v>
      </c>
      <c r="O251" s="435"/>
      <c r="P251" s="549">
        <f>請求データ入力!L39</f>
        <v>0</v>
      </c>
      <c r="Q251" s="550"/>
      <c r="R251" s="447">
        <f>請求データ入力!M39</f>
        <v>0</v>
      </c>
      <c r="S251" s="435"/>
      <c r="T251" s="435"/>
      <c r="U251" s="435"/>
      <c r="V251" s="501" t="str">
        <f>請求データ入力!N39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請求データ入力!N39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請求データ入力!O39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請求データ入力!P39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請求データ入力!F39</f>
        <v>0</v>
      </c>
      <c r="S265" s="460"/>
      <c r="T265" s="460"/>
      <c r="U265" s="480"/>
      <c r="V265" s="484" t="str">
        <f>CONCATENATE(請求データ入力!C39,"/",請求データ入力!D39,"/",請求データ入力!E39)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請求データ入力!H39</f>
        <v>0</v>
      </c>
      <c r="C267" s="460"/>
      <c r="D267" s="460"/>
      <c r="E267" s="460"/>
      <c r="F267" s="460"/>
      <c r="G267" s="459">
        <f>請求データ入力!I39</f>
        <v>0</v>
      </c>
      <c r="H267" s="460"/>
      <c r="I267" s="460"/>
      <c r="J267" s="460"/>
      <c r="K267" s="460"/>
      <c r="L267" s="460"/>
      <c r="M267" s="460"/>
      <c r="N267" s="460"/>
      <c r="O267" s="460"/>
      <c r="P267" s="460"/>
      <c r="Q267" s="460"/>
      <c r="R267" s="479">
        <f>請求データ入力!G39</f>
        <v>0</v>
      </c>
      <c r="S267" s="460"/>
      <c r="T267" s="460"/>
      <c r="U267" s="480"/>
      <c r="V267" s="131" t="s">
        <v>268</v>
      </c>
      <c r="W267" s="484" t="str">
        <f>請求データ入力!Q39</f>
        <v>2602025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2602025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2602025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326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請求データ入力!J40</f>
        <v>0</v>
      </c>
      <c r="C313" s="435"/>
      <c r="D313" s="435"/>
      <c r="E313" s="435"/>
      <c r="F313" s="435"/>
      <c r="G313" s="435"/>
      <c r="H313" s="435"/>
      <c r="I313" s="435"/>
      <c r="J313" s="435"/>
      <c r="K313" s="435"/>
      <c r="L313" s="435"/>
      <c r="M313" s="435"/>
      <c r="N313" s="527">
        <f>請求データ入力!K40</f>
        <v>0</v>
      </c>
      <c r="O313" s="435"/>
      <c r="P313" s="549">
        <f>請求データ入力!L40</f>
        <v>0</v>
      </c>
      <c r="Q313" s="550"/>
      <c r="R313" s="447">
        <f>請求データ入力!M40</f>
        <v>0</v>
      </c>
      <c r="S313" s="435"/>
      <c r="T313" s="435"/>
      <c r="U313" s="435"/>
      <c r="V313" s="501" t="str">
        <f>請求データ入力!N40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請求データ入力!N40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請求データ入力!O40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請求データ入力!P40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請求データ入力!F40</f>
        <v>0</v>
      </c>
      <c r="S327" s="460"/>
      <c r="T327" s="460"/>
      <c r="U327" s="480"/>
      <c r="V327" s="484" t="str">
        <f>CONCATENATE(請求データ入力!C40,"/",請求データ入力!D40,"/",請求データ入力!E40)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請求データ入力!H40</f>
        <v>0</v>
      </c>
      <c r="C329" s="460"/>
      <c r="D329" s="460"/>
      <c r="E329" s="460"/>
      <c r="F329" s="460"/>
      <c r="G329" s="459">
        <f>請求データ入力!I40</f>
        <v>0</v>
      </c>
      <c r="H329" s="460"/>
      <c r="I329" s="460"/>
      <c r="J329" s="460"/>
      <c r="K329" s="460"/>
      <c r="L329" s="460"/>
      <c r="M329" s="460"/>
      <c r="N329" s="460"/>
      <c r="O329" s="460"/>
      <c r="P329" s="460"/>
      <c r="Q329" s="460"/>
      <c r="R329" s="479">
        <f>請求データ入力!G40</f>
        <v>0</v>
      </c>
      <c r="S329" s="460"/>
      <c r="T329" s="460"/>
      <c r="U329" s="480"/>
      <c r="V329" s="131" t="s">
        <v>268</v>
      </c>
      <c r="W329" s="484" t="str">
        <f>請求データ入力!Q40</f>
        <v>2602026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2602026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2602026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327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請求データ入力!J41</f>
        <v>0</v>
      </c>
      <c r="C375" s="435"/>
      <c r="D375" s="435"/>
      <c r="E375" s="435"/>
      <c r="F375" s="435"/>
      <c r="G375" s="435"/>
      <c r="H375" s="435"/>
      <c r="I375" s="435"/>
      <c r="J375" s="435"/>
      <c r="K375" s="435"/>
      <c r="L375" s="435"/>
      <c r="M375" s="435"/>
      <c r="N375" s="527">
        <f>請求データ入力!K41</f>
        <v>0</v>
      </c>
      <c r="O375" s="435"/>
      <c r="P375" s="549">
        <f>請求データ入力!L41</f>
        <v>0</v>
      </c>
      <c r="Q375" s="550"/>
      <c r="R375" s="447">
        <f>請求データ入力!M41</f>
        <v>0</v>
      </c>
      <c r="S375" s="435"/>
      <c r="T375" s="435"/>
      <c r="U375" s="435"/>
      <c r="V375" s="501" t="str">
        <f>請求データ入力!N41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請求データ入力!N41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請求データ入力!O41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請求データ入力!P41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請求データ入力!F41</f>
        <v>0</v>
      </c>
      <c r="S389" s="460"/>
      <c r="T389" s="460"/>
      <c r="U389" s="480"/>
      <c r="V389" s="484" t="str">
        <f>CONCATENATE(請求データ入力!C41,"/",請求データ入力!D41,"/",請求データ入力!E41)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請求データ入力!H41</f>
        <v>0</v>
      </c>
      <c r="C391" s="460"/>
      <c r="D391" s="460"/>
      <c r="E391" s="460"/>
      <c r="F391" s="460"/>
      <c r="G391" s="459">
        <f>請求データ入力!I41</f>
        <v>0</v>
      </c>
      <c r="H391" s="460"/>
      <c r="I391" s="460"/>
      <c r="J391" s="460"/>
      <c r="K391" s="460"/>
      <c r="L391" s="460"/>
      <c r="M391" s="460"/>
      <c r="N391" s="460"/>
      <c r="O391" s="460"/>
      <c r="P391" s="460"/>
      <c r="Q391" s="460"/>
      <c r="R391" s="479">
        <f>請求データ入力!G41</f>
        <v>0</v>
      </c>
      <c r="S391" s="460"/>
      <c r="T391" s="460"/>
      <c r="U391" s="480"/>
      <c r="V391" s="131" t="s">
        <v>268</v>
      </c>
      <c r="W391" s="484" t="str">
        <f>請求データ入力!Q41</f>
        <v>2602027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2602027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2602027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328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請求データ入力!J42</f>
        <v>0</v>
      </c>
      <c r="C437" s="435"/>
      <c r="D437" s="435"/>
      <c r="E437" s="435"/>
      <c r="F437" s="435"/>
      <c r="G437" s="435"/>
      <c r="H437" s="435"/>
      <c r="I437" s="435"/>
      <c r="J437" s="435"/>
      <c r="K437" s="435"/>
      <c r="L437" s="435"/>
      <c r="M437" s="435"/>
      <c r="N437" s="527">
        <f>請求データ入力!K42</f>
        <v>0</v>
      </c>
      <c r="O437" s="435"/>
      <c r="P437" s="549">
        <f>請求データ入力!L42</f>
        <v>0</v>
      </c>
      <c r="Q437" s="550"/>
      <c r="R437" s="447">
        <f>請求データ入力!M42</f>
        <v>0</v>
      </c>
      <c r="S437" s="435"/>
      <c r="T437" s="435"/>
      <c r="U437" s="435"/>
      <c r="V437" s="501" t="str">
        <f>請求データ入力!N42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請求データ入力!N42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請求データ入力!O42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請求データ入力!P42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請求データ入力!F42</f>
        <v>0</v>
      </c>
      <c r="S451" s="460"/>
      <c r="T451" s="460"/>
      <c r="U451" s="480"/>
      <c r="V451" s="484" t="str">
        <f>CONCATENATE(請求データ入力!C42,"/",請求データ入力!D42,"/",請求データ入力!E42)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請求データ入力!H42</f>
        <v>0</v>
      </c>
      <c r="C453" s="460"/>
      <c r="D453" s="460"/>
      <c r="E453" s="460"/>
      <c r="F453" s="460"/>
      <c r="G453" s="459">
        <f>請求データ入力!I42</f>
        <v>0</v>
      </c>
      <c r="H453" s="460"/>
      <c r="I453" s="460"/>
      <c r="J453" s="460"/>
      <c r="K453" s="460"/>
      <c r="L453" s="460"/>
      <c r="M453" s="460"/>
      <c r="N453" s="460"/>
      <c r="O453" s="460"/>
      <c r="P453" s="460"/>
      <c r="Q453" s="460"/>
      <c r="R453" s="479">
        <f>請求データ入力!G42</f>
        <v>0</v>
      </c>
      <c r="S453" s="460"/>
      <c r="T453" s="460"/>
      <c r="U453" s="480"/>
      <c r="V453" s="131" t="s">
        <v>268</v>
      </c>
      <c r="W453" s="484" t="str">
        <f>請求データ入力!Q42</f>
        <v>2602028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2602028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2602028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329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請求データ入力!J43</f>
        <v>0</v>
      </c>
      <c r="C499" s="435"/>
      <c r="D499" s="435"/>
      <c r="E499" s="435"/>
      <c r="F499" s="435"/>
      <c r="G499" s="435"/>
      <c r="H499" s="435"/>
      <c r="I499" s="435"/>
      <c r="J499" s="435"/>
      <c r="K499" s="435"/>
      <c r="L499" s="435"/>
      <c r="M499" s="435"/>
      <c r="N499" s="527">
        <f>請求データ入力!K43</f>
        <v>0</v>
      </c>
      <c r="O499" s="435"/>
      <c r="P499" s="549">
        <f>請求データ入力!L43</f>
        <v>0</v>
      </c>
      <c r="Q499" s="550"/>
      <c r="R499" s="447">
        <f>請求データ入力!M43</f>
        <v>0</v>
      </c>
      <c r="S499" s="435"/>
      <c r="T499" s="435"/>
      <c r="U499" s="435"/>
      <c r="V499" s="501" t="str">
        <f>請求データ入力!N43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請求データ入力!N43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請求データ入力!O43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請求データ入力!P43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請求データ入力!F43</f>
        <v>0</v>
      </c>
      <c r="S513" s="460"/>
      <c r="T513" s="460"/>
      <c r="U513" s="480"/>
      <c r="V513" s="484" t="str">
        <f>CONCATENATE(請求データ入力!C43,"/",請求データ入力!D43,"/",請求データ入力!E43)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請求データ入力!H43</f>
        <v>0</v>
      </c>
      <c r="C515" s="460"/>
      <c r="D515" s="460"/>
      <c r="E515" s="460"/>
      <c r="F515" s="460"/>
      <c r="G515" s="459">
        <f>請求データ入力!I43</f>
        <v>0</v>
      </c>
      <c r="H515" s="460"/>
      <c r="I515" s="460"/>
      <c r="J515" s="460"/>
      <c r="K515" s="460"/>
      <c r="L515" s="460"/>
      <c r="M515" s="460"/>
      <c r="N515" s="460"/>
      <c r="O515" s="460"/>
      <c r="P515" s="460"/>
      <c r="Q515" s="460"/>
      <c r="R515" s="479">
        <f>請求データ入力!G43</f>
        <v>0</v>
      </c>
      <c r="S515" s="460"/>
      <c r="T515" s="460"/>
      <c r="U515" s="480"/>
      <c r="V515" s="131" t="s">
        <v>268</v>
      </c>
      <c r="W515" s="484" t="str">
        <f>請求データ入力!Q43</f>
        <v>2602029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2602029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2602029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275</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請求データ入力!J44</f>
        <v>0</v>
      </c>
      <c r="C561" s="435"/>
      <c r="D561" s="435"/>
      <c r="E561" s="435"/>
      <c r="F561" s="435"/>
      <c r="G561" s="435"/>
      <c r="H561" s="435"/>
      <c r="I561" s="435"/>
      <c r="J561" s="435"/>
      <c r="K561" s="435"/>
      <c r="L561" s="435"/>
      <c r="M561" s="435"/>
      <c r="N561" s="527">
        <f>請求データ入力!K44</f>
        <v>0</v>
      </c>
      <c r="O561" s="435"/>
      <c r="P561" s="549">
        <f>請求データ入力!L44</f>
        <v>0</v>
      </c>
      <c r="Q561" s="550"/>
      <c r="R561" s="447">
        <f>請求データ入力!M44</f>
        <v>0</v>
      </c>
      <c r="S561" s="435"/>
      <c r="T561" s="435"/>
      <c r="U561" s="435"/>
      <c r="V561" s="501" t="str">
        <f>請求データ入力!N44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請求データ入力!N44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請求データ入力!O44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請求データ入力!P44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請求データ入力!F44</f>
        <v>0</v>
      </c>
      <c r="S575" s="460"/>
      <c r="T575" s="460"/>
      <c r="U575" s="480"/>
      <c r="V575" s="484" t="str">
        <f>CONCATENATE(請求データ入力!C44,"/",請求データ入力!D44,"/",請求データ入力!E44)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請求データ入力!H44</f>
        <v>0</v>
      </c>
      <c r="C577" s="460"/>
      <c r="D577" s="460"/>
      <c r="E577" s="460"/>
      <c r="F577" s="460"/>
      <c r="G577" s="459">
        <f>請求データ入力!I44</f>
        <v>0</v>
      </c>
      <c r="H577" s="460"/>
      <c r="I577" s="460"/>
      <c r="J577" s="460"/>
      <c r="K577" s="460"/>
      <c r="L577" s="460"/>
      <c r="M577" s="460"/>
      <c r="N577" s="460"/>
      <c r="O577" s="460"/>
      <c r="P577" s="460"/>
      <c r="Q577" s="460"/>
      <c r="R577" s="479">
        <f>請求データ入力!G44</f>
        <v>0</v>
      </c>
      <c r="S577" s="460"/>
      <c r="T577" s="460"/>
      <c r="U577" s="480"/>
      <c r="V577" s="131" t="s">
        <v>268</v>
      </c>
      <c r="W577" s="484" t="str">
        <f>請求データ入力!Q44</f>
        <v>2602030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2602030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2602030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256" priority="34" operator="equal">
      <formula>0</formula>
    </cfRule>
  </conditionalFormatting>
  <conditionalFormatting sqref="B52:G52 L52:L53 B53:F53 B54 B56 B59">
    <cfRule type="cellIs" dxfId="255" priority="33" operator="equal">
      <formula>0</formula>
    </cfRule>
  </conditionalFormatting>
  <conditionalFormatting sqref="B93:G93 L93:L94 B94:F94 B95 B97 B100">
    <cfRule type="cellIs" dxfId="254" priority="12" operator="equal">
      <formula>0</formula>
    </cfRule>
  </conditionalFormatting>
  <conditionalFormatting sqref="B114:G114 L114:L115 B115:F115 B116 B118 B121">
    <cfRule type="cellIs" dxfId="253" priority="11" operator="equal">
      <formula>0</formula>
    </cfRule>
  </conditionalFormatting>
  <conditionalFormatting sqref="B155:G155 L155:L156 B156:F156 B157 B159 B162">
    <cfRule type="cellIs" dxfId="252" priority="32" operator="equal">
      <formula>0</formula>
    </cfRule>
  </conditionalFormatting>
  <conditionalFormatting sqref="B176:G176 L176:L177 B177:F177 B178 B180 B183">
    <cfRule type="cellIs" dxfId="251" priority="31" operator="equal">
      <formula>0</formula>
    </cfRule>
  </conditionalFormatting>
  <conditionalFormatting sqref="B217:G217 L217:L218 B218:F218 B219 B221 B224">
    <cfRule type="cellIs" dxfId="250" priority="29" operator="equal">
      <formula>0</formula>
    </cfRule>
  </conditionalFormatting>
  <conditionalFormatting sqref="B238:G238 L238:L239 B239:F239 B240 B242 B245">
    <cfRule type="cellIs" dxfId="249" priority="30" operator="equal">
      <formula>0</formula>
    </cfRule>
  </conditionalFormatting>
  <conditionalFormatting sqref="B279:G279 L279:L280 B280:F280 B281 B283 B286">
    <cfRule type="cellIs" dxfId="248" priority="28" operator="equal">
      <formula>0</formula>
    </cfRule>
  </conditionalFormatting>
  <conditionalFormatting sqref="B300:G300 L300:L301 B301:F301 B302 B304 B307">
    <cfRule type="cellIs" dxfId="247" priority="27" operator="equal">
      <formula>0</formula>
    </cfRule>
  </conditionalFormatting>
  <conditionalFormatting sqref="B341:G341 L341:L342 B342:F342 B343 B345 B348">
    <cfRule type="cellIs" dxfId="246" priority="25" operator="equal">
      <formula>0</formula>
    </cfRule>
  </conditionalFormatting>
  <conditionalFormatting sqref="B362:G362 L362:L363 B363:F363 B364 B366 B369">
    <cfRule type="cellIs" dxfId="245" priority="26" operator="equal">
      <formula>0</formula>
    </cfRule>
  </conditionalFormatting>
  <conditionalFormatting sqref="B403:G403 L403:L404 B404:F404 B405 B407 B410">
    <cfRule type="cellIs" dxfId="244" priority="10" operator="equal">
      <formula>0</formula>
    </cfRule>
  </conditionalFormatting>
  <conditionalFormatting sqref="B424:G424 L424:L425 B425:F425 B426 B428 B431">
    <cfRule type="cellIs" dxfId="243" priority="9" operator="equal">
      <formula>0</formula>
    </cfRule>
  </conditionalFormatting>
  <conditionalFormatting sqref="B465:G465 L465:L466 B466:F466 B467 B469 B472">
    <cfRule type="cellIs" dxfId="242" priority="7" operator="equal">
      <formula>0</formula>
    </cfRule>
  </conditionalFormatting>
  <conditionalFormatting sqref="B486:G486 L486:L487 B487:F487 B488 B490 B493">
    <cfRule type="cellIs" dxfId="241" priority="8" operator="equal">
      <formula>0</formula>
    </cfRule>
  </conditionalFormatting>
  <conditionalFormatting sqref="B527:G527 L527:L528 B528:F528 B529 B531 B534">
    <cfRule type="cellIs" dxfId="240" priority="6" operator="equal">
      <formula>0</formula>
    </cfRule>
  </conditionalFormatting>
  <conditionalFormatting sqref="B548:G548 L548:L549 B549:F549 B550 B552 B555">
    <cfRule type="cellIs" dxfId="239" priority="5" operator="equal">
      <formula>0</formula>
    </cfRule>
  </conditionalFormatting>
  <conditionalFormatting sqref="B589:G589 L589:L590 B590:F590 B591 B593 B596">
    <cfRule type="cellIs" dxfId="238" priority="3" operator="equal">
      <formula>0</formula>
    </cfRule>
  </conditionalFormatting>
  <conditionalFormatting sqref="B610:G610 L610:L611 B611:F611 B612 B614 B617">
    <cfRule type="cellIs" dxfId="237" priority="4" operator="equal">
      <formula>0</formula>
    </cfRule>
  </conditionalFormatting>
  <conditionalFormatting sqref="B1:R1048576">
    <cfRule type="cellIs" dxfId="236" priority="1" operator="equal">
      <formula>0</formula>
    </cfRule>
  </conditionalFormatting>
  <conditionalFormatting sqref="B1:Z9 R10:Z12 R13:S13 R14:Z17 B18:Z30 R31:Z33 R34:S34 R35:Z38 B39:Z51 R52:Z54 R55:S55 R56:Z59">
    <cfRule type="cellIs" dxfId="235" priority="54" operator="equal">
      <formula>0</formula>
    </cfRule>
  </conditionalFormatting>
  <conditionalFormatting sqref="B60:Z71 R72:Z73 R76:Z79 B80:Z92 R93:Z94 R97:Z100 B101:Z113 R114:Z115 R118:Z121">
    <cfRule type="cellIs" dxfId="234" priority="52" operator="equal">
      <formula>0</formula>
    </cfRule>
  </conditionalFormatting>
  <conditionalFormatting sqref="B122:Z133 R134:Z135 R138:Z141 B142:Z154 R155:Z156 R159:Z162 B163:Z175 R176:Z177 R180:Z183">
    <cfRule type="cellIs" dxfId="233" priority="50" operator="equal">
      <formula>0</formula>
    </cfRule>
  </conditionalFormatting>
  <conditionalFormatting sqref="B184:Z195 R196:Z197 R200:Z203 B204:Z216 R217:Z218 R221:Z224 B225:Z237 R238:Z239 R242:Z245">
    <cfRule type="cellIs" dxfId="232" priority="48" operator="equal">
      <formula>0</formula>
    </cfRule>
  </conditionalFormatting>
  <conditionalFormatting sqref="B246:Z257 R258:Z259 R262:Z265 B266:Z278 R279:Z280 R283:Z286 B287:Z299 R300:Z301 R304:Z307">
    <cfRule type="cellIs" dxfId="231" priority="46" operator="equal">
      <formula>0</formula>
    </cfRule>
  </conditionalFormatting>
  <conditionalFormatting sqref="B308:Z319 R320:Z321 R324:Z327 B328:Z340 R341:Z342 R345:Z348 B349:Z361 R362:Z363 R366:Z369">
    <cfRule type="cellIs" dxfId="230" priority="44" operator="equal">
      <formula>0</formula>
    </cfRule>
  </conditionalFormatting>
  <conditionalFormatting sqref="B370:Z381 R382:Z383 R386:Z389 B390:Z402 R403:Z404 R407:Z410 B411:Z423 R424:Z425 R428:Z431">
    <cfRule type="cellIs" dxfId="229" priority="42" operator="equal">
      <formula>0</formula>
    </cfRule>
  </conditionalFormatting>
  <conditionalFormatting sqref="B432:Z443 R444:Z445 R448:Z451 B452:Z464 R465:Z466 R469:Z472 B473:Z485 R486:Z487 R490:Z493">
    <cfRule type="cellIs" dxfId="228" priority="40" operator="equal">
      <formula>0</formula>
    </cfRule>
  </conditionalFormatting>
  <conditionalFormatting sqref="B494:Z505 R506:Z507 R510:Z513 B514:Z526 R527:Z528 R531:Z534 B535:Z547 R548:Z549 R552:Z555">
    <cfRule type="cellIs" dxfId="227" priority="38" operator="equal">
      <formula>0</formula>
    </cfRule>
  </conditionalFormatting>
  <conditionalFormatting sqref="B556:Z567 R568:Z569 R572:Z575 B576:Z588 R589:Z590 R593:Z596 B597:Z609 R610:Z611 R614:Z617 B618:Z620">
    <cfRule type="cellIs" dxfId="226" priority="36" operator="equal">
      <formula>0</formula>
    </cfRule>
  </conditionalFormatting>
  <conditionalFormatting sqref="V1:Z620">
    <cfRule type="cellIs" dxfId="225" priority="35" operator="equal">
      <formula>"//"</formula>
    </cfRule>
  </conditionalFormatting>
  <conditionalFormatting sqref="V1:Z1048576">
    <cfRule type="cellIs" dxfId="224" priority="2" operator="equal">
      <formula>0</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CFF"/>
  </sheetPr>
  <dimension ref="A1:AS620"/>
  <sheetViews>
    <sheetView view="pageBreakPreview" zoomScale="70" zoomScaleNormal="100" zoomScaleSheetLayoutView="70" workbookViewId="0">
      <selection activeCell="AR58" sqref="AR58"/>
    </sheetView>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331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請求データ入力!J45</f>
        <v>0</v>
      </c>
      <c r="C3" s="435"/>
      <c r="D3" s="435"/>
      <c r="E3" s="435"/>
      <c r="F3" s="435"/>
      <c r="G3" s="435"/>
      <c r="H3" s="435"/>
      <c r="I3" s="435"/>
      <c r="J3" s="435"/>
      <c r="K3" s="435"/>
      <c r="L3" s="435"/>
      <c r="M3" s="435"/>
      <c r="N3" s="527">
        <f>請求データ入力!K45</f>
        <v>0</v>
      </c>
      <c r="O3" s="435"/>
      <c r="P3" s="549">
        <f>請求データ入力!L45</f>
        <v>0</v>
      </c>
      <c r="Q3" s="550"/>
      <c r="R3" s="447">
        <f>請求データ入力!M45</f>
        <v>0</v>
      </c>
      <c r="S3" s="435"/>
      <c r="T3" s="435"/>
      <c r="U3" s="435"/>
      <c r="V3" s="501" t="str">
        <f>請求データ入力!N45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161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162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163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164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165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166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請求データ入力!N45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167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請求データ入力!O45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168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請求データ入力!P45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169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請求データ入力!F45</f>
        <v>0</v>
      </c>
      <c r="S17" s="460"/>
      <c r="T17" s="460"/>
      <c r="U17" s="480"/>
      <c r="V17" s="484" t="str">
        <f>CONCATENATE(請求データ入力!C45,"/",請求データ入力!D45,"/",請求データ入力!E45)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170</v>
      </c>
      <c r="AP18" s="547" t="str">
        <f>IF(VLOOKUP(AO18,請求データ入力!$B$15:$P$114,9)=0,"",620)</f>
        <v/>
      </c>
      <c r="AS18" s="58"/>
    </row>
    <row r="19" spans="1:45" s="1" customFormat="1" ht="15.9" customHeight="1" x14ac:dyDescent="0.2">
      <c r="B19" s="473">
        <f>請求データ入力!H45</f>
        <v>0</v>
      </c>
      <c r="C19" s="460"/>
      <c r="D19" s="460"/>
      <c r="E19" s="460"/>
      <c r="F19" s="460"/>
      <c r="G19" s="459">
        <f>請求データ入力!I45</f>
        <v>0</v>
      </c>
      <c r="H19" s="460"/>
      <c r="I19" s="460"/>
      <c r="J19" s="460"/>
      <c r="K19" s="460"/>
      <c r="L19" s="460"/>
      <c r="M19" s="460"/>
      <c r="N19" s="460"/>
      <c r="O19" s="460"/>
      <c r="P19" s="460"/>
      <c r="Q19" s="460"/>
      <c r="R19" s="479">
        <f>請求データ入力!G45</f>
        <v>0</v>
      </c>
      <c r="S19" s="460"/>
      <c r="T19" s="460"/>
      <c r="U19" s="480"/>
      <c r="V19" s="131" t="s">
        <v>268</v>
      </c>
      <c r="W19" s="484" t="str">
        <f>請求データ入力!Q45</f>
        <v>2602031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2602031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2602031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332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請求データ入力!J46</f>
        <v>0</v>
      </c>
      <c r="C65" s="435"/>
      <c r="D65" s="435"/>
      <c r="E65" s="435"/>
      <c r="F65" s="435"/>
      <c r="G65" s="435"/>
      <c r="H65" s="435"/>
      <c r="I65" s="435"/>
      <c r="J65" s="435"/>
      <c r="K65" s="435"/>
      <c r="L65" s="435"/>
      <c r="M65" s="435"/>
      <c r="N65" s="527">
        <f>請求データ入力!K46</f>
        <v>0</v>
      </c>
      <c r="O65" s="435"/>
      <c r="P65" s="549">
        <f>請求データ入力!L46</f>
        <v>0</v>
      </c>
      <c r="Q65" s="550"/>
      <c r="R65" s="447">
        <f>請求データ入力!M46</f>
        <v>0</v>
      </c>
      <c r="S65" s="435"/>
      <c r="T65" s="435"/>
      <c r="U65" s="435"/>
      <c r="V65" s="501" t="str">
        <f>請求データ入力!N46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請求データ入力!N46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請求データ入力!O46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請求データ入力!P46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請求データ入力!F46</f>
        <v>0</v>
      </c>
      <c r="S79" s="460"/>
      <c r="T79" s="460"/>
      <c r="U79" s="480"/>
      <c r="V79" s="484" t="str">
        <f>CONCATENATE(請求データ入力!C46,"/",請求データ入力!D46,"/",請求データ入力!E46)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請求データ入力!H46</f>
        <v>0</v>
      </c>
      <c r="C81" s="460"/>
      <c r="D81" s="460"/>
      <c r="E81" s="460"/>
      <c r="F81" s="460"/>
      <c r="G81" s="459">
        <f>請求データ入力!I46</f>
        <v>0</v>
      </c>
      <c r="H81" s="460"/>
      <c r="I81" s="460"/>
      <c r="J81" s="460"/>
      <c r="K81" s="460"/>
      <c r="L81" s="460"/>
      <c r="M81" s="460"/>
      <c r="N81" s="460"/>
      <c r="O81" s="460"/>
      <c r="P81" s="460"/>
      <c r="Q81" s="460"/>
      <c r="R81" s="479">
        <f>請求データ入力!G46</f>
        <v>0</v>
      </c>
      <c r="S81" s="460"/>
      <c r="T81" s="460"/>
      <c r="U81" s="480"/>
      <c r="V81" s="131" t="s">
        <v>268</v>
      </c>
      <c r="W81" s="484" t="str">
        <f>請求データ入力!Q46</f>
        <v>2602032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2602032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2602032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333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請求データ入力!J47</f>
        <v>0</v>
      </c>
      <c r="C127" s="435"/>
      <c r="D127" s="435"/>
      <c r="E127" s="435"/>
      <c r="F127" s="435"/>
      <c r="G127" s="435"/>
      <c r="H127" s="435"/>
      <c r="I127" s="435"/>
      <c r="J127" s="435"/>
      <c r="K127" s="435"/>
      <c r="L127" s="435"/>
      <c r="M127" s="435"/>
      <c r="N127" s="527">
        <f>請求データ入力!K47</f>
        <v>0</v>
      </c>
      <c r="O127" s="435"/>
      <c r="P127" s="549">
        <f>請求データ入力!L47</f>
        <v>0</v>
      </c>
      <c r="Q127" s="550"/>
      <c r="R127" s="447">
        <f>請求データ入力!M47</f>
        <v>0</v>
      </c>
      <c r="S127" s="435"/>
      <c r="T127" s="435"/>
      <c r="U127" s="435"/>
      <c r="V127" s="501" t="str">
        <f>請求データ入力!N47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請求データ入力!N47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請求データ入力!O47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請求データ入力!P47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請求データ入力!F47</f>
        <v>0</v>
      </c>
      <c r="S141" s="460"/>
      <c r="T141" s="460"/>
      <c r="U141" s="480"/>
      <c r="V141" s="484" t="str">
        <f>CONCATENATE(請求データ入力!C47,"/",請求データ入力!D47,"/",請求データ入力!E47)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請求データ入力!H47</f>
        <v>0</v>
      </c>
      <c r="C143" s="460"/>
      <c r="D143" s="460"/>
      <c r="E143" s="460"/>
      <c r="F143" s="460"/>
      <c r="G143" s="459">
        <f>請求データ入力!I47</f>
        <v>0</v>
      </c>
      <c r="H143" s="460"/>
      <c r="I143" s="460"/>
      <c r="J143" s="460"/>
      <c r="K143" s="460"/>
      <c r="L143" s="460"/>
      <c r="M143" s="460"/>
      <c r="N143" s="460"/>
      <c r="O143" s="460"/>
      <c r="P143" s="460"/>
      <c r="Q143" s="460"/>
      <c r="R143" s="479">
        <f>請求データ入力!G47</f>
        <v>0</v>
      </c>
      <c r="S143" s="460"/>
      <c r="T143" s="460"/>
      <c r="U143" s="480"/>
      <c r="V143" s="131" t="s">
        <v>268</v>
      </c>
      <c r="W143" s="484" t="str">
        <f>請求データ入力!Q47</f>
        <v>2602033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2602033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2602033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334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請求データ入力!J48</f>
        <v>0</v>
      </c>
      <c r="C189" s="435"/>
      <c r="D189" s="435"/>
      <c r="E189" s="435"/>
      <c r="F189" s="435"/>
      <c r="G189" s="435"/>
      <c r="H189" s="435"/>
      <c r="I189" s="435"/>
      <c r="J189" s="435"/>
      <c r="K189" s="435"/>
      <c r="L189" s="435"/>
      <c r="M189" s="435"/>
      <c r="N189" s="527">
        <f>請求データ入力!K48</f>
        <v>0</v>
      </c>
      <c r="O189" s="435"/>
      <c r="P189" s="549">
        <f>請求データ入力!L48</f>
        <v>0</v>
      </c>
      <c r="Q189" s="550"/>
      <c r="R189" s="447">
        <f>請求データ入力!M48</f>
        <v>0</v>
      </c>
      <c r="S189" s="435"/>
      <c r="T189" s="435"/>
      <c r="U189" s="435"/>
      <c r="V189" s="501" t="str">
        <f>請求データ入力!N48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請求データ入力!N48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請求データ入力!O48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請求データ入力!P48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請求データ入力!F48</f>
        <v>0</v>
      </c>
      <c r="S203" s="460"/>
      <c r="T203" s="460"/>
      <c r="U203" s="480"/>
      <c r="V203" s="484" t="str">
        <f>CONCATENATE(請求データ入力!C48,"/",請求データ入力!D48,"/",請求データ入力!E48)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請求データ入力!H48</f>
        <v>0</v>
      </c>
      <c r="C205" s="460"/>
      <c r="D205" s="460"/>
      <c r="E205" s="460"/>
      <c r="F205" s="460"/>
      <c r="G205" s="459">
        <f>請求データ入力!I48</f>
        <v>0</v>
      </c>
      <c r="H205" s="460"/>
      <c r="I205" s="460"/>
      <c r="J205" s="460"/>
      <c r="K205" s="460"/>
      <c r="L205" s="460"/>
      <c r="M205" s="460"/>
      <c r="N205" s="460"/>
      <c r="O205" s="460"/>
      <c r="P205" s="460"/>
      <c r="Q205" s="460"/>
      <c r="R205" s="479">
        <f>請求データ入力!G48</f>
        <v>0</v>
      </c>
      <c r="S205" s="460"/>
      <c r="T205" s="460"/>
      <c r="U205" s="480"/>
      <c r="V205" s="131" t="s">
        <v>268</v>
      </c>
      <c r="W205" s="484" t="str">
        <f>請求データ入力!Q48</f>
        <v>2602034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2602034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2602034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335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請求データ入力!J49</f>
        <v>0</v>
      </c>
      <c r="C251" s="435"/>
      <c r="D251" s="435"/>
      <c r="E251" s="435"/>
      <c r="F251" s="435"/>
      <c r="G251" s="435"/>
      <c r="H251" s="435"/>
      <c r="I251" s="435"/>
      <c r="J251" s="435"/>
      <c r="K251" s="435"/>
      <c r="L251" s="435"/>
      <c r="M251" s="435"/>
      <c r="N251" s="527">
        <f>請求データ入力!K49</f>
        <v>0</v>
      </c>
      <c r="O251" s="435"/>
      <c r="P251" s="549">
        <f>請求データ入力!L49</f>
        <v>0</v>
      </c>
      <c r="Q251" s="550"/>
      <c r="R251" s="447">
        <f>請求データ入力!M49</f>
        <v>0</v>
      </c>
      <c r="S251" s="435"/>
      <c r="T251" s="435"/>
      <c r="U251" s="435"/>
      <c r="V251" s="501" t="str">
        <f>請求データ入力!N49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請求データ入力!N49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請求データ入力!O49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請求データ入力!P49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請求データ入力!F49</f>
        <v>0</v>
      </c>
      <c r="S265" s="460"/>
      <c r="T265" s="460"/>
      <c r="U265" s="480"/>
      <c r="V265" s="484" t="str">
        <f>CONCATENATE(請求データ入力!C49,"/",請求データ入力!D49,"/",請求データ入力!E49)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請求データ入力!H49</f>
        <v>0</v>
      </c>
      <c r="C267" s="460"/>
      <c r="D267" s="460"/>
      <c r="E267" s="460"/>
      <c r="F267" s="460"/>
      <c r="G267" s="459">
        <f>請求データ入力!I49</f>
        <v>0</v>
      </c>
      <c r="H267" s="460"/>
      <c r="I267" s="460"/>
      <c r="J267" s="460"/>
      <c r="K267" s="460"/>
      <c r="L267" s="460"/>
      <c r="M267" s="460"/>
      <c r="N267" s="460"/>
      <c r="O267" s="460"/>
      <c r="P267" s="460"/>
      <c r="Q267" s="460"/>
      <c r="R267" s="479">
        <f>請求データ入力!G49</f>
        <v>0</v>
      </c>
      <c r="S267" s="460"/>
      <c r="T267" s="460"/>
      <c r="U267" s="480"/>
      <c r="V267" s="131" t="s">
        <v>268</v>
      </c>
      <c r="W267" s="484" t="str">
        <f>請求データ入力!Q49</f>
        <v>2602035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2602035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2602035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336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請求データ入力!J50</f>
        <v>0</v>
      </c>
      <c r="C313" s="435"/>
      <c r="D313" s="435"/>
      <c r="E313" s="435"/>
      <c r="F313" s="435"/>
      <c r="G313" s="435"/>
      <c r="H313" s="435"/>
      <c r="I313" s="435"/>
      <c r="J313" s="435"/>
      <c r="K313" s="435"/>
      <c r="L313" s="435"/>
      <c r="M313" s="435"/>
      <c r="N313" s="527">
        <f>請求データ入力!K50</f>
        <v>0</v>
      </c>
      <c r="O313" s="435"/>
      <c r="P313" s="549">
        <f>請求データ入力!L50</f>
        <v>0</v>
      </c>
      <c r="Q313" s="550"/>
      <c r="R313" s="447">
        <f>請求データ入力!M50</f>
        <v>0</v>
      </c>
      <c r="S313" s="435"/>
      <c r="T313" s="435"/>
      <c r="U313" s="435"/>
      <c r="V313" s="501" t="str">
        <f>請求データ入力!N50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請求データ入力!N50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請求データ入力!O50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請求データ入力!P50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請求データ入力!F50</f>
        <v>0</v>
      </c>
      <c r="S327" s="460"/>
      <c r="T327" s="460"/>
      <c r="U327" s="480"/>
      <c r="V327" s="484" t="str">
        <f>CONCATENATE(請求データ入力!C50,"/",請求データ入力!D50,"/",請求データ入力!E50)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請求データ入力!H50</f>
        <v>0</v>
      </c>
      <c r="C329" s="460"/>
      <c r="D329" s="460"/>
      <c r="E329" s="460"/>
      <c r="F329" s="460"/>
      <c r="G329" s="459">
        <f>請求データ入力!I50</f>
        <v>0</v>
      </c>
      <c r="H329" s="460"/>
      <c r="I329" s="460"/>
      <c r="J329" s="460"/>
      <c r="K329" s="460"/>
      <c r="L329" s="460"/>
      <c r="M329" s="460"/>
      <c r="N329" s="460"/>
      <c r="O329" s="460"/>
      <c r="P329" s="460"/>
      <c r="Q329" s="460"/>
      <c r="R329" s="479">
        <f>請求データ入力!G50</f>
        <v>0</v>
      </c>
      <c r="S329" s="460"/>
      <c r="T329" s="460"/>
      <c r="U329" s="480"/>
      <c r="V329" s="131" t="s">
        <v>268</v>
      </c>
      <c r="W329" s="484" t="str">
        <f>請求データ入力!Q50</f>
        <v>2602036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2602036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2602036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337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請求データ入力!J51</f>
        <v>0</v>
      </c>
      <c r="C375" s="435"/>
      <c r="D375" s="435"/>
      <c r="E375" s="435"/>
      <c r="F375" s="435"/>
      <c r="G375" s="435"/>
      <c r="H375" s="435"/>
      <c r="I375" s="435"/>
      <c r="J375" s="435"/>
      <c r="K375" s="435"/>
      <c r="L375" s="435"/>
      <c r="M375" s="435"/>
      <c r="N375" s="527">
        <f>請求データ入力!K51</f>
        <v>0</v>
      </c>
      <c r="O375" s="435"/>
      <c r="P375" s="549">
        <f>請求データ入力!L51</f>
        <v>0</v>
      </c>
      <c r="Q375" s="550"/>
      <c r="R375" s="447">
        <f>請求データ入力!M51</f>
        <v>0</v>
      </c>
      <c r="S375" s="435"/>
      <c r="T375" s="435"/>
      <c r="U375" s="435"/>
      <c r="V375" s="501" t="str">
        <f>請求データ入力!N51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請求データ入力!N51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請求データ入力!O51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請求データ入力!P51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請求データ入力!F51</f>
        <v>0</v>
      </c>
      <c r="S389" s="460"/>
      <c r="T389" s="460"/>
      <c r="U389" s="480"/>
      <c r="V389" s="484" t="str">
        <f>CONCATENATE(請求データ入力!C51,"/",請求データ入力!D51,"/",請求データ入力!E51)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請求データ入力!H51</f>
        <v>0</v>
      </c>
      <c r="C391" s="460"/>
      <c r="D391" s="460"/>
      <c r="E391" s="460"/>
      <c r="F391" s="460"/>
      <c r="G391" s="459">
        <f>請求データ入力!I51</f>
        <v>0</v>
      </c>
      <c r="H391" s="460"/>
      <c r="I391" s="460"/>
      <c r="J391" s="460"/>
      <c r="K391" s="460"/>
      <c r="L391" s="460"/>
      <c r="M391" s="460"/>
      <c r="N391" s="460"/>
      <c r="O391" s="460"/>
      <c r="P391" s="460"/>
      <c r="Q391" s="460"/>
      <c r="R391" s="479">
        <f>請求データ入力!G51</f>
        <v>0</v>
      </c>
      <c r="S391" s="460"/>
      <c r="T391" s="460"/>
      <c r="U391" s="480"/>
      <c r="V391" s="131" t="s">
        <v>268</v>
      </c>
      <c r="W391" s="484" t="str">
        <f>請求データ入力!Q51</f>
        <v>2602037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2602037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2602037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338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請求データ入力!J52</f>
        <v>0</v>
      </c>
      <c r="C437" s="435"/>
      <c r="D437" s="435"/>
      <c r="E437" s="435"/>
      <c r="F437" s="435"/>
      <c r="G437" s="435"/>
      <c r="H437" s="435"/>
      <c r="I437" s="435"/>
      <c r="J437" s="435"/>
      <c r="K437" s="435"/>
      <c r="L437" s="435"/>
      <c r="M437" s="435"/>
      <c r="N437" s="527">
        <f>請求データ入力!K52</f>
        <v>0</v>
      </c>
      <c r="O437" s="435"/>
      <c r="P437" s="549">
        <f>請求データ入力!L52</f>
        <v>0</v>
      </c>
      <c r="Q437" s="550"/>
      <c r="R437" s="447">
        <f>請求データ入力!M52</f>
        <v>0</v>
      </c>
      <c r="S437" s="435"/>
      <c r="T437" s="435"/>
      <c r="U437" s="435"/>
      <c r="V437" s="501" t="str">
        <f>請求データ入力!N52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請求データ入力!N52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請求データ入力!O52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請求データ入力!P52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請求データ入力!F52</f>
        <v>0</v>
      </c>
      <c r="S451" s="460"/>
      <c r="T451" s="460"/>
      <c r="U451" s="480"/>
      <c r="V451" s="484" t="str">
        <f>CONCATENATE(請求データ入力!C52,"/",請求データ入力!D52,"/",請求データ入力!E52)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請求データ入力!H52</f>
        <v>0</v>
      </c>
      <c r="C453" s="460"/>
      <c r="D453" s="460"/>
      <c r="E453" s="460"/>
      <c r="F453" s="460"/>
      <c r="G453" s="459">
        <f>請求データ入力!I52</f>
        <v>0</v>
      </c>
      <c r="H453" s="460"/>
      <c r="I453" s="460"/>
      <c r="J453" s="460"/>
      <c r="K453" s="460"/>
      <c r="L453" s="460"/>
      <c r="M453" s="460"/>
      <c r="N453" s="460"/>
      <c r="O453" s="460"/>
      <c r="P453" s="460"/>
      <c r="Q453" s="460"/>
      <c r="R453" s="479">
        <f>請求データ入力!G52</f>
        <v>0</v>
      </c>
      <c r="S453" s="460"/>
      <c r="T453" s="460"/>
      <c r="U453" s="480"/>
      <c r="V453" s="131" t="s">
        <v>268</v>
      </c>
      <c r="W453" s="484" t="str">
        <f>請求データ入力!Q52</f>
        <v>2602038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2602038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2602038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339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請求データ入力!J53</f>
        <v>0</v>
      </c>
      <c r="C499" s="435"/>
      <c r="D499" s="435"/>
      <c r="E499" s="435"/>
      <c r="F499" s="435"/>
      <c r="G499" s="435"/>
      <c r="H499" s="435"/>
      <c r="I499" s="435"/>
      <c r="J499" s="435"/>
      <c r="K499" s="435"/>
      <c r="L499" s="435"/>
      <c r="M499" s="435"/>
      <c r="N499" s="527">
        <f>請求データ入力!K53</f>
        <v>0</v>
      </c>
      <c r="O499" s="435"/>
      <c r="P499" s="549">
        <f>請求データ入力!L53</f>
        <v>0</v>
      </c>
      <c r="Q499" s="550"/>
      <c r="R499" s="447">
        <f>請求データ入力!M53</f>
        <v>0</v>
      </c>
      <c r="S499" s="435"/>
      <c r="T499" s="435"/>
      <c r="U499" s="435"/>
      <c r="V499" s="501" t="str">
        <f>請求データ入力!N53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請求データ入力!N53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請求データ入力!O53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請求データ入力!P53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請求データ入力!F53</f>
        <v>0</v>
      </c>
      <c r="S513" s="460"/>
      <c r="T513" s="460"/>
      <c r="U513" s="480"/>
      <c r="V513" s="484" t="str">
        <f>CONCATENATE(請求データ入力!C53,"/",請求データ入力!D53,"/",請求データ入力!E53)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請求データ入力!H53</f>
        <v>0</v>
      </c>
      <c r="C515" s="460"/>
      <c r="D515" s="460"/>
      <c r="E515" s="460"/>
      <c r="F515" s="460"/>
      <c r="G515" s="459">
        <f>請求データ入力!I53</f>
        <v>0</v>
      </c>
      <c r="H515" s="460"/>
      <c r="I515" s="460"/>
      <c r="J515" s="460"/>
      <c r="K515" s="460"/>
      <c r="L515" s="460"/>
      <c r="M515" s="460"/>
      <c r="N515" s="460"/>
      <c r="O515" s="460"/>
      <c r="P515" s="460"/>
      <c r="Q515" s="460"/>
      <c r="R515" s="479">
        <f>請求データ入力!G53</f>
        <v>0</v>
      </c>
      <c r="S515" s="460"/>
      <c r="T515" s="460"/>
      <c r="U515" s="480"/>
      <c r="V515" s="131" t="s">
        <v>268</v>
      </c>
      <c r="W515" s="484" t="str">
        <f>請求データ入力!Q53</f>
        <v>2602039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2602039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2602039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276</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請求データ入力!J54</f>
        <v>0</v>
      </c>
      <c r="C561" s="435"/>
      <c r="D561" s="435"/>
      <c r="E561" s="435"/>
      <c r="F561" s="435"/>
      <c r="G561" s="435"/>
      <c r="H561" s="435"/>
      <c r="I561" s="435"/>
      <c r="J561" s="435"/>
      <c r="K561" s="435"/>
      <c r="L561" s="435"/>
      <c r="M561" s="435"/>
      <c r="N561" s="527">
        <f>請求データ入力!K54</f>
        <v>0</v>
      </c>
      <c r="O561" s="435"/>
      <c r="P561" s="549">
        <f>請求データ入力!L54</f>
        <v>0</v>
      </c>
      <c r="Q561" s="550"/>
      <c r="R561" s="447">
        <f>請求データ入力!M54</f>
        <v>0</v>
      </c>
      <c r="S561" s="435"/>
      <c r="T561" s="435"/>
      <c r="U561" s="435"/>
      <c r="V561" s="501" t="str">
        <f>請求データ入力!N54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請求データ入力!N54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請求データ入力!O54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請求データ入力!P54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請求データ入力!F54</f>
        <v>0</v>
      </c>
      <c r="S575" s="460"/>
      <c r="T575" s="460"/>
      <c r="U575" s="480"/>
      <c r="V575" s="484" t="str">
        <f>CONCATENATE(請求データ入力!C54,"/",請求データ入力!D54,"/",請求データ入力!E54)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請求データ入力!H54</f>
        <v>0</v>
      </c>
      <c r="C577" s="460"/>
      <c r="D577" s="460"/>
      <c r="E577" s="460"/>
      <c r="F577" s="460"/>
      <c r="G577" s="459">
        <f>請求データ入力!I54</f>
        <v>0</v>
      </c>
      <c r="H577" s="460"/>
      <c r="I577" s="460"/>
      <c r="J577" s="460"/>
      <c r="K577" s="460"/>
      <c r="L577" s="460"/>
      <c r="M577" s="460"/>
      <c r="N577" s="460"/>
      <c r="O577" s="460"/>
      <c r="P577" s="460"/>
      <c r="Q577" s="460"/>
      <c r="R577" s="479">
        <f>請求データ入力!G54</f>
        <v>0</v>
      </c>
      <c r="S577" s="460"/>
      <c r="T577" s="460"/>
      <c r="U577" s="480"/>
      <c r="V577" s="131" t="s">
        <v>268</v>
      </c>
      <c r="W577" s="484" t="str">
        <f>請求データ入力!Q54</f>
        <v>2602040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2602040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2602040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223" priority="33" operator="equal">
      <formula>0</formula>
    </cfRule>
  </conditionalFormatting>
  <conditionalFormatting sqref="B52:G52 L52:L53 B53:F53 B54 B56 B59">
    <cfRule type="cellIs" dxfId="222" priority="32" operator="equal">
      <formula>0</formula>
    </cfRule>
  </conditionalFormatting>
  <conditionalFormatting sqref="B93:G93 L93:L94 B94:F94 B95 B97 B100">
    <cfRule type="cellIs" dxfId="221" priority="11" operator="equal">
      <formula>0</formula>
    </cfRule>
  </conditionalFormatting>
  <conditionalFormatting sqref="B114:G114 L114:L115 B115:F115 B116 B118 B121">
    <cfRule type="cellIs" dxfId="220" priority="10" operator="equal">
      <formula>0</formula>
    </cfRule>
  </conditionalFormatting>
  <conditionalFormatting sqref="B155:G155 L155:L156 B156:F156 B157 B159 B162">
    <cfRule type="cellIs" dxfId="219" priority="31" operator="equal">
      <formula>0</formula>
    </cfRule>
  </conditionalFormatting>
  <conditionalFormatting sqref="B176:G176 L176:L177 B177:F177 B178 B180 B183">
    <cfRule type="cellIs" dxfId="218" priority="30" operator="equal">
      <formula>0</formula>
    </cfRule>
  </conditionalFormatting>
  <conditionalFormatting sqref="B217:G217 L217:L218 B218:F218 B219 B221 B224">
    <cfRule type="cellIs" dxfId="217" priority="28" operator="equal">
      <formula>0</formula>
    </cfRule>
  </conditionalFormatting>
  <conditionalFormatting sqref="B238:G238 L238:L239 B239:F239 B240 B242 B245">
    <cfRule type="cellIs" dxfId="216" priority="29" operator="equal">
      <formula>0</formula>
    </cfRule>
  </conditionalFormatting>
  <conditionalFormatting sqref="B279:G279 L279:L280 B280:F280 B281 B283 B286">
    <cfRule type="cellIs" dxfId="215" priority="27" operator="equal">
      <formula>0</formula>
    </cfRule>
  </conditionalFormatting>
  <conditionalFormatting sqref="B300:G300 L300:L301 B301:F301 B302 B304 B307">
    <cfRule type="cellIs" dxfId="214" priority="26" operator="equal">
      <formula>0</formula>
    </cfRule>
  </conditionalFormatting>
  <conditionalFormatting sqref="B341:G341 L341:L342 B342:F342 B343 B345 B348">
    <cfRule type="cellIs" dxfId="213" priority="24" operator="equal">
      <formula>0</formula>
    </cfRule>
  </conditionalFormatting>
  <conditionalFormatting sqref="B362:G362 L362:L363 B363:F363 B364 B366 B369">
    <cfRule type="cellIs" dxfId="212" priority="25" operator="equal">
      <formula>0</formula>
    </cfRule>
  </conditionalFormatting>
  <conditionalFormatting sqref="B403:G403 L403:L404 B404:F404 B405 B407 B410">
    <cfRule type="cellIs" dxfId="211" priority="9" operator="equal">
      <formula>0</formula>
    </cfRule>
  </conditionalFormatting>
  <conditionalFormatting sqref="B424:G424 L424:L425 B425:F425 B426 B428 B431">
    <cfRule type="cellIs" dxfId="210" priority="8" operator="equal">
      <formula>0</formula>
    </cfRule>
  </conditionalFormatting>
  <conditionalFormatting sqref="B465:G465 L465:L466 B466:F466 B467 B469 B472">
    <cfRule type="cellIs" dxfId="209" priority="6" operator="equal">
      <formula>0</formula>
    </cfRule>
  </conditionalFormatting>
  <conditionalFormatting sqref="B486:G486 L486:L487 B487:F487 B488 B490 B493">
    <cfRule type="cellIs" dxfId="208" priority="7" operator="equal">
      <formula>0</formula>
    </cfRule>
  </conditionalFormatting>
  <conditionalFormatting sqref="B527:G527 L527:L528 B528:F528 B529 B531 B534">
    <cfRule type="cellIs" dxfId="207" priority="5" operator="equal">
      <formula>0</formula>
    </cfRule>
  </conditionalFormatting>
  <conditionalFormatting sqref="B548:G548 L548:L549 B549:F549 B550 B552 B555">
    <cfRule type="cellIs" dxfId="206" priority="4" operator="equal">
      <formula>0</formula>
    </cfRule>
  </conditionalFormatting>
  <conditionalFormatting sqref="B589:G589 L589:L590 B590:F590 B591 B593 B596">
    <cfRule type="cellIs" dxfId="205" priority="2" operator="equal">
      <formula>0</formula>
    </cfRule>
  </conditionalFormatting>
  <conditionalFormatting sqref="B610:G610 L610:L611 B611:F611 B612 B614 B617">
    <cfRule type="cellIs" dxfId="204" priority="3" operator="equal">
      <formula>0</formula>
    </cfRule>
  </conditionalFormatting>
  <conditionalFormatting sqref="B1:Q1048576 V1:Z1048576">
    <cfRule type="cellIs" dxfId="203" priority="1" operator="equal">
      <formula>0</formula>
    </cfRule>
  </conditionalFormatting>
  <conditionalFormatting sqref="B1:Z9 R10:Z12 R13:S13 R14:Z17 B18:Z30 R31:Z33 R34:S34 R35:Z38 B39:Z51 R52:Z54 R55:S55 R56:Z59">
    <cfRule type="cellIs" dxfId="202" priority="53" operator="equal">
      <formula>0</formula>
    </cfRule>
  </conditionalFormatting>
  <conditionalFormatting sqref="B60:Z71 R72:Z73 R76:Z79 B80:Z92 R93:Z94 R97:Z100 B101:Z113 R114:Z115 R118:Z121">
    <cfRule type="cellIs" dxfId="201" priority="51" operator="equal">
      <formula>0</formula>
    </cfRule>
  </conditionalFormatting>
  <conditionalFormatting sqref="B122:Z133 R134:Z135 R138:Z141 B142:Z154 R155:Z156 R159:Z162 B163:Z175 R176:Z177 R180:Z183">
    <cfRule type="cellIs" dxfId="200" priority="49" operator="equal">
      <formula>0</formula>
    </cfRule>
  </conditionalFormatting>
  <conditionalFormatting sqref="B184:Z195 R196:Z197 R200:Z203 B204:Z216 R217:Z218 R221:Z224 B225:Z237 R238:Z239 R242:Z245">
    <cfRule type="cellIs" dxfId="199" priority="47" operator="equal">
      <formula>0</formula>
    </cfRule>
  </conditionalFormatting>
  <conditionalFormatting sqref="B246:Z257 R258:Z259 R262:Z265 B266:Z278 R279:Z280 R283:Z286 B287:Z299 R300:Z301 R304:Z307">
    <cfRule type="cellIs" dxfId="198" priority="45" operator="equal">
      <formula>0</formula>
    </cfRule>
  </conditionalFormatting>
  <conditionalFormatting sqref="B308:Z319 R320:Z321 R324:Z327 B328:Z340 R341:Z342 R345:Z348 B349:Z361 R362:Z363 R366:Z369">
    <cfRule type="cellIs" dxfId="197" priority="43" operator="equal">
      <formula>0</formula>
    </cfRule>
  </conditionalFormatting>
  <conditionalFormatting sqref="B370:Z381 R382:Z383 R386:Z389 B390:Z402 R403:Z404 R407:Z410 B411:Z423 R424:Z425 R428:Z431">
    <cfRule type="cellIs" dxfId="196" priority="41" operator="equal">
      <formula>0</formula>
    </cfRule>
  </conditionalFormatting>
  <conditionalFormatting sqref="B432:Z443 R444:Z445 R448:Z451 B452:Z464 R465:Z466 R469:Z472 B473:Z485 R486:Z487 R490:Z493">
    <cfRule type="cellIs" dxfId="195" priority="39" operator="equal">
      <formula>0</formula>
    </cfRule>
  </conditionalFormatting>
  <conditionalFormatting sqref="B494:Z505 R506:Z507 R510:Z513 B514:Z526 R527:Z528 R531:Z534 B535:Z547 R548:Z549 R552:Z555">
    <cfRule type="cellIs" dxfId="194" priority="37" operator="equal">
      <formula>0</formula>
    </cfRule>
  </conditionalFormatting>
  <conditionalFormatting sqref="B556:Z567 R568:Z569 R572:Z575 B576:Z588 R589:Z590 R593:Z596 B597:Z609 R610:Z611 R614:Z617 B618:Z620">
    <cfRule type="cellIs" dxfId="193" priority="35" operator="equal">
      <formula>0</formula>
    </cfRule>
  </conditionalFormatting>
  <conditionalFormatting sqref="V1:Z620">
    <cfRule type="cellIs" dxfId="192"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341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請求データ入力!J55</f>
        <v>0</v>
      </c>
      <c r="C3" s="435"/>
      <c r="D3" s="435"/>
      <c r="E3" s="435"/>
      <c r="F3" s="435"/>
      <c r="G3" s="435"/>
      <c r="H3" s="435"/>
      <c r="I3" s="435"/>
      <c r="J3" s="435"/>
      <c r="K3" s="435"/>
      <c r="L3" s="435"/>
      <c r="M3" s="435"/>
      <c r="N3" s="527">
        <f>請求データ入力!K55</f>
        <v>0</v>
      </c>
      <c r="O3" s="435"/>
      <c r="P3" s="549">
        <f>請求データ入力!L55</f>
        <v>0</v>
      </c>
      <c r="Q3" s="550"/>
      <c r="R3" s="447">
        <f>請求データ入力!M55</f>
        <v>0</v>
      </c>
      <c r="S3" s="435"/>
      <c r="T3" s="435"/>
      <c r="U3" s="435"/>
      <c r="V3" s="501" t="str">
        <f>請求データ入力!N55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171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172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173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174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175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176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請求データ入力!N55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177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請求データ入力!O55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178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請求データ入力!P55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179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請求データ入力!F55</f>
        <v>0</v>
      </c>
      <c r="S17" s="460"/>
      <c r="T17" s="460"/>
      <c r="U17" s="480"/>
      <c r="V17" s="484" t="str">
        <f>CONCATENATE(請求データ入力!C55,"/",請求データ入力!D55,"/",請求データ入力!E55)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180</v>
      </c>
      <c r="AP18" s="547" t="str">
        <f>IF(VLOOKUP(AO18,請求データ入力!$B$15:$P$114,9)=0,"",620)</f>
        <v/>
      </c>
      <c r="AS18" s="58"/>
    </row>
    <row r="19" spans="1:45" s="1" customFormat="1" ht="15.9" customHeight="1" x14ac:dyDescent="0.2">
      <c r="B19" s="473">
        <f>請求データ入力!H55</f>
        <v>0</v>
      </c>
      <c r="C19" s="460"/>
      <c r="D19" s="460"/>
      <c r="E19" s="460"/>
      <c r="F19" s="460"/>
      <c r="G19" s="459">
        <f>請求データ入力!I55</f>
        <v>0</v>
      </c>
      <c r="H19" s="460"/>
      <c r="I19" s="460"/>
      <c r="J19" s="460"/>
      <c r="K19" s="460"/>
      <c r="L19" s="460"/>
      <c r="M19" s="460"/>
      <c r="N19" s="460"/>
      <c r="O19" s="460"/>
      <c r="P19" s="460"/>
      <c r="Q19" s="460"/>
      <c r="R19" s="479">
        <f>請求データ入力!G55</f>
        <v>0</v>
      </c>
      <c r="S19" s="460"/>
      <c r="T19" s="460"/>
      <c r="U19" s="480"/>
      <c r="V19" s="131" t="s">
        <v>268</v>
      </c>
      <c r="W19" s="484" t="str">
        <f>請求データ入力!Q55</f>
        <v>2602041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2602041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2602041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342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請求データ入力!J56</f>
        <v>0</v>
      </c>
      <c r="C65" s="435"/>
      <c r="D65" s="435"/>
      <c r="E65" s="435"/>
      <c r="F65" s="435"/>
      <c r="G65" s="435"/>
      <c r="H65" s="435"/>
      <c r="I65" s="435"/>
      <c r="J65" s="435"/>
      <c r="K65" s="435"/>
      <c r="L65" s="435"/>
      <c r="M65" s="435"/>
      <c r="N65" s="527">
        <f>請求データ入力!K56</f>
        <v>0</v>
      </c>
      <c r="O65" s="435"/>
      <c r="P65" s="549">
        <f>請求データ入力!L56</f>
        <v>0</v>
      </c>
      <c r="Q65" s="550"/>
      <c r="R65" s="447">
        <f>請求データ入力!M56</f>
        <v>0</v>
      </c>
      <c r="S65" s="435"/>
      <c r="T65" s="435"/>
      <c r="U65" s="435"/>
      <c r="V65" s="501" t="str">
        <f>請求データ入力!N56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請求データ入力!N56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請求データ入力!O56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請求データ入力!P56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請求データ入力!F56</f>
        <v>0</v>
      </c>
      <c r="S79" s="460"/>
      <c r="T79" s="460"/>
      <c r="U79" s="480"/>
      <c r="V79" s="484" t="str">
        <f>CONCATENATE(請求データ入力!C56,"/",請求データ入力!D56,"/",請求データ入力!E56)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請求データ入力!H56</f>
        <v>0</v>
      </c>
      <c r="C81" s="460"/>
      <c r="D81" s="460"/>
      <c r="E81" s="460"/>
      <c r="F81" s="460"/>
      <c r="G81" s="459">
        <f>請求データ入力!I56</f>
        <v>0</v>
      </c>
      <c r="H81" s="460"/>
      <c r="I81" s="460"/>
      <c r="J81" s="460"/>
      <c r="K81" s="460"/>
      <c r="L81" s="460"/>
      <c r="M81" s="460"/>
      <c r="N81" s="460"/>
      <c r="O81" s="460"/>
      <c r="P81" s="460"/>
      <c r="Q81" s="460"/>
      <c r="R81" s="479">
        <f>請求データ入力!G56</f>
        <v>0</v>
      </c>
      <c r="S81" s="460"/>
      <c r="T81" s="460"/>
      <c r="U81" s="480"/>
      <c r="V81" s="131" t="s">
        <v>268</v>
      </c>
      <c r="W81" s="484" t="str">
        <f>請求データ入力!Q56</f>
        <v>2602042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2602042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2602042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343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請求データ入力!J57</f>
        <v>0</v>
      </c>
      <c r="C127" s="435"/>
      <c r="D127" s="435"/>
      <c r="E127" s="435"/>
      <c r="F127" s="435"/>
      <c r="G127" s="435"/>
      <c r="H127" s="435"/>
      <c r="I127" s="435"/>
      <c r="J127" s="435"/>
      <c r="K127" s="435"/>
      <c r="L127" s="435"/>
      <c r="M127" s="435"/>
      <c r="N127" s="527">
        <f>請求データ入力!K57</f>
        <v>0</v>
      </c>
      <c r="O127" s="435"/>
      <c r="P127" s="549">
        <f>請求データ入力!L57</f>
        <v>0</v>
      </c>
      <c r="Q127" s="550"/>
      <c r="R127" s="447">
        <f>請求データ入力!M57</f>
        <v>0</v>
      </c>
      <c r="S127" s="435"/>
      <c r="T127" s="435"/>
      <c r="U127" s="435"/>
      <c r="V127" s="501" t="str">
        <f>請求データ入力!N57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請求データ入力!N57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請求データ入力!O57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請求データ入力!P57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請求データ入力!F57</f>
        <v>0</v>
      </c>
      <c r="S141" s="460"/>
      <c r="T141" s="460"/>
      <c r="U141" s="480"/>
      <c r="V141" s="484" t="str">
        <f>CONCATENATE(請求データ入力!C57,"/",請求データ入力!D57,"/",請求データ入力!E57)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請求データ入力!H57</f>
        <v>0</v>
      </c>
      <c r="C143" s="460"/>
      <c r="D143" s="460"/>
      <c r="E143" s="460"/>
      <c r="F143" s="460"/>
      <c r="G143" s="459">
        <f>請求データ入力!I57</f>
        <v>0</v>
      </c>
      <c r="H143" s="460"/>
      <c r="I143" s="460"/>
      <c r="J143" s="460"/>
      <c r="K143" s="460"/>
      <c r="L143" s="460"/>
      <c r="M143" s="460"/>
      <c r="N143" s="460"/>
      <c r="O143" s="460"/>
      <c r="P143" s="460"/>
      <c r="Q143" s="460"/>
      <c r="R143" s="479">
        <f>請求データ入力!G57</f>
        <v>0</v>
      </c>
      <c r="S143" s="460"/>
      <c r="T143" s="460"/>
      <c r="U143" s="480"/>
      <c r="V143" s="131" t="s">
        <v>268</v>
      </c>
      <c r="W143" s="484" t="str">
        <f>請求データ入力!Q57</f>
        <v>2602043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2602043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2602043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344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請求データ入力!J58</f>
        <v>0</v>
      </c>
      <c r="C189" s="435"/>
      <c r="D189" s="435"/>
      <c r="E189" s="435"/>
      <c r="F189" s="435"/>
      <c r="G189" s="435"/>
      <c r="H189" s="435"/>
      <c r="I189" s="435"/>
      <c r="J189" s="435"/>
      <c r="K189" s="435"/>
      <c r="L189" s="435"/>
      <c r="M189" s="435"/>
      <c r="N189" s="527">
        <f>請求データ入力!K58</f>
        <v>0</v>
      </c>
      <c r="O189" s="435"/>
      <c r="P189" s="549">
        <f>請求データ入力!L58</f>
        <v>0</v>
      </c>
      <c r="Q189" s="550"/>
      <c r="R189" s="447">
        <f>請求データ入力!M58</f>
        <v>0</v>
      </c>
      <c r="S189" s="435"/>
      <c r="T189" s="435"/>
      <c r="U189" s="435"/>
      <c r="V189" s="501" t="str">
        <f>請求データ入力!N58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請求データ入力!N58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請求データ入力!O58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請求データ入力!P58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請求データ入力!F58</f>
        <v>0</v>
      </c>
      <c r="S203" s="460"/>
      <c r="T203" s="460"/>
      <c r="U203" s="480"/>
      <c r="V203" s="484" t="str">
        <f>CONCATENATE(請求データ入力!C58,"/",請求データ入力!D58,"/",請求データ入力!E58)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請求データ入力!H58</f>
        <v>0</v>
      </c>
      <c r="C205" s="460"/>
      <c r="D205" s="460"/>
      <c r="E205" s="460"/>
      <c r="F205" s="460"/>
      <c r="G205" s="459">
        <f>請求データ入力!I58</f>
        <v>0</v>
      </c>
      <c r="H205" s="460"/>
      <c r="I205" s="460"/>
      <c r="J205" s="460"/>
      <c r="K205" s="460"/>
      <c r="L205" s="460"/>
      <c r="M205" s="460"/>
      <c r="N205" s="460"/>
      <c r="O205" s="460"/>
      <c r="P205" s="460"/>
      <c r="Q205" s="460"/>
      <c r="R205" s="479">
        <f>請求データ入力!G58</f>
        <v>0</v>
      </c>
      <c r="S205" s="460"/>
      <c r="T205" s="460"/>
      <c r="U205" s="480"/>
      <c r="V205" s="131" t="s">
        <v>268</v>
      </c>
      <c r="W205" s="484" t="str">
        <f>請求データ入力!Q58</f>
        <v>2602044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2602044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2602044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345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請求データ入力!J59</f>
        <v>0</v>
      </c>
      <c r="C251" s="435"/>
      <c r="D251" s="435"/>
      <c r="E251" s="435"/>
      <c r="F251" s="435"/>
      <c r="G251" s="435"/>
      <c r="H251" s="435"/>
      <c r="I251" s="435"/>
      <c r="J251" s="435"/>
      <c r="K251" s="435"/>
      <c r="L251" s="435"/>
      <c r="M251" s="435"/>
      <c r="N251" s="527">
        <f>請求データ入力!K59</f>
        <v>0</v>
      </c>
      <c r="O251" s="435"/>
      <c r="P251" s="549">
        <f>請求データ入力!L59</f>
        <v>0</v>
      </c>
      <c r="Q251" s="550"/>
      <c r="R251" s="447">
        <f>請求データ入力!M59</f>
        <v>0</v>
      </c>
      <c r="S251" s="435"/>
      <c r="T251" s="435"/>
      <c r="U251" s="435"/>
      <c r="V251" s="501" t="str">
        <f>請求データ入力!N59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請求データ入力!N59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請求データ入力!O59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請求データ入力!P59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請求データ入力!F59</f>
        <v>0</v>
      </c>
      <c r="S265" s="460"/>
      <c r="T265" s="460"/>
      <c r="U265" s="480"/>
      <c r="V265" s="484" t="str">
        <f>CONCATENATE(請求データ入力!C59,"/",請求データ入力!D59,"/",請求データ入力!E59)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請求データ入力!H59</f>
        <v>0</v>
      </c>
      <c r="C267" s="460"/>
      <c r="D267" s="460"/>
      <c r="E267" s="460"/>
      <c r="F267" s="460"/>
      <c r="G267" s="459">
        <f>請求データ入力!I59</f>
        <v>0</v>
      </c>
      <c r="H267" s="460"/>
      <c r="I267" s="460"/>
      <c r="J267" s="460"/>
      <c r="K267" s="460"/>
      <c r="L267" s="460"/>
      <c r="M267" s="460"/>
      <c r="N267" s="460"/>
      <c r="O267" s="460"/>
      <c r="P267" s="460"/>
      <c r="Q267" s="460"/>
      <c r="R267" s="479">
        <f>請求データ入力!G59</f>
        <v>0</v>
      </c>
      <c r="S267" s="460"/>
      <c r="T267" s="460"/>
      <c r="U267" s="480"/>
      <c r="V267" s="131" t="s">
        <v>268</v>
      </c>
      <c r="W267" s="484" t="str">
        <f>請求データ入力!Q59</f>
        <v>2602045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2602045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2602045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346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請求データ入力!J60</f>
        <v>0</v>
      </c>
      <c r="C313" s="435"/>
      <c r="D313" s="435"/>
      <c r="E313" s="435"/>
      <c r="F313" s="435"/>
      <c r="G313" s="435"/>
      <c r="H313" s="435"/>
      <c r="I313" s="435"/>
      <c r="J313" s="435"/>
      <c r="K313" s="435"/>
      <c r="L313" s="435"/>
      <c r="M313" s="435"/>
      <c r="N313" s="527">
        <f>請求データ入力!K60</f>
        <v>0</v>
      </c>
      <c r="O313" s="435"/>
      <c r="P313" s="549">
        <f>請求データ入力!L60</f>
        <v>0</v>
      </c>
      <c r="Q313" s="550"/>
      <c r="R313" s="447">
        <f>請求データ入力!M60</f>
        <v>0</v>
      </c>
      <c r="S313" s="435"/>
      <c r="T313" s="435"/>
      <c r="U313" s="435"/>
      <c r="V313" s="501" t="str">
        <f>請求データ入力!N60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請求データ入力!N60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請求データ入力!O60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請求データ入力!P60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請求データ入力!F60</f>
        <v>0</v>
      </c>
      <c r="S327" s="460"/>
      <c r="T327" s="460"/>
      <c r="U327" s="480"/>
      <c r="V327" s="484" t="str">
        <f>CONCATENATE(請求データ入力!C60,"/",請求データ入力!D60,"/",請求データ入力!E60)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請求データ入力!H60</f>
        <v>0</v>
      </c>
      <c r="C329" s="460"/>
      <c r="D329" s="460"/>
      <c r="E329" s="460"/>
      <c r="F329" s="460"/>
      <c r="G329" s="459">
        <f>請求データ入力!I60</f>
        <v>0</v>
      </c>
      <c r="H329" s="460"/>
      <c r="I329" s="460"/>
      <c r="J329" s="460"/>
      <c r="K329" s="460"/>
      <c r="L329" s="460"/>
      <c r="M329" s="460"/>
      <c r="N329" s="460"/>
      <c r="O329" s="460"/>
      <c r="P329" s="460"/>
      <c r="Q329" s="460"/>
      <c r="R329" s="479">
        <f>請求データ入力!G60</f>
        <v>0</v>
      </c>
      <c r="S329" s="460"/>
      <c r="T329" s="460"/>
      <c r="U329" s="480"/>
      <c r="V329" s="131" t="s">
        <v>268</v>
      </c>
      <c r="W329" s="484" t="str">
        <f>請求データ入力!Q60</f>
        <v>2602046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2602046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2602046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347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請求データ入力!J61</f>
        <v>0</v>
      </c>
      <c r="C375" s="435"/>
      <c r="D375" s="435"/>
      <c r="E375" s="435"/>
      <c r="F375" s="435"/>
      <c r="G375" s="435"/>
      <c r="H375" s="435"/>
      <c r="I375" s="435"/>
      <c r="J375" s="435"/>
      <c r="K375" s="435"/>
      <c r="L375" s="435"/>
      <c r="M375" s="435"/>
      <c r="N375" s="527">
        <f>請求データ入力!K61</f>
        <v>0</v>
      </c>
      <c r="O375" s="435"/>
      <c r="P375" s="549">
        <f>請求データ入力!L61</f>
        <v>0</v>
      </c>
      <c r="Q375" s="550"/>
      <c r="R375" s="447">
        <f>請求データ入力!M61</f>
        <v>0</v>
      </c>
      <c r="S375" s="435"/>
      <c r="T375" s="435"/>
      <c r="U375" s="435"/>
      <c r="V375" s="501" t="str">
        <f>請求データ入力!N61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請求データ入力!N61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請求データ入力!O61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請求データ入力!P61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請求データ入力!F61</f>
        <v>0</v>
      </c>
      <c r="S389" s="460"/>
      <c r="T389" s="460"/>
      <c r="U389" s="480"/>
      <c r="V389" s="484" t="str">
        <f>CONCATENATE(請求データ入力!C61,"/",請求データ入力!D61,"/",請求データ入力!E61)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請求データ入力!H61</f>
        <v>0</v>
      </c>
      <c r="C391" s="460"/>
      <c r="D391" s="460"/>
      <c r="E391" s="460"/>
      <c r="F391" s="460"/>
      <c r="G391" s="459">
        <f>請求データ入力!I61</f>
        <v>0</v>
      </c>
      <c r="H391" s="460"/>
      <c r="I391" s="460"/>
      <c r="J391" s="460"/>
      <c r="K391" s="460"/>
      <c r="L391" s="460"/>
      <c r="M391" s="460"/>
      <c r="N391" s="460"/>
      <c r="O391" s="460"/>
      <c r="P391" s="460"/>
      <c r="Q391" s="460"/>
      <c r="R391" s="479">
        <f>請求データ入力!G61</f>
        <v>0</v>
      </c>
      <c r="S391" s="460"/>
      <c r="T391" s="460"/>
      <c r="U391" s="480"/>
      <c r="V391" s="131" t="s">
        <v>268</v>
      </c>
      <c r="W391" s="484" t="str">
        <f>請求データ入力!Q61</f>
        <v>2602047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2602047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2602047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348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請求データ入力!J62</f>
        <v>0</v>
      </c>
      <c r="C437" s="435"/>
      <c r="D437" s="435"/>
      <c r="E437" s="435"/>
      <c r="F437" s="435"/>
      <c r="G437" s="435"/>
      <c r="H437" s="435"/>
      <c r="I437" s="435"/>
      <c r="J437" s="435"/>
      <c r="K437" s="435"/>
      <c r="L437" s="435"/>
      <c r="M437" s="435"/>
      <c r="N437" s="527">
        <f>請求データ入力!K62</f>
        <v>0</v>
      </c>
      <c r="O437" s="435"/>
      <c r="P437" s="549">
        <f>請求データ入力!L62</f>
        <v>0</v>
      </c>
      <c r="Q437" s="550"/>
      <c r="R437" s="447">
        <f>請求データ入力!M62</f>
        <v>0</v>
      </c>
      <c r="S437" s="435"/>
      <c r="T437" s="435"/>
      <c r="U437" s="435"/>
      <c r="V437" s="501" t="str">
        <f>請求データ入力!N62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請求データ入力!N62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請求データ入力!O62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請求データ入力!P62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請求データ入力!F62</f>
        <v>0</v>
      </c>
      <c r="S451" s="460"/>
      <c r="T451" s="460"/>
      <c r="U451" s="480"/>
      <c r="V451" s="484" t="str">
        <f>CONCATENATE(請求データ入力!C62,"/",請求データ入力!D62,"/",請求データ入力!E62)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請求データ入力!H62</f>
        <v>0</v>
      </c>
      <c r="C453" s="460"/>
      <c r="D453" s="460"/>
      <c r="E453" s="460"/>
      <c r="F453" s="460"/>
      <c r="G453" s="459">
        <f>請求データ入力!I62</f>
        <v>0</v>
      </c>
      <c r="H453" s="460"/>
      <c r="I453" s="460"/>
      <c r="J453" s="460"/>
      <c r="K453" s="460"/>
      <c r="L453" s="460"/>
      <c r="M453" s="460"/>
      <c r="N453" s="460"/>
      <c r="O453" s="460"/>
      <c r="P453" s="460"/>
      <c r="Q453" s="460"/>
      <c r="R453" s="479">
        <f>請求データ入力!G62</f>
        <v>0</v>
      </c>
      <c r="S453" s="460"/>
      <c r="T453" s="460"/>
      <c r="U453" s="480"/>
      <c r="V453" s="131" t="s">
        <v>268</v>
      </c>
      <c r="W453" s="484" t="str">
        <f>請求データ入力!Q62</f>
        <v>2602048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2602048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2602048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349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請求データ入力!J63</f>
        <v>0</v>
      </c>
      <c r="C499" s="435"/>
      <c r="D499" s="435"/>
      <c r="E499" s="435"/>
      <c r="F499" s="435"/>
      <c r="G499" s="435"/>
      <c r="H499" s="435"/>
      <c r="I499" s="435"/>
      <c r="J499" s="435"/>
      <c r="K499" s="435"/>
      <c r="L499" s="435"/>
      <c r="M499" s="435"/>
      <c r="N499" s="527">
        <f>請求データ入力!K63</f>
        <v>0</v>
      </c>
      <c r="O499" s="435"/>
      <c r="P499" s="549">
        <f>請求データ入力!L63</f>
        <v>0</v>
      </c>
      <c r="Q499" s="550"/>
      <c r="R499" s="447">
        <f>請求データ入力!M63</f>
        <v>0</v>
      </c>
      <c r="S499" s="435"/>
      <c r="T499" s="435"/>
      <c r="U499" s="435"/>
      <c r="V499" s="501" t="str">
        <f>請求データ入力!N63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請求データ入力!N63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請求データ入力!O63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請求データ入力!P63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請求データ入力!F63</f>
        <v>0</v>
      </c>
      <c r="S513" s="460"/>
      <c r="T513" s="460"/>
      <c r="U513" s="480"/>
      <c r="V513" s="484" t="str">
        <f>CONCATENATE(請求データ入力!C63,"/",請求データ入力!D63,"/",請求データ入力!E63)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請求データ入力!H63</f>
        <v>0</v>
      </c>
      <c r="C515" s="460"/>
      <c r="D515" s="460"/>
      <c r="E515" s="460"/>
      <c r="F515" s="460"/>
      <c r="G515" s="459">
        <f>請求データ入力!I63</f>
        <v>0</v>
      </c>
      <c r="H515" s="460"/>
      <c r="I515" s="460"/>
      <c r="J515" s="460"/>
      <c r="K515" s="460"/>
      <c r="L515" s="460"/>
      <c r="M515" s="460"/>
      <c r="N515" s="460"/>
      <c r="O515" s="460"/>
      <c r="P515" s="460"/>
      <c r="Q515" s="460"/>
      <c r="R515" s="479">
        <f>請求データ入力!G63</f>
        <v>0</v>
      </c>
      <c r="S515" s="460"/>
      <c r="T515" s="460"/>
      <c r="U515" s="480"/>
      <c r="V515" s="131" t="s">
        <v>268</v>
      </c>
      <c r="W515" s="484" t="str">
        <f>請求データ入力!Q63</f>
        <v>2602049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2602049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2602049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277</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請求データ入力!J64</f>
        <v>0</v>
      </c>
      <c r="C561" s="435"/>
      <c r="D561" s="435"/>
      <c r="E561" s="435"/>
      <c r="F561" s="435"/>
      <c r="G561" s="435"/>
      <c r="H561" s="435"/>
      <c r="I561" s="435"/>
      <c r="J561" s="435"/>
      <c r="K561" s="435"/>
      <c r="L561" s="435"/>
      <c r="M561" s="435"/>
      <c r="N561" s="527">
        <f>請求データ入力!K64</f>
        <v>0</v>
      </c>
      <c r="O561" s="435"/>
      <c r="P561" s="549">
        <f>請求データ入力!L64</f>
        <v>0</v>
      </c>
      <c r="Q561" s="550"/>
      <c r="R561" s="447">
        <f>請求データ入力!M64</f>
        <v>0</v>
      </c>
      <c r="S561" s="435"/>
      <c r="T561" s="435"/>
      <c r="U561" s="435"/>
      <c r="V561" s="501" t="str">
        <f>請求データ入力!N64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請求データ入力!N64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請求データ入力!O64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請求データ入力!P64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請求データ入力!F64</f>
        <v>0</v>
      </c>
      <c r="S575" s="460"/>
      <c r="T575" s="460"/>
      <c r="U575" s="480"/>
      <c r="V575" s="484" t="str">
        <f>CONCATENATE(請求データ入力!C64,"/",請求データ入力!D64,"/",請求データ入力!E64)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請求データ入力!H64</f>
        <v>0</v>
      </c>
      <c r="C577" s="460"/>
      <c r="D577" s="460"/>
      <c r="E577" s="460"/>
      <c r="F577" s="460"/>
      <c r="G577" s="459">
        <f>請求データ入力!I64</f>
        <v>0</v>
      </c>
      <c r="H577" s="460"/>
      <c r="I577" s="460"/>
      <c r="J577" s="460"/>
      <c r="K577" s="460"/>
      <c r="L577" s="460"/>
      <c r="M577" s="460"/>
      <c r="N577" s="460"/>
      <c r="O577" s="460"/>
      <c r="P577" s="460"/>
      <c r="Q577" s="460"/>
      <c r="R577" s="479">
        <f>請求データ入力!G64</f>
        <v>0</v>
      </c>
      <c r="S577" s="460"/>
      <c r="T577" s="460"/>
      <c r="U577" s="480"/>
      <c r="V577" s="131" t="s">
        <v>268</v>
      </c>
      <c r="W577" s="484" t="str">
        <f>請求データ入力!Q64</f>
        <v>2602050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2602050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2602050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191" priority="33" operator="equal">
      <formula>0</formula>
    </cfRule>
  </conditionalFormatting>
  <conditionalFormatting sqref="B52:G52 L52:L53 B53:F53 B54 B56 B59">
    <cfRule type="cellIs" dxfId="190" priority="32" operator="equal">
      <formula>0</formula>
    </cfRule>
  </conditionalFormatting>
  <conditionalFormatting sqref="B93:G93 L93:L94 B94:F94 B95 B97 B100">
    <cfRule type="cellIs" dxfId="189" priority="11" operator="equal">
      <formula>0</formula>
    </cfRule>
  </conditionalFormatting>
  <conditionalFormatting sqref="B114:G114 L114:L115 B115:F115 B116 B118 B121">
    <cfRule type="cellIs" dxfId="188" priority="10" operator="equal">
      <formula>0</formula>
    </cfRule>
  </conditionalFormatting>
  <conditionalFormatting sqref="B155:G155 L155:L156 B156:F156 B157 B159 B162">
    <cfRule type="cellIs" dxfId="187" priority="31" operator="equal">
      <formula>0</formula>
    </cfRule>
  </conditionalFormatting>
  <conditionalFormatting sqref="B176:G176 L176:L177 B177:F177 B178 B180 B183">
    <cfRule type="cellIs" dxfId="186" priority="30" operator="equal">
      <formula>0</formula>
    </cfRule>
  </conditionalFormatting>
  <conditionalFormatting sqref="B217:G217 L217:L218 B218:F218 B219 B221 B224">
    <cfRule type="cellIs" dxfId="185" priority="28" operator="equal">
      <formula>0</formula>
    </cfRule>
  </conditionalFormatting>
  <conditionalFormatting sqref="B238:G238 L238:L239 B239:F239 B240 B242 B245">
    <cfRule type="cellIs" dxfId="184" priority="29" operator="equal">
      <formula>0</formula>
    </cfRule>
  </conditionalFormatting>
  <conditionalFormatting sqref="B279:G279 L279:L280 B280:F280 B281 B283 B286">
    <cfRule type="cellIs" dxfId="183" priority="27" operator="equal">
      <formula>0</formula>
    </cfRule>
  </conditionalFormatting>
  <conditionalFormatting sqref="B300:G300 L300:L301 B301:F301 B302 B304 B307">
    <cfRule type="cellIs" dxfId="182" priority="26" operator="equal">
      <formula>0</formula>
    </cfRule>
  </conditionalFormatting>
  <conditionalFormatting sqref="B341:G341 L341:L342 B342:F342 B343 B345 B348">
    <cfRule type="cellIs" dxfId="181" priority="24" operator="equal">
      <formula>0</formula>
    </cfRule>
  </conditionalFormatting>
  <conditionalFormatting sqref="B362:G362 L362:L363 B363:F363 B364 B366 B369">
    <cfRule type="cellIs" dxfId="180" priority="25" operator="equal">
      <formula>0</formula>
    </cfRule>
  </conditionalFormatting>
  <conditionalFormatting sqref="B403:G403 L403:L404 B404:F404 B405 B407 B410">
    <cfRule type="cellIs" dxfId="179" priority="9" operator="equal">
      <formula>0</formula>
    </cfRule>
  </conditionalFormatting>
  <conditionalFormatting sqref="B424:G424 L424:L425 B425:F425 B426 B428 B431">
    <cfRule type="cellIs" dxfId="178" priority="8" operator="equal">
      <formula>0</formula>
    </cfRule>
  </conditionalFormatting>
  <conditionalFormatting sqref="B465:G465 L465:L466 B466:F466 B467 B469 B472">
    <cfRule type="cellIs" dxfId="177" priority="6" operator="equal">
      <formula>0</formula>
    </cfRule>
  </conditionalFormatting>
  <conditionalFormatting sqref="B486:G486 L486:L487 B487:F487 B488 B490 B493">
    <cfRule type="cellIs" dxfId="176" priority="7" operator="equal">
      <formula>0</formula>
    </cfRule>
  </conditionalFormatting>
  <conditionalFormatting sqref="B527:G527 L527:L528 B528:F528 B529 B531 B534">
    <cfRule type="cellIs" dxfId="175" priority="5" operator="equal">
      <formula>0</formula>
    </cfRule>
  </conditionalFormatting>
  <conditionalFormatting sqref="B548:G548 L548:L549 B549:F549 B550 B552 B555">
    <cfRule type="cellIs" dxfId="174" priority="4" operator="equal">
      <formula>0</formula>
    </cfRule>
  </conditionalFormatting>
  <conditionalFormatting sqref="B589:G589 L589:L590 B590:F590 B591 B593 B596">
    <cfRule type="cellIs" dxfId="173" priority="2" operator="equal">
      <formula>0</formula>
    </cfRule>
  </conditionalFormatting>
  <conditionalFormatting sqref="B610:G610 L610:L611 B611:F611 B612 B614 B617">
    <cfRule type="cellIs" dxfId="172" priority="3" operator="equal">
      <formula>0</formula>
    </cfRule>
  </conditionalFormatting>
  <conditionalFormatting sqref="B1:Q1048576 V1:Z1048576">
    <cfRule type="cellIs" dxfId="171" priority="1" operator="equal">
      <formula>0</formula>
    </cfRule>
  </conditionalFormatting>
  <conditionalFormatting sqref="B1:Z9 R10:Z12 R13:S13 R14:Z17 B18:Z30 R31:Z33 R34:S34 R35:Z38 B39:Z51 R52:Z54 R55:S55 R56:Z59">
    <cfRule type="cellIs" dxfId="170" priority="53" operator="equal">
      <formula>0</formula>
    </cfRule>
  </conditionalFormatting>
  <conditionalFormatting sqref="B60:Z71 R72:Z73 R76:Z79 B80:Z92 R93:Z94 R97:Z100 B101:Z113 R114:Z115 R118:Z121">
    <cfRule type="cellIs" dxfId="169" priority="51" operator="equal">
      <formula>0</formula>
    </cfRule>
  </conditionalFormatting>
  <conditionalFormatting sqref="B122:Z133 R134:Z135 R138:Z141 B142:Z154 R155:Z156 R159:Z162 B163:Z175 R176:Z177 R180:Z183">
    <cfRule type="cellIs" dxfId="168" priority="49" operator="equal">
      <formula>0</formula>
    </cfRule>
  </conditionalFormatting>
  <conditionalFormatting sqref="B184:Z195 R196:Z197 R200:Z203 B204:Z216 R217:Z218 R221:Z224 B225:Z237 R238:Z239 R242:Z245">
    <cfRule type="cellIs" dxfId="167" priority="47" operator="equal">
      <formula>0</formula>
    </cfRule>
  </conditionalFormatting>
  <conditionalFormatting sqref="B246:Z257 R258:Z259 R262:Z265 B266:Z278 R279:Z280 R283:Z286 B287:Z299 R300:Z301 R304:Z307">
    <cfRule type="cellIs" dxfId="166" priority="45" operator="equal">
      <formula>0</formula>
    </cfRule>
  </conditionalFormatting>
  <conditionalFormatting sqref="B308:Z319 R320:Z321 R324:Z327 B328:Z340 R341:Z342 R345:Z348 B349:Z361 R362:Z363 R366:Z369">
    <cfRule type="cellIs" dxfId="165" priority="43" operator="equal">
      <formula>0</formula>
    </cfRule>
  </conditionalFormatting>
  <conditionalFormatting sqref="B370:Z381 R382:Z383 R386:Z389 B390:Z402 R403:Z404 R407:Z410 B411:Z423 R424:Z425 R428:Z431">
    <cfRule type="cellIs" dxfId="164" priority="41" operator="equal">
      <formula>0</formula>
    </cfRule>
  </conditionalFormatting>
  <conditionalFormatting sqref="B432:Z443 R444:Z445 R448:Z451 B452:Z464 R465:Z466 R469:Z472 B473:Z485 R486:Z487 R490:Z493">
    <cfRule type="cellIs" dxfId="163" priority="39" operator="equal">
      <formula>0</formula>
    </cfRule>
  </conditionalFormatting>
  <conditionalFormatting sqref="B494:Z505 R506:Z507 R510:Z513 B514:Z526 R527:Z528 R531:Z534 B535:Z547 R548:Z549 R552:Z555">
    <cfRule type="cellIs" dxfId="162" priority="37" operator="equal">
      <formula>0</formula>
    </cfRule>
  </conditionalFormatting>
  <conditionalFormatting sqref="B556:Z567 R568:Z569 R572:Z575 B576:Z588 R589:Z590 R593:Z596 B597:Z609 R610:Z611 R614:Z617 B618:Z620">
    <cfRule type="cellIs" dxfId="161" priority="35" operator="equal">
      <formula>0</formula>
    </cfRule>
  </conditionalFormatting>
  <conditionalFormatting sqref="V1:Z620">
    <cfRule type="cellIs" dxfId="160"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351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請求データ入力!J65</f>
        <v>0</v>
      </c>
      <c r="C3" s="435"/>
      <c r="D3" s="435"/>
      <c r="E3" s="435"/>
      <c r="F3" s="435"/>
      <c r="G3" s="435"/>
      <c r="H3" s="435"/>
      <c r="I3" s="435"/>
      <c r="J3" s="435"/>
      <c r="K3" s="435"/>
      <c r="L3" s="435"/>
      <c r="M3" s="435"/>
      <c r="N3" s="527">
        <f>請求データ入力!K65</f>
        <v>0</v>
      </c>
      <c r="O3" s="435"/>
      <c r="P3" s="549">
        <f>請求データ入力!L65</f>
        <v>0</v>
      </c>
      <c r="Q3" s="550"/>
      <c r="R3" s="447">
        <f>請求データ入力!M65</f>
        <v>0</v>
      </c>
      <c r="S3" s="435"/>
      <c r="T3" s="435"/>
      <c r="U3" s="435"/>
      <c r="V3" s="501" t="str">
        <f>請求データ入力!N65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181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182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183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184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185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186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請求データ入力!N65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187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請求データ入力!O65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188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請求データ入力!P65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189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請求データ入力!F65</f>
        <v>0</v>
      </c>
      <c r="S17" s="460"/>
      <c r="T17" s="460"/>
      <c r="U17" s="480"/>
      <c r="V17" s="484" t="str">
        <f>CONCATENATE(請求データ入力!C65,"/",請求データ入力!D65,"/",請求データ入力!E65)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190</v>
      </c>
      <c r="AP18" s="547" t="str">
        <f>IF(VLOOKUP(AO18,請求データ入力!$B$15:$P$114,9)=0,"",620)</f>
        <v/>
      </c>
      <c r="AS18" s="58"/>
    </row>
    <row r="19" spans="1:45" s="1" customFormat="1" ht="15.9" customHeight="1" x14ac:dyDescent="0.2">
      <c r="B19" s="473">
        <f>請求データ入力!H65</f>
        <v>0</v>
      </c>
      <c r="C19" s="460"/>
      <c r="D19" s="460"/>
      <c r="E19" s="460"/>
      <c r="F19" s="460"/>
      <c r="G19" s="459">
        <f>請求データ入力!I65</f>
        <v>0</v>
      </c>
      <c r="H19" s="460"/>
      <c r="I19" s="460"/>
      <c r="J19" s="460"/>
      <c r="K19" s="460"/>
      <c r="L19" s="460"/>
      <c r="M19" s="460"/>
      <c r="N19" s="460"/>
      <c r="O19" s="460"/>
      <c r="P19" s="460"/>
      <c r="Q19" s="460"/>
      <c r="R19" s="479">
        <f>請求データ入力!G65</f>
        <v>0</v>
      </c>
      <c r="S19" s="460"/>
      <c r="T19" s="460"/>
      <c r="U19" s="480"/>
      <c r="V19" s="131" t="s">
        <v>268</v>
      </c>
      <c r="W19" s="484" t="str">
        <f>請求データ入力!Q65</f>
        <v>2602051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2602051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2602051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352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請求データ入力!J66</f>
        <v>0</v>
      </c>
      <c r="C65" s="435"/>
      <c r="D65" s="435"/>
      <c r="E65" s="435"/>
      <c r="F65" s="435"/>
      <c r="G65" s="435"/>
      <c r="H65" s="435"/>
      <c r="I65" s="435"/>
      <c r="J65" s="435"/>
      <c r="K65" s="435"/>
      <c r="L65" s="435"/>
      <c r="M65" s="435"/>
      <c r="N65" s="527">
        <f>請求データ入力!K66</f>
        <v>0</v>
      </c>
      <c r="O65" s="435"/>
      <c r="P65" s="549">
        <f>請求データ入力!L66</f>
        <v>0</v>
      </c>
      <c r="Q65" s="550"/>
      <c r="R65" s="447">
        <f>請求データ入力!M66</f>
        <v>0</v>
      </c>
      <c r="S65" s="435"/>
      <c r="T65" s="435"/>
      <c r="U65" s="435"/>
      <c r="V65" s="501" t="str">
        <f>請求データ入力!N66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請求データ入力!N66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請求データ入力!O66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請求データ入力!P66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請求データ入力!F66</f>
        <v>0</v>
      </c>
      <c r="S79" s="460"/>
      <c r="T79" s="460"/>
      <c r="U79" s="480"/>
      <c r="V79" s="484" t="str">
        <f>CONCATENATE(請求データ入力!C66,"/",請求データ入力!D66,"/",請求データ入力!E66)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請求データ入力!H66</f>
        <v>0</v>
      </c>
      <c r="C81" s="460"/>
      <c r="D81" s="460"/>
      <c r="E81" s="460"/>
      <c r="F81" s="460"/>
      <c r="G81" s="459">
        <f>請求データ入力!I66</f>
        <v>0</v>
      </c>
      <c r="H81" s="460"/>
      <c r="I81" s="460"/>
      <c r="J81" s="460"/>
      <c r="K81" s="460"/>
      <c r="L81" s="460"/>
      <c r="M81" s="460"/>
      <c r="N81" s="460"/>
      <c r="O81" s="460"/>
      <c r="P81" s="460"/>
      <c r="Q81" s="460"/>
      <c r="R81" s="479">
        <f>請求データ入力!G66</f>
        <v>0</v>
      </c>
      <c r="S81" s="460"/>
      <c r="T81" s="460"/>
      <c r="U81" s="480"/>
      <c r="V81" s="131" t="s">
        <v>268</v>
      </c>
      <c r="W81" s="484" t="str">
        <f>請求データ入力!Q66</f>
        <v>2602052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2602052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2602052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353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請求データ入力!J67</f>
        <v>0</v>
      </c>
      <c r="C127" s="435"/>
      <c r="D127" s="435"/>
      <c r="E127" s="435"/>
      <c r="F127" s="435"/>
      <c r="G127" s="435"/>
      <c r="H127" s="435"/>
      <c r="I127" s="435"/>
      <c r="J127" s="435"/>
      <c r="K127" s="435"/>
      <c r="L127" s="435"/>
      <c r="M127" s="435"/>
      <c r="N127" s="527">
        <f>請求データ入力!K67</f>
        <v>0</v>
      </c>
      <c r="O127" s="435"/>
      <c r="P127" s="549">
        <f>請求データ入力!L67</f>
        <v>0</v>
      </c>
      <c r="Q127" s="550"/>
      <c r="R127" s="447">
        <f>請求データ入力!M67</f>
        <v>0</v>
      </c>
      <c r="S127" s="435"/>
      <c r="T127" s="435"/>
      <c r="U127" s="435"/>
      <c r="V127" s="501" t="str">
        <f>請求データ入力!N67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請求データ入力!N67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請求データ入力!O67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請求データ入力!P67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請求データ入力!F67</f>
        <v>0</v>
      </c>
      <c r="S141" s="460"/>
      <c r="T141" s="460"/>
      <c r="U141" s="480"/>
      <c r="V141" s="484" t="str">
        <f>CONCATENATE(請求データ入力!C67,"/",請求データ入力!D67,"/",請求データ入力!E67)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請求データ入力!H67</f>
        <v>0</v>
      </c>
      <c r="C143" s="460"/>
      <c r="D143" s="460"/>
      <c r="E143" s="460"/>
      <c r="F143" s="460"/>
      <c r="G143" s="459">
        <f>請求データ入力!I67</f>
        <v>0</v>
      </c>
      <c r="H143" s="460"/>
      <c r="I143" s="460"/>
      <c r="J143" s="460"/>
      <c r="K143" s="460"/>
      <c r="L143" s="460"/>
      <c r="M143" s="460"/>
      <c r="N143" s="460"/>
      <c r="O143" s="460"/>
      <c r="P143" s="460"/>
      <c r="Q143" s="460"/>
      <c r="R143" s="479">
        <f>請求データ入力!G67</f>
        <v>0</v>
      </c>
      <c r="S143" s="460"/>
      <c r="T143" s="460"/>
      <c r="U143" s="480"/>
      <c r="V143" s="131" t="s">
        <v>268</v>
      </c>
      <c r="W143" s="484" t="str">
        <f>請求データ入力!Q67</f>
        <v>2602053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2602053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2602053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354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請求データ入力!J68</f>
        <v>0</v>
      </c>
      <c r="C189" s="435"/>
      <c r="D189" s="435"/>
      <c r="E189" s="435"/>
      <c r="F189" s="435"/>
      <c r="G189" s="435"/>
      <c r="H189" s="435"/>
      <c r="I189" s="435"/>
      <c r="J189" s="435"/>
      <c r="K189" s="435"/>
      <c r="L189" s="435"/>
      <c r="M189" s="435"/>
      <c r="N189" s="527">
        <f>請求データ入力!K68</f>
        <v>0</v>
      </c>
      <c r="O189" s="435"/>
      <c r="P189" s="549">
        <f>請求データ入力!L68</f>
        <v>0</v>
      </c>
      <c r="Q189" s="550"/>
      <c r="R189" s="447">
        <f>請求データ入力!M68</f>
        <v>0</v>
      </c>
      <c r="S189" s="435"/>
      <c r="T189" s="435"/>
      <c r="U189" s="435"/>
      <c r="V189" s="501" t="str">
        <f>請求データ入力!N68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請求データ入力!N68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請求データ入力!O68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請求データ入力!P68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請求データ入力!F68</f>
        <v>0</v>
      </c>
      <c r="S203" s="460"/>
      <c r="T203" s="460"/>
      <c r="U203" s="480"/>
      <c r="V203" s="484" t="str">
        <f>CONCATENATE(請求データ入力!C68,"/",請求データ入力!D68,"/",請求データ入力!E68)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請求データ入力!H68</f>
        <v>0</v>
      </c>
      <c r="C205" s="460"/>
      <c r="D205" s="460"/>
      <c r="E205" s="460"/>
      <c r="F205" s="460"/>
      <c r="G205" s="459">
        <f>請求データ入力!I68</f>
        <v>0</v>
      </c>
      <c r="H205" s="460"/>
      <c r="I205" s="460"/>
      <c r="J205" s="460"/>
      <c r="K205" s="460"/>
      <c r="L205" s="460"/>
      <c r="M205" s="460"/>
      <c r="N205" s="460"/>
      <c r="O205" s="460"/>
      <c r="P205" s="460"/>
      <c r="Q205" s="460"/>
      <c r="R205" s="479">
        <f>請求データ入力!G68</f>
        <v>0</v>
      </c>
      <c r="S205" s="460"/>
      <c r="T205" s="460"/>
      <c r="U205" s="480"/>
      <c r="V205" s="131" t="s">
        <v>268</v>
      </c>
      <c r="W205" s="484" t="str">
        <f>請求データ入力!Q68</f>
        <v>2602054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2602054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2602054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355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請求データ入力!J69</f>
        <v>0</v>
      </c>
      <c r="C251" s="435"/>
      <c r="D251" s="435"/>
      <c r="E251" s="435"/>
      <c r="F251" s="435"/>
      <c r="G251" s="435"/>
      <c r="H251" s="435"/>
      <c r="I251" s="435"/>
      <c r="J251" s="435"/>
      <c r="K251" s="435"/>
      <c r="L251" s="435"/>
      <c r="M251" s="435"/>
      <c r="N251" s="527">
        <f>請求データ入力!K69</f>
        <v>0</v>
      </c>
      <c r="O251" s="435"/>
      <c r="P251" s="549">
        <f>請求データ入力!L69</f>
        <v>0</v>
      </c>
      <c r="Q251" s="550"/>
      <c r="R251" s="447">
        <f>請求データ入力!M69</f>
        <v>0</v>
      </c>
      <c r="S251" s="435"/>
      <c r="T251" s="435"/>
      <c r="U251" s="435"/>
      <c r="V251" s="501" t="str">
        <f>請求データ入力!N69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請求データ入力!N69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請求データ入力!O69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請求データ入力!P69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請求データ入力!F69</f>
        <v>0</v>
      </c>
      <c r="S265" s="460"/>
      <c r="T265" s="460"/>
      <c r="U265" s="480"/>
      <c r="V265" s="484" t="str">
        <f>CONCATENATE(請求データ入力!C69,"/",請求データ入力!D69,"/",請求データ入力!E69)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請求データ入力!H69</f>
        <v>0</v>
      </c>
      <c r="C267" s="460"/>
      <c r="D267" s="460"/>
      <c r="E267" s="460"/>
      <c r="F267" s="460"/>
      <c r="G267" s="459">
        <f>請求データ入力!I69</f>
        <v>0</v>
      </c>
      <c r="H267" s="460"/>
      <c r="I267" s="460"/>
      <c r="J267" s="460"/>
      <c r="K267" s="460"/>
      <c r="L267" s="460"/>
      <c r="M267" s="460"/>
      <c r="N267" s="460"/>
      <c r="O267" s="460"/>
      <c r="P267" s="460"/>
      <c r="Q267" s="460"/>
      <c r="R267" s="479">
        <f>請求データ入力!G69</f>
        <v>0</v>
      </c>
      <c r="S267" s="460"/>
      <c r="T267" s="460"/>
      <c r="U267" s="480"/>
      <c r="V267" s="131" t="s">
        <v>268</v>
      </c>
      <c r="W267" s="484" t="str">
        <f>請求データ入力!Q69</f>
        <v>2602055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2602055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2602055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356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請求データ入力!J70</f>
        <v>0</v>
      </c>
      <c r="C313" s="435"/>
      <c r="D313" s="435"/>
      <c r="E313" s="435"/>
      <c r="F313" s="435"/>
      <c r="G313" s="435"/>
      <c r="H313" s="435"/>
      <c r="I313" s="435"/>
      <c r="J313" s="435"/>
      <c r="K313" s="435"/>
      <c r="L313" s="435"/>
      <c r="M313" s="435"/>
      <c r="N313" s="527">
        <f>請求データ入力!K70</f>
        <v>0</v>
      </c>
      <c r="O313" s="435"/>
      <c r="P313" s="549">
        <f>請求データ入力!L70</f>
        <v>0</v>
      </c>
      <c r="Q313" s="550"/>
      <c r="R313" s="447">
        <f>請求データ入力!M70</f>
        <v>0</v>
      </c>
      <c r="S313" s="435"/>
      <c r="T313" s="435"/>
      <c r="U313" s="435"/>
      <c r="V313" s="501" t="str">
        <f>請求データ入力!N70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請求データ入力!N70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請求データ入力!O70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請求データ入力!P70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請求データ入力!F70</f>
        <v>0</v>
      </c>
      <c r="S327" s="460"/>
      <c r="T327" s="460"/>
      <c r="U327" s="480"/>
      <c r="V327" s="484" t="str">
        <f>CONCATENATE(請求データ入力!C70,"/",請求データ入力!D70,"/",請求データ入力!E70)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請求データ入力!H70</f>
        <v>0</v>
      </c>
      <c r="C329" s="460"/>
      <c r="D329" s="460"/>
      <c r="E329" s="460"/>
      <c r="F329" s="460"/>
      <c r="G329" s="459">
        <f>請求データ入力!I70</f>
        <v>0</v>
      </c>
      <c r="H329" s="460"/>
      <c r="I329" s="460"/>
      <c r="J329" s="460"/>
      <c r="K329" s="460"/>
      <c r="L329" s="460"/>
      <c r="M329" s="460"/>
      <c r="N329" s="460"/>
      <c r="O329" s="460"/>
      <c r="P329" s="460"/>
      <c r="Q329" s="460"/>
      <c r="R329" s="479">
        <f>請求データ入力!G70</f>
        <v>0</v>
      </c>
      <c r="S329" s="460"/>
      <c r="T329" s="460"/>
      <c r="U329" s="480"/>
      <c r="V329" s="131" t="s">
        <v>268</v>
      </c>
      <c r="W329" s="484" t="str">
        <f>請求データ入力!Q70</f>
        <v>2602056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2602056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2602056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357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請求データ入力!J71</f>
        <v>0</v>
      </c>
      <c r="C375" s="435"/>
      <c r="D375" s="435"/>
      <c r="E375" s="435"/>
      <c r="F375" s="435"/>
      <c r="G375" s="435"/>
      <c r="H375" s="435"/>
      <c r="I375" s="435"/>
      <c r="J375" s="435"/>
      <c r="K375" s="435"/>
      <c r="L375" s="435"/>
      <c r="M375" s="435"/>
      <c r="N375" s="527">
        <f>請求データ入力!K71</f>
        <v>0</v>
      </c>
      <c r="O375" s="435"/>
      <c r="P375" s="549">
        <f>請求データ入力!L71</f>
        <v>0</v>
      </c>
      <c r="Q375" s="550"/>
      <c r="R375" s="447">
        <f>請求データ入力!M71</f>
        <v>0</v>
      </c>
      <c r="S375" s="435"/>
      <c r="T375" s="435"/>
      <c r="U375" s="435"/>
      <c r="V375" s="501" t="str">
        <f>請求データ入力!N71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請求データ入力!N71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請求データ入力!O71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請求データ入力!P71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請求データ入力!F71</f>
        <v>0</v>
      </c>
      <c r="S389" s="460"/>
      <c r="T389" s="460"/>
      <c r="U389" s="480"/>
      <c r="V389" s="484" t="str">
        <f>CONCATENATE(請求データ入力!C71,"/",請求データ入力!D71,"/",請求データ入力!E71)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請求データ入力!H71</f>
        <v>0</v>
      </c>
      <c r="C391" s="460"/>
      <c r="D391" s="460"/>
      <c r="E391" s="460"/>
      <c r="F391" s="460"/>
      <c r="G391" s="459">
        <f>請求データ入力!I71</f>
        <v>0</v>
      </c>
      <c r="H391" s="460"/>
      <c r="I391" s="460"/>
      <c r="J391" s="460"/>
      <c r="K391" s="460"/>
      <c r="L391" s="460"/>
      <c r="M391" s="460"/>
      <c r="N391" s="460"/>
      <c r="O391" s="460"/>
      <c r="P391" s="460"/>
      <c r="Q391" s="460"/>
      <c r="R391" s="479">
        <f>請求データ入力!G71</f>
        <v>0</v>
      </c>
      <c r="S391" s="460"/>
      <c r="T391" s="460"/>
      <c r="U391" s="480"/>
      <c r="V391" s="131" t="s">
        <v>268</v>
      </c>
      <c r="W391" s="484" t="str">
        <f>請求データ入力!Q71</f>
        <v>2602057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2602057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2602057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358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請求データ入力!J72</f>
        <v>0</v>
      </c>
      <c r="C437" s="435"/>
      <c r="D437" s="435"/>
      <c r="E437" s="435"/>
      <c r="F437" s="435"/>
      <c r="G437" s="435"/>
      <c r="H437" s="435"/>
      <c r="I437" s="435"/>
      <c r="J437" s="435"/>
      <c r="K437" s="435"/>
      <c r="L437" s="435"/>
      <c r="M437" s="435"/>
      <c r="N437" s="527">
        <f>請求データ入力!K72</f>
        <v>0</v>
      </c>
      <c r="O437" s="435"/>
      <c r="P437" s="549">
        <f>請求データ入力!L72</f>
        <v>0</v>
      </c>
      <c r="Q437" s="550"/>
      <c r="R437" s="447">
        <f>請求データ入力!M72</f>
        <v>0</v>
      </c>
      <c r="S437" s="435"/>
      <c r="T437" s="435"/>
      <c r="U437" s="435"/>
      <c r="V437" s="501" t="str">
        <f>請求データ入力!N72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請求データ入力!N72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請求データ入力!O72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請求データ入力!P72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請求データ入力!F72</f>
        <v>0</v>
      </c>
      <c r="S451" s="460"/>
      <c r="T451" s="460"/>
      <c r="U451" s="480"/>
      <c r="V451" s="484" t="str">
        <f>CONCATENATE(請求データ入力!C72,"/",請求データ入力!D72,"/",請求データ入力!E72)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請求データ入力!H72</f>
        <v>0</v>
      </c>
      <c r="C453" s="460"/>
      <c r="D453" s="460"/>
      <c r="E453" s="460"/>
      <c r="F453" s="460"/>
      <c r="G453" s="459">
        <f>請求データ入力!I72</f>
        <v>0</v>
      </c>
      <c r="H453" s="460"/>
      <c r="I453" s="460"/>
      <c r="J453" s="460"/>
      <c r="K453" s="460"/>
      <c r="L453" s="460"/>
      <c r="M453" s="460"/>
      <c r="N453" s="460"/>
      <c r="O453" s="460"/>
      <c r="P453" s="460"/>
      <c r="Q453" s="460"/>
      <c r="R453" s="479">
        <f>請求データ入力!G72</f>
        <v>0</v>
      </c>
      <c r="S453" s="460"/>
      <c r="T453" s="460"/>
      <c r="U453" s="480"/>
      <c r="V453" s="131" t="s">
        <v>268</v>
      </c>
      <c r="W453" s="484" t="str">
        <f>請求データ入力!Q72</f>
        <v>2602058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2602058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2602058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359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請求データ入力!J73</f>
        <v>0</v>
      </c>
      <c r="C499" s="435"/>
      <c r="D499" s="435"/>
      <c r="E499" s="435"/>
      <c r="F499" s="435"/>
      <c r="G499" s="435"/>
      <c r="H499" s="435"/>
      <c r="I499" s="435"/>
      <c r="J499" s="435"/>
      <c r="K499" s="435"/>
      <c r="L499" s="435"/>
      <c r="M499" s="435"/>
      <c r="N499" s="527">
        <f>請求データ入力!K73</f>
        <v>0</v>
      </c>
      <c r="O499" s="435"/>
      <c r="P499" s="549">
        <f>請求データ入力!L73</f>
        <v>0</v>
      </c>
      <c r="Q499" s="550"/>
      <c r="R499" s="447">
        <f>請求データ入力!M73</f>
        <v>0</v>
      </c>
      <c r="S499" s="435"/>
      <c r="T499" s="435"/>
      <c r="U499" s="435"/>
      <c r="V499" s="501" t="str">
        <f>請求データ入力!N73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請求データ入力!N73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請求データ入力!O73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請求データ入力!P73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請求データ入力!F73</f>
        <v>0</v>
      </c>
      <c r="S513" s="460"/>
      <c r="T513" s="460"/>
      <c r="U513" s="480"/>
      <c r="V513" s="484" t="str">
        <f>CONCATENATE(請求データ入力!C73,"/",請求データ入力!D73,"/",請求データ入力!E73)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請求データ入力!H73</f>
        <v>0</v>
      </c>
      <c r="C515" s="460"/>
      <c r="D515" s="460"/>
      <c r="E515" s="460"/>
      <c r="F515" s="460"/>
      <c r="G515" s="459">
        <f>請求データ入力!I73</f>
        <v>0</v>
      </c>
      <c r="H515" s="460"/>
      <c r="I515" s="460"/>
      <c r="J515" s="460"/>
      <c r="K515" s="460"/>
      <c r="L515" s="460"/>
      <c r="M515" s="460"/>
      <c r="N515" s="460"/>
      <c r="O515" s="460"/>
      <c r="P515" s="460"/>
      <c r="Q515" s="460"/>
      <c r="R515" s="479">
        <f>請求データ入力!G73</f>
        <v>0</v>
      </c>
      <c r="S515" s="460"/>
      <c r="T515" s="460"/>
      <c r="U515" s="480"/>
      <c r="V515" s="131" t="s">
        <v>268</v>
      </c>
      <c r="W515" s="484" t="str">
        <f>請求データ入力!Q73</f>
        <v>2602059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2602059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2602059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278</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請求データ入力!J74</f>
        <v>0</v>
      </c>
      <c r="C561" s="435"/>
      <c r="D561" s="435"/>
      <c r="E561" s="435"/>
      <c r="F561" s="435"/>
      <c r="G561" s="435"/>
      <c r="H561" s="435"/>
      <c r="I561" s="435"/>
      <c r="J561" s="435"/>
      <c r="K561" s="435"/>
      <c r="L561" s="435"/>
      <c r="M561" s="435"/>
      <c r="N561" s="527">
        <f>請求データ入力!K74</f>
        <v>0</v>
      </c>
      <c r="O561" s="435"/>
      <c r="P561" s="549">
        <f>請求データ入力!L74</f>
        <v>0</v>
      </c>
      <c r="Q561" s="550"/>
      <c r="R561" s="447">
        <f>請求データ入力!M74</f>
        <v>0</v>
      </c>
      <c r="S561" s="435"/>
      <c r="T561" s="435"/>
      <c r="U561" s="435"/>
      <c r="V561" s="501" t="str">
        <f>請求データ入力!N74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請求データ入力!N74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請求データ入力!O74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請求データ入力!P74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請求データ入力!F74</f>
        <v>0</v>
      </c>
      <c r="S575" s="460"/>
      <c r="T575" s="460"/>
      <c r="U575" s="480"/>
      <c r="V575" s="484" t="str">
        <f>CONCATENATE(請求データ入力!C74,"/",請求データ入力!D74,"/",請求データ入力!E74)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請求データ入力!H74</f>
        <v>0</v>
      </c>
      <c r="C577" s="460"/>
      <c r="D577" s="460"/>
      <c r="E577" s="460"/>
      <c r="F577" s="460"/>
      <c r="G577" s="459">
        <f>請求データ入力!I74</f>
        <v>0</v>
      </c>
      <c r="H577" s="460"/>
      <c r="I577" s="460"/>
      <c r="J577" s="460"/>
      <c r="K577" s="460"/>
      <c r="L577" s="460"/>
      <c r="M577" s="460"/>
      <c r="N577" s="460"/>
      <c r="O577" s="460"/>
      <c r="P577" s="460"/>
      <c r="Q577" s="460"/>
      <c r="R577" s="479">
        <f>請求データ入力!G74</f>
        <v>0</v>
      </c>
      <c r="S577" s="460"/>
      <c r="T577" s="460"/>
      <c r="U577" s="480"/>
      <c r="V577" s="131" t="s">
        <v>268</v>
      </c>
      <c r="W577" s="484" t="str">
        <f>請求データ入力!Q74</f>
        <v>2602060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2602060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2602060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159" priority="33" operator="equal">
      <formula>0</formula>
    </cfRule>
  </conditionalFormatting>
  <conditionalFormatting sqref="B52:G52 L52:L53 B53:F53 B54 B56 B59">
    <cfRule type="cellIs" dxfId="158" priority="32" operator="equal">
      <formula>0</formula>
    </cfRule>
  </conditionalFormatting>
  <conditionalFormatting sqref="B93:G93 L93:L94 B94:F94 B95 B97 B100">
    <cfRule type="cellIs" dxfId="157" priority="11" operator="equal">
      <formula>0</formula>
    </cfRule>
  </conditionalFormatting>
  <conditionalFormatting sqref="B114:G114 L114:L115 B115:F115 B116 B118 B121">
    <cfRule type="cellIs" dxfId="156" priority="10" operator="equal">
      <formula>0</formula>
    </cfRule>
  </conditionalFormatting>
  <conditionalFormatting sqref="B155:G155 L155:L156 B156:F156 B157 B159 B162">
    <cfRule type="cellIs" dxfId="155" priority="31" operator="equal">
      <formula>0</formula>
    </cfRule>
  </conditionalFormatting>
  <conditionalFormatting sqref="B176:G176 L176:L177 B177:F177 B178 B180 B183">
    <cfRule type="cellIs" dxfId="154" priority="30" operator="equal">
      <formula>0</formula>
    </cfRule>
  </conditionalFormatting>
  <conditionalFormatting sqref="B217:G217 L217:L218 B218:F218 B219 B221 B224">
    <cfRule type="cellIs" dxfId="153" priority="28" operator="equal">
      <formula>0</formula>
    </cfRule>
  </conditionalFormatting>
  <conditionalFormatting sqref="B238:G238 L238:L239 B239:F239 B240 B242 B245">
    <cfRule type="cellIs" dxfId="152" priority="29" operator="equal">
      <formula>0</formula>
    </cfRule>
  </conditionalFormatting>
  <conditionalFormatting sqref="B279:G279 L279:L280 B280:F280 B281 B283 B286">
    <cfRule type="cellIs" dxfId="151" priority="27" operator="equal">
      <formula>0</formula>
    </cfRule>
  </conditionalFormatting>
  <conditionalFormatting sqref="B300:G300 L300:L301 B301:F301 B302 B304 B307">
    <cfRule type="cellIs" dxfId="150" priority="26" operator="equal">
      <formula>0</formula>
    </cfRule>
  </conditionalFormatting>
  <conditionalFormatting sqref="B341:G341 L341:L342 B342:F342 B343 B345 B348">
    <cfRule type="cellIs" dxfId="149" priority="24" operator="equal">
      <formula>0</formula>
    </cfRule>
  </conditionalFormatting>
  <conditionalFormatting sqref="B362:G362 L362:L363 B363:F363 B364 B366 B369">
    <cfRule type="cellIs" dxfId="148" priority="25" operator="equal">
      <formula>0</formula>
    </cfRule>
  </conditionalFormatting>
  <conditionalFormatting sqref="B403:G403 L403:L404 B404:F404 B405 B407 B410">
    <cfRule type="cellIs" dxfId="147" priority="9" operator="equal">
      <formula>0</formula>
    </cfRule>
  </conditionalFormatting>
  <conditionalFormatting sqref="B424:G424 L424:L425 B425:F425 B426 B428 B431">
    <cfRule type="cellIs" dxfId="146" priority="8" operator="equal">
      <formula>0</formula>
    </cfRule>
  </conditionalFormatting>
  <conditionalFormatting sqref="B465:G465 L465:L466 B466:F466 B467 B469 B472">
    <cfRule type="cellIs" dxfId="145" priority="6" operator="equal">
      <formula>0</formula>
    </cfRule>
  </conditionalFormatting>
  <conditionalFormatting sqref="B486:G486 L486:L487 B487:F487 B488 B490 B493">
    <cfRule type="cellIs" dxfId="144" priority="7" operator="equal">
      <formula>0</formula>
    </cfRule>
  </conditionalFormatting>
  <conditionalFormatting sqref="B527:G527 L527:L528 B528:F528 B529 B531 B534">
    <cfRule type="cellIs" dxfId="143" priority="5" operator="equal">
      <formula>0</formula>
    </cfRule>
  </conditionalFormatting>
  <conditionalFormatting sqref="B548:G548 L548:L549 B549:F549 B550 B552 B555">
    <cfRule type="cellIs" dxfId="142" priority="4" operator="equal">
      <formula>0</formula>
    </cfRule>
  </conditionalFormatting>
  <conditionalFormatting sqref="B589:G589 L589:L590 B590:F590 B591 B593 B596">
    <cfRule type="cellIs" dxfId="141" priority="2" operator="equal">
      <formula>0</formula>
    </cfRule>
  </conditionalFormatting>
  <conditionalFormatting sqref="B610:G610 L610:L611 B611:F611 B612 B614 B617">
    <cfRule type="cellIs" dxfId="140" priority="3" operator="equal">
      <formula>0</formula>
    </cfRule>
  </conditionalFormatting>
  <conditionalFormatting sqref="B1:Q1048576 V1:Z1048576">
    <cfRule type="cellIs" dxfId="139" priority="1" operator="equal">
      <formula>0</formula>
    </cfRule>
  </conditionalFormatting>
  <conditionalFormatting sqref="B1:Z9 R10:Z12 R13:S13 R14:Z17 B18:Z30 R31:Z33 R34:S34 R35:Z38 B39:Z51 R52:Z54 R55:S55 R56:Z59">
    <cfRule type="cellIs" dxfId="138" priority="53" operator="equal">
      <formula>0</formula>
    </cfRule>
  </conditionalFormatting>
  <conditionalFormatting sqref="B60:Z71 R72:Z73 R76:Z79 B80:Z92 R93:Z94 R97:Z100 B101:Z113 R114:Z115 R118:Z121">
    <cfRule type="cellIs" dxfId="137" priority="51" operator="equal">
      <formula>0</formula>
    </cfRule>
  </conditionalFormatting>
  <conditionalFormatting sqref="B122:Z133 R134:Z135 R138:Z141 B142:Z154 R155:Z156 R159:Z162 B163:Z175 R176:Z177 R180:Z183">
    <cfRule type="cellIs" dxfId="136" priority="49" operator="equal">
      <formula>0</formula>
    </cfRule>
  </conditionalFormatting>
  <conditionalFormatting sqref="B184:Z195 R196:Z197 R200:Z203 B204:Z216 R217:Z218 R221:Z224 B225:Z237 R238:Z239 R242:Z245">
    <cfRule type="cellIs" dxfId="135" priority="47" operator="equal">
      <formula>0</formula>
    </cfRule>
  </conditionalFormatting>
  <conditionalFormatting sqref="B246:Z257 R258:Z259 R262:Z265 B266:Z278 R279:Z280 R283:Z286 B287:Z299 R300:Z301 R304:Z307">
    <cfRule type="cellIs" dxfId="134" priority="45" operator="equal">
      <formula>0</formula>
    </cfRule>
  </conditionalFormatting>
  <conditionalFormatting sqref="B308:Z319 R320:Z321 R324:Z327 B328:Z340 R341:Z342 R345:Z348 B349:Z361 R362:Z363 R366:Z369">
    <cfRule type="cellIs" dxfId="133" priority="43" operator="equal">
      <formula>0</formula>
    </cfRule>
  </conditionalFormatting>
  <conditionalFormatting sqref="B370:Z381 R382:Z383 R386:Z389 B390:Z402 R403:Z404 R407:Z410 B411:Z423 R424:Z425 R428:Z431">
    <cfRule type="cellIs" dxfId="132" priority="41" operator="equal">
      <formula>0</formula>
    </cfRule>
  </conditionalFormatting>
  <conditionalFormatting sqref="B432:Z443 R444:Z445 R448:Z451 B452:Z464 R465:Z466 R469:Z472 B473:Z485 R486:Z487 R490:Z493">
    <cfRule type="cellIs" dxfId="131" priority="39" operator="equal">
      <formula>0</formula>
    </cfRule>
  </conditionalFormatting>
  <conditionalFormatting sqref="B494:Z505 R506:Z507 R510:Z513 B514:Z526 R527:Z528 R531:Z534 B535:Z547 R548:Z549 R552:Z555">
    <cfRule type="cellIs" dxfId="130" priority="37" operator="equal">
      <formula>0</formula>
    </cfRule>
  </conditionalFormatting>
  <conditionalFormatting sqref="B556:Z567 R568:Z569 R572:Z575 B576:Z588 R589:Z590 R593:Z596 B597:Z609 R610:Z611 R614:Z617 B618:Z620">
    <cfRule type="cellIs" dxfId="129" priority="35" operator="equal">
      <formula>0</formula>
    </cfRule>
  </conditionalFormatting>
  <conditionalFormatting sqref="V1:Z620">
    <cfRule type="cellIs" dxfId="128"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361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請求データ入力!J75</f>
        <v>0</v>
      </c>
      <c r="C3" s="435"/>
      <c r="D3" s="435"/>
      <c r="E3" s="435"/>
      <c r="F3" s="435"/>
      <c r="G3" s="435"/>
      <c r="H3" s="435"/>
      <c r="I3" s="435"/>
      <c r="J3" s="435"/>
      <c r="K3" s="435"/>
      <c r="L3" s="435"/>
      <c r="M3" s="435"/>
      <c r="N3" s="527">
        <f>請求データ入力!K75</f>
        <v>0</v>
      </c>
      <c r="O3" s="435"/>
      <c r="P3" s="549">
        <f>請求データ入力!L75</f>
        <v>0</v>
      </c>
      <c r="Q3" s="550"/>
      <c r="R3" s="447">
        <f>請求データ入力!M75</f>
        <v>0</v>
      </c>
      <c r="S3" s="435"/>
      <c r="T3" s="435"/>
      <c r="U3" s="435"/>
      <c r="V3" s="501" t="str">
        <f>請求データ入力!N75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191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192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193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194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195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196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請求データ入力!N75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197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請求データ入力!O75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198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請求データ入力!P75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199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請求データ入力!F75</f>
        <v>0</v>
      </c>
      <c r="S17" s="460"/>
      <c r="T17" s="460"/>
      <c r="U17" s="480"/>
      <c r="V17" s="484" t="str">
        <f>CONCATENATE(請求データ入力!C75,"/",請求データ入力!D75,"/",請求データ入力!E75)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200</v>
      </c>
      <c r="AP18" s="547" t="str">
        <f>IF(VLOOKUP(AO18,請求データ入力!$B$15:$P$114,9)=0,"",620)</f>
        <v/>
      </c>
      <c r="AS18" s="58"/>
    </row>
    <row r="19" spans="1:45" s="1" customFormat="1" ht="15.9" customHeight="1" x14ac:dyDescent="0.2">
      <c r="B19" s="473">
        <f>請求データ入力!H75</f>
        <v>0</v>
      </c>
      <c r="C19" s="460"/>
      <c r="D19" s="460"/>
      <c r="E19" s="460"/>
      <c r="F19" s="460"/>
      <c r="G19" s="459">
        <f>請求データ入力!I75</f>
        <v>0</v>
      </c>
      <c r="H19" s="460"/>
      <c r="I19" s="460"/>
      <c r="J19" s="460"/>
      <c r="K19" s="460"/>
      <c r="L19" s="460"/>
      <c r="M19" s="460"/>
      <c r="N19" s="460"/>
      <c r="O19" s="460"/>
      <c r="P19" s="460"/>
      <c r="Q19" s="460"/>
      <c r="R19" s="479">
        <f>請求データ入力!G75</f>
        <v>0</v>
      </c>
      <c r="S19" s="460"/>
      <c r="T19" s="460"/>
      <c r="U19" s="480"/>
      <c r="V19" s="131" t="s">
        <v>268</v>
      </c>
      <c r="W19" s="484" t="str">
        <f>請求データ入力!Q75</f>
        <v>2602061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2602061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2602061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362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請求データ入力!J76</f>
        <v>0</v>
      </c>
      <c r="C65" s="435"/>
      <c r="D65" s="435"/>
      <c r="E65" s="435"/>
      <c r="F65" s="435"/>
      <c r="G65" s="435"/>
      <c r="H65" s="435"/>
      <c r="I65" s="435"/>
      <c r="J65" s="435"/>
      <c r="K65" s="435"/>
      <c r="L65" s="435"/>
      <c r="M65" s="435"/>
      <c r="N65" s="527">
        <f>請求データ入力!K76</f>
        <v>0</v>
      </c>
      <c r="O65" s="435"/>
      <c r="P65" s="549">
        <f>請求データ入力!L76</f>
        <v>0</v>
      </c>
      <c r="Q65" s="550"/>
      <c r="R65" s="447">
        <f>請求データ入力!M76</f>
        <v>0</v>
      </c>
      <c r="S65" s="435"/>
      <c r="T65" s="435"/>
      <c r="U65" s="435"/>
      <c r="V65" s="501" t="str">
        <f>請求データ入力!N76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請求データ入力!N76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請求データ入力!O76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請求データ入力!P76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請求データ入力!F76</f>
        <v>0</v>
      </c>
      <c r="S79" s="460"/>
      <c r="T79" s="460"/>
      <c r="U79" s="480"/>
      <c r="V79" s="484" t="str">
        <f>CONCATENATE(請求データ入力!C76,"/",請求データ入力!D76,"/",請求データ入力!E76)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請求データ入力!H76</f>
        <v>0</v>
      </c>
      <c r="C81" s="460"/>
      <c r="D81" s="460"/>
      <c r="E81" s="460"/>
      <c r="F81" s="460"/>
      <c r="G81" s="459">
        <f>請求データ入力!I76</f>
        <v>0</v>
      </c>
      <c r="H81" s="460"/>
      <c r="I81" s="460"/>
      <c r="J81" s="460"/>
      <c r="K81" s="460"/>
      <c r="L81" s="460"/>
      <c r="M81" s="460"/>
      <c r="N81" s="460"/>
      <c r="O81" s="460"/>
      <c r="P81" s="460"/>
      <c r="Q81" s="460"/>
      <c r="R81" s="479">
        <f>請求データ入力!G76</f>
        <v>0</v>
      </c>
      <c r="S81" s="460"/>
      <c r="T81" s="460"/>
      <c r="U81" s="480"/>
      <c r="V81" s="131" t="s">
        <v>268</v>
      </c>
      <c r="W81" s="484" t="str">
        <f>請求データ入力!Q76</f>
        <v>2602062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2602062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2602062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363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請求データ入力!J77</f>
        <v>0</v>
      </c>
      <c r="C127" s="435"/>
      <c r="D127" s="435"/>
      <c r="E127" s="435"/>
      <c r="F127" s="435"/>
      <c r="G127" s="435"/>
      <c r="H127" s="435"/>
      <c r="I127" s="435"/>
      <c r="J127" s="435"/>
      <c r="K127" s="435"/>
      <c r="L127" s="435"/>
      <c r="M127" s="435"/>
      <c r="N127" s="527">
        <f>請求データ入力!K77</f>
        <v>0</v>
      </c>
      <c r="O127" s="435"/>
      <c r="P127" s="549">
        <f>請求データ入力!L77</f>
        <v>0</v>
      </c>
      <c r="Q127" s="550"/>
      <c r="R127" s="447">
        <f>請求データ入力!M77</f>
        <v>0</v>
      </c>
      <c r="S127" s="435"/>
      <c r="T127" s="435"/>
      <c r="U127" s="435"/>
      <c r="V127" s="501" t="str">
        <f>請求データ入力!N77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請求データ入力!N77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請求データ入力!O77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請求データ入力!P77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請求データ入力!F77</f>
        <v>0</v>
      </c>
      <c r="S141" s="460"/>
      <c r="T141" s="460"/>
      <c r="U141" s="480"/>
      <c r="V141" s="484" t="str">
        <f>CONCATENATE(請求データ入力!C77,"/",請求データ入力!D77,"/",請求データ入力!E77)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請求データ入力!H77</f>
        <v>0</v>
      </c>
      <c r="C143" s="460"/>
      <c r="D143" s="460"/>
      <c r="E143" s="460"/>
      <c r="F143" s="460"/>
      <c r="G143" s="459">
        <f>請求データ入力!I77</f>
        <v>0</v>
      </c>
      <c r="H143" s="460"/>
      <c r="I143" s="460"/>
      <c r="J143" s="460"/>
      <c r="K143" s="460"/>
      <c r="L143" s="460"/>
      <c r="M143" s="460"/>
      <c r="N143" s="460"/>
      <c r="O143" s="460"/>
      <c r="P143" s="460"/>
      <c r="Q143" s="460"/>
      <c r="R143" s="479">
        <f>請求データ入力!G77</f>
        <v>0</v>
      </c>
      <c r="S143" s="460"/>
      <c r="T143" s="460"/>
      <c r="U143" s="480"/>
      <c r="V143" s="131" t="s">
        <v>268</v>
      </c>
      <c r="W143" s="484" t="str">
        <f>請求データ入力!Q77</f>
        <v>2602063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2602063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2602063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364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請求データ入力!J78</f>
        <v>0</v>
      </c>
      <c r="C189" s="435"/>
      <c r="D189" s="435"/>
      <c r="E189" s="435"/>
      <c r="F189" s="435"/>
      <c r="G189" s="435"/>
      <c r="H189" s="435"/>
      <c r="I189" s="435"/>
      <c r="J189" s="435"/>
      <c r="K189" s="435"/>
      <c r="L189" s="435"/>
      <c r="M189" s="435"/>
      <c r="N189" s="527">
        <f>請求データ入力!K78</f>
        <v>0</v>
      </c>
      <c r="O189" s="435"/>
      <c r="P189" s="549">
        <f>請求データ入力!L78</f>
        <v>0</v>
      </c>
      <c r="Q189" s="550"/>
      <c r="R189" s="447">
        <f>請求データ入力!M78</f>
        <v>0</v>
      </c>
      <c r="S189" s="435"/>
      <c r="T189" s="435"/>
      <c r="U189" s="435"/>
      <c r="V189" s="501" t="str">
        <f>請求データ入力!N78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請求データ入力!N78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請求データ入力!O78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請求データ入力!P78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請求データ入力!F78</f>
        <v>0</v>
      </c>
      <c r="S203" s="460"/>
      <c r="T203" s="460"/>
      <c r="U203" s="480"/>
      <c r="V203" s="484" t="str">
        <f>CONCATENATE(請求データ入力!C78,"/",請求データ入力!D78,"/",請求データ入力!E78)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請求データ入力!H78</f>
        <v>0</v>
      </c>
      <c r="C205" s="460"/>
      <c r="D205" s="460"/>
      <c r="E205" s="460"/>
      <c r="F205" s="460"/>
      <c r="G205" s="459">
        <f>請求データ入力!I78</f>
        <v>0</v>
      </c>
      <c r="H205" s="460"/>
      <c r="I205" s="460"/>
      <c r="J205" s="460"/>
      <c r="K205" s="460"/>
      <c r="L205" s="460"/>
      <c r="M205" s="460"/>
      <c r="N205" s="460"/>
      <c r="O205" s="460"/>
      <c r="P205" s="460"/>
      <c r="Q205" s="460"/>
      <c r="R205" s="479">
        <f>請求データ入力!G78</f>
        <v>0</v>
      </c>
      <c r="S205" s="460"/>
      <c r="T205" s="460"/>
      <c r="U205" s="480"/>
      <c r="V205" s="131" t="s">
        <v>268</v>
      </c>
      <c r="W205" s="484" t="str">
        <f>請求データ入力!Q78</f>
        <v>2602064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2602064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2602064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365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請求データ入力!J79</f>
        <v>0</v>
      </c>
      <c r="C251" s="435"/>
      <c r="D251" s="435"/>
      <c r="E251" s="435"/>
      <c r="F251" s="435"/>
      <c r="G251" s="435"/>
      <c r="H251" s="435"/>
      <c r="I251" s="435"/>
      <c r="J251" s="435"/>
      <c r="K251" s="435"/>
      <c r="L251" s="435"/>
      <c r="M251" s="435"/>
      <c r="N251" s="527">
        <f>請求データ入力!K79</f>
        <v>0</v>
      </c>
      <c r="O251" s="435"/>
      <c r="P251" s="549">
        <f>請求データ入力!L79</f>
        <v>0</v>
      </c>
      <c r="Q251" s="550"/>
      <c r="R251" s="447">
        <f>請求データ入力!M79</f>
        <v>0</v>
      </c>
      <c r="S251" s="435"/>
      <c r="T251" s="435"/>
      <c r="U251" s="435"/>
      <c r="V251" s="501" t="str">
        <f>請求データ入力!N79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請求データ入力!N79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請求データ入力!O79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請求データ入力!P79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請求データ入力!F79</f>
        <v>0</v>
      </c>
      <c r="S265" s="460"/>
      <c r="T265" s="460"/>
      <c r="U265" s="480"/>
      <c r="V265" s="484" t="str">
        <f>CONCATENATE(請求データ入力!C79,"/",請求データ入力!D79,"/",請求データ入力!E79)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請求データ入力!H79</f>
        <v>0</v>
      </c>
      <c r="C267" s="460"/>
      <c r="D267" s="460"/>
      <c r="E267" s="460"/>
      <c r="F267" s="460"/>
      <c r="G267" s="459">
        <f>請求データ入力!I79</f>
        <v>0</v>
      </c>
      <c r="H267" s="460"/>
      <c r="I267" s="460"/>
      <c r="J267" s="460"/>
      <c r="K267" s="460"/>
      <c r="L267" s="460"/>
      <c r="M267" s="460"/>
      <c r="N267" s="460"/>
      <c r="O267" s="460"/>
      <c r="P267" s="460"/>
      <c r="Q267" s="460"/>
      <c r="R267" s="479">
        <f>請求データ入力!G79</f>
        <v>0</v>
      </c>
      <c r="S267" s="460"/>
      <c r="T267" s="460"/>
      <c r="U267" s="480"/>
      <c r="V267" s="131" t="s">
        <v>268</v>
      </c>
      <c r="W267" s="484" t="str">
        <f>請求データ入力!Q79</f>
        <v>2602065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2602065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2602065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366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請求データ入力!J80</f>
        <v>0</v>
      </c>
      <c r="C313" s="435"/>
      <c r="D313" s="435"/>
      <c r="E313" s="435"/>
      <c r="F313" s="435"/>
      <c r="G313" s="435"/>
      <c r="H313" s="435"/>
      <c r="I313" s="435"/>
      <c r="J313" s="435"/>
      <c r="K313" s="435"/>
      <c r="L313" s="435"/>
      <c r="M313" s="435"/>
      <c r="N313" s="527">
        <f>請求データ入力!K80</f>
        <v>0</v>
      </c>
      <c r="O313" s="435"/>
      <c r="P313" s="549">
        <f>請求データ入力!L80</f>
        <v>0</v>
      </c>
      <c r="Q313" s="550"/>
      <c r="R313" s="447">
        <f>請求データ入力!M80</f>
        <v>0</v>
      </c>
      <c r="S313" s="435"/>
      <c r="T313" s="435"/>
      <c r="U313" s="435"/>
      <c r="V313" s="501" t="str">
        <f>請求データ入力!N80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請求データ入力!N80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請求データ入力!O80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請求データ入力!P80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請求データ入力!F80</f>
        <v>0</v>
      </c>
      <c r="S327" s="460"/>
      <c r="T327" s="460"/>
      <c r="U327" s="480"/>
      <c r="V327" s="484" t="str">
        <f>CONCATENATE(請求データ入力!C80,"/",請求データ入力!D80,"/",請求データ入力!E80)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請求データ入力!H80</f>
        <v>0</v>
      </c>
      <c r="C329" s="460"/>
      <c r="D329" s="460"/>
      <c r="E329" s="460"/>
      <c r="F329" s="460"/>
      <c r="G329" s="459">
        <f>請求データ入力!I80</f>
        <v>0</v>
      </c>
      <c r="H329" s="460"/>
      <c r="I329" s="460"/>
      <c r="J329" s="460"/>
      <c r="K329" s="460"/>
      <c r="L329" s="460"/>
      <c r="M329" s="460"/>
      <c r="N329" s="460"/>
      <c r="O329" s="460"/>
      <c r="P329" s="460"/>
      <c r="Q329" s="460"/>
      <c r="R329" s="479">
        <f>請求データ入力!G80</f>
        <v>0</v>
      </c>
      <c r="S329" s="460"/>
      <c r="T329" s="460"/>
      <c r="U329" s="480"/>
      <c r="V329" s="131" t="s">
        <v>268</v>
      </c>
      <c r="W329" s="484" t="str">
        <f>請求データ入力!Q80</f>
        <v>2602066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2602066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2602066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367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請求データ入力!J81</f>
        <v>0</v>
      </c>
      <c r="C375" s="435"/>
      <c r="D375" s="435"/>
      <c r="E375" s="435"/>
      <c r="F375" s="435"/>
      <c r="G375" s="435"/>
      <c r="H375" s="435"/>
      <c r="I375" s="435"/>
      <c r="J375" s="435"/>
      <c r="K375" s="435"/>
      <c r="L375" s="435"/>
      <c r="M375" s="435"/>
      <c r="N375" s="527">
        <f>請求データ入力!K81</f>
        <v>0</v>
      </c>
      <c r="O375" s="435"/>
      <c r="P375" s="549">
        <f>請求データ入力!L81</f>
        <v>0</v>
      </c>
      <c r="Q375" s="550"/>
      <c r="R375" s="447">
        <f>請求データ入力!M81</f>
        <v>0</v>
      </c>
      <c r="S375" s="435"/>
      <c r="T375" s="435"/>
      <c r="U375" s="435"/>
      <c r="V375" s="501" t="str">
        <f>請求データ入力!N81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請求データ入力!N81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請求データ入力!O81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請求データ入力!P81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請求データ入力!F81</f>
        <v>0</v>
      </c>
      <c r="S389" s="460"/>
      <c r="T389" s="460"/>
      <c r="U389" s="480"/>
      <c r="V389" s="484" t="str">
        <f>CONCATENATE(請求データ入力!C81,"/",請求データ入力!D81,"/",請求データ入力!E81)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請求データ入力!H81</f>
        <v>0</v>
      </c>
      <c r="C391" s="460"/>
      <c r="D391" s="460"/>
      <c r="E391" s="460"/>
      <c r="F391" s="460"/>
      <c r="G391" s="459">
        <f>請求データ入力!I81</f>
        <v>0</v>
      </c>
      <c r="H391" s="460"/>
      <c r="I391" s="460"/>
      <c r="J391" s="460"/>
      <c r="K391" s="460"/>
      <c r="L391" s="460"/>
      <c r="M391" s="460"/>
      <c r="N391" s="460"/>
      <c r="O391" s="460"/>
      <c r="P391" s="460"/>
      <c r="Q391" s="460"/>
      <c r="R391" s="479">
        <f>請求データ入力!G81</f>
        <v>0</v>
      </c>
      <c r="S391" s="460"/>
      <c r="T391" s="460"/>
      <c r="U391" s="480"/>
      <c r="V391" s="131" t="s">
        <v>268</v>
      </c>
      <c r="W391" s="484" t="str">
        <f>請求データ入力!Q81</f>
        <v>2602067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2602067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2602067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368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請求データ入力!J82</f>
        <v>0</v>
      </c>
      <c r="C437" s="435"/>
      <c r="D437" s="435"/>
      <c r="E437" s="435"/>
      <c r="F437" s="435"/>
      <c r="G437" s="435"/>
      <c r="H437" s="435"/>
      <c r="I437" s="435"/>
      <c r="J437" s="435"/>
      <c r="K437" s="435"/>
      <c r="L437" s="435"/>
      <c r="M437" s="435"/>
      <c r="N437" s="527">
        <f>請求データ入力!K82</f>
        <v>0</v>
      </c>
      <c r="O437" s="435"/>
      <c r="P437" s="549">
        <f>請求データ入力!L82</f>
        <v>0</v>
      </c>
      <c r="Q437" s="550"/>
      <c r="R437" s="447">
        <f>請求データ入力!M82</f>
        <v>0</v>
      </c>
      <c r="S437" s="435"/>
      <c r="T437" s="435"/>
      <c r="U437" s="435"/>
      <c r="V437" s="501" t="str">
        <f>請求データ入力!N82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請求データ入力!N82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請求データ入力!O82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請求データ入力!P82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請求データ入力!F82</f>
        <v>0</v>
      </c>
      <c r="S451" s="460"/>
      <c r="T451" s="460"/>
      <c r="U451" s="480"/>
      <c r="V451" s="484" t="str">
        <f>CONCATENATE(請求データ入力!C82,"/",請求データ入力!D82,"/",請求データ入力!E82)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請求データ入力!H82</f>
        <v>0</v>
      </c>
      <c r="C453" s="460"/>
      <c r="D453" s="460"/>
      <c r="E453" s="460"/>
      <c r="F453" s="460"/>
      <c r="G453" s="459">
        <f>請求データ入力!I82</f>
        <v>0</v>
      </c>
      <c r="H453" s="460"/>
      <c r="I453" s="460"/>
      <c r="J453" s="460"/>
      <c r="K453" s="460"/>
      <c r="L453" s="460"/>
      <c r="M453" s="460"/>
      <c r="N453" s="460"/>
      <c r="O453" s="460"/>
      <c r="P453" s="460"/>
      <c r="Q453" s="460"/>
      <c r="R453" s="479">
        <f>請求データ入力!G82</f>
        <v>0</v>
      </c>
      <c r="S453" s="460"/>
      <c r="T453" s="460"/>
      <c r="U453" s="480"/>
      <c r="V453" s="131" t="s">
        <v>268</v>
      </c>
      <c r="W453" s="484" t="str">
        <f>請求データ入力!Q82</f>
        <v>2602068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2602068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2602068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369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請求データ入力!J83</f>
        <v>0</v>
      </c>
      <c r="C499" s="435"/>
      <c r="D499" s="435"/>
      <c r="E499" s="435"/>
      <c r="F499" s="435"/>
      <c r="G499" s="435"/>
      <c r="H499" s="435"/>
      <c r="I499" s="435"/>
      <c r="J499" s="435"/>
      <c r="K499" s="435"/>
      <c r="L499" s="435"/>
      <c r="M499" s="435"/>
      <c r="N499" s="527">
        <f>請求データ入力!K83</f>
        <v>0</v>
      </c>
      <c r="O499" s="435"/>
      <c r="P499" s="549">
        <f>請求データ入力!L83</f>
        <v>0</v>
      </c>
      <c r="Q499" s="550"/>
      <c r="R499" s="447">
        <f>請求データ入力!M83</f>
        <v>0</v>
      </c>
      <c r="S499" s="435"/>
      <c r="T499" s="435"/>
      <c r="U499" s="435"/>
      <c r="V499" s="501" t="str">
        <f>請求データ入力!N83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請求データ入力!N83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請求データ入力!O83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請求データ入力!P83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請求データ入力!F83</f>
        <v>0</v>
      </c>
      <c r="S513" s="460"/>
      <c r="T513" s="460"/>
      <c r="U513" s="480"/>
      <c r="V513" s="484" t="str">
        <f>CONCATENATE(請求データ入力!C83,"/",請求データ入力!D83,"/",請求データ入力!E83)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請求データ入力!H83</f>
        <v>0</v>
      </c>
      <c r="C515" s="460"/>
      <c r="D515" s="460"/>
      <c r="E515" s="460"/>
      <c r="F515" s="460"/>
      <c r="G515" s="459">
        <f>請求データ入力!I83</f>
        <v>0</v>
      </c>
      <c r="H515" s="460"/>
      <c r="I515" s="460"/>
      <c r="J515" s="460"/>
      <c r="K515" s="460"/>
      <c r="L515" s="460"/>
      <c r="M515" s="460"/>
      <c r="N515" s="460"/>
      <c r="O515" s="460"/>
      <c r="P515" s="460"/>
      <c r="Q515" s="460"/>
      <c r="R515" s="479">
        <f>請求データ入力!G83</f>
        <v>0</v>
      </c>
      <c r="S515" s="460"/>
      <c r="T515" s="460"/>
      <c r="U515" s="480"/>
      <c r="V515" s="131" t="s">
        <v>268</v>
      </c>
      <c r="W515" s="484" t="str">
        <f>請求データ入力!Q83</f>
        <v>2602069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2602069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2602069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279</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請求データ入力!J84</f>
        <v>0</v>
      </c>
      <c r="C561" s="435"/>
      <c r="D561" s="435"/>
      <c r="E561" s="435"/>
      <c r="F561" s="435"/>
      <c r="G561" s="435"/>
      <c r="H561" s="435"/>
      <c r="I561" s="435"/>
      <c r="J561" s="435"/>
      <c r="K561" s="435"/>
      <c r="L561" s="435"/>
      <c r="M561" s="435"/>
      <c r="N561" s="527">
        <f>請求データ入力!K84</f>
        <v>0</v>
      </c>
      <c r="O561" s="435"/>
      <c r="P561" s="549">
        <f>請求データ入力!L84</f>
        <v>0</v>
      </c>
      <c r="Q561" s="550"/>
      <c r="R561" s="447">
        <f>請求データ入力!M84</f>
        <v>0</v>
      </c>
      <c r="S561" s="435"/>
      <c r="T561" s="435"/>
      <c r="U561" s="435"/>
      <c r="V561" s="501" t="str">
        <f>請求データ入力!N84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請求データ入力!N84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請求データ入力!O84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請求データ入力!P84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請求データ入力!F84</f>
        <v>0</v>
      </c>
      <c r="S575" s="460"/>
      <c r="T575" s="460"/>
      <c r="U575" s="480"/>
      <c r="V575" s="484" t="str">
        <f>CONCATENATE(請求データ入力!C84,"/",請求データ入力!D84,"/",請求データ入力!E84)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請求データ入力!H84</f>
        <v>0</v>
      </c>
      <c r="C577" s="460"/>
      <c r="D577" s="460"/>
      <c r="E577" s="460"/>
      <c r="F577" s="460"/>
      <c r="G577" s="459">
        <f>請求データ入力!I84</f>
        <v>0</v>
      </c>
      <c r="H577" s="460"/>
      <c r="I577" s="460"/>
      <c r="J577" s="460"/>
      <c r="K577" s="460"/>
      <c r="L577" s="460"/>
      <c r="M577" s="460"/>
      <c r="N577" s="460"/>
      <c r="O577" s="460"/>
      <c r="P577" s="460"/>
      <c r="Q577" s="460"/>
      <c r="R577" s="479">
        <f>請求データ入力!G84</f>
        <v>0</v>
      </c>
      <c r="S577" s="460"/>
      <c r="T577" s="460"/>
      <c r="U577" s="480"/>
      <c r="V577" s="131" t="s">
        <v>268</v>
      </c>
      <c r="W577" s="484" t="str">
        <f>請求データ入力!Q84</f>
        <v>2602070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2602070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2602070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127" priority="33" operator="equal">
      <formula>0</formula>
    </cfRule>
  </conditionalFormatting>
  <conditionalFormatting sqref="B52:G52 L52:L53 B53:F53 B54 B56 B59">
    <cfRule type="cellIs" dxfId="126" priority="32" operator="equal">
      <formula>0</formula>
    </cfRule>
  </conditionalFormatting>
  <conditionalFormatting sqref="B93:G93 L93:L94 B94:F94 B95 B97 B100">
    <cfRule type="cellIs" dxfId="125" priority="11" operator="equal">
      <formula>0</formula>
    </cfRule>
  </conditionalFormatting>
  <conditionalFormatting sqref="B114:G114 L114:L115 B115:F115 B116 B118 B121">
    <cfRule type="cellIs" dxfId="124" priority="10" operator="equal">
      <formula>0</formula>
    </cfRule>
  </conditionalFormatting>
  <conditionalFormatting sqref="B155:G155 L155:L156 B156:F156 B157 B159 B162">
    <cfRule type="cellIs" dxfId="123" priority="31" operator="equal">
      <formula>0</formula>
    </cfRule>
  </conditionalFormatting>
  <conditionalFormatting sqref="B176:G176 L176:L177 B177:F177 B178 B180 B183">
    <cfRule type="cellIs" dxfId="122" priority="30" operator="equal">
      <formula>0</formula>
    </cfRule>
  </conditionalFormatting>
  <conditionalFormatting sqref="B217:G217 L217:L218 B218:F218 B219 B221 B224">
    <cfRule type="cellIs" dxfId="121" priority="28" operator="equal">
      <formula>0</formula>
    </cfRule>
  </conditionalFormatting>
  <conditionalFormatting sqref="B238:G238 L238:L239 B239:F239 B240 B242 B245">
    <cfRule type="cellIs" dxfId="120" priority="29" operator="equal">
      <formula>0</formula>
    </cfRule>
  </conditionalFormatting>
  <conditionalFormatting sqref="B279:G279 L279:L280 B280:F280 B281 B283 B286">
    <cfRule type="cellIs" dxfId="119" priority="27" operator="equal">
      <formula>0</formula>
    </cfRule>
  </conditionalFormatting>
  <conditionalFormatting sqref="B300:G300 L300:L301 B301:F301 B302 B304 B307">
    <cfRule type="cellIs" dxfId="118" priority="26" operator="equal">
      <formula>0</formula>
    </cfRule>
  </conditionalFormatting>
  <conditionalFormatting sqref="B341:G341 L341:L342 B342:F342 B343 B345 B348">
    <cfRule type="cellIs" dxfId="117" priority="24" operator="equal">
      <formula>0</formula>
    </cfRule>
  </conditionalFormatting>
  <conditionalFormatting sqref="B362:G362 L362:L363 B363:F363 B364 B366 B369">
    <cfRule type="cellIs" dxfId="116" priority="25" operator="equal">
      <formula>0</formula>
    </cfRule>
  </conditionalFormatting>
  <conditionalFormatting sqref="B403:G403 L403:L404 B404:F404 B405 B407 B410">
    <cfRule type="cellIs" dxfId="115" priority="9" operator="equal">
      <formula>0</formula>
    </cfRule>
  </conditionalFormatting>
  <conditionalFormatting sqref="B424:G424 L424:L425 B425:F425 B426 B428 B431">
    <cfRule type="cellIs" dxfId="114" priority="8" operator="equal">
      <formula>0</formula>
    </cfRule>
  </conditionalFormatting>
  <conditionalFormatting sqref="B465:G465 L465:L466 B466:F466 B467 B469 B472">
    <cfRule type="cellIs" dxfId="113" priority="6" operator="equal">
      <formula>0</formula>
    </cfRule>
  </conditionalFormatting>
  <conditionalFormatting sqref="B486:G486 L486:L487 B487:F487 B488 B490 B493">
    <cfRule type="cellIs" dxfId="112" priority="7" operator="equal">
      <formula>0</formula>
    </cfRule>
  </conditionalFormatting>
  <conditionalFormatting sqref="B527:G527 L527:L528 B528:F528 B529 B531 B534">
    <cfRule type="cellIs" dxfId="111" priority="5" operator="equal">
      <formula>0</formula>
    </cfRule>
  </conditionalFormatting>
  <conditionalFormatting sqref="B548:G548 L548:L549 B549:F549 B550 B552 B555">
    <cfRule type="cellIs" dxfId="110" priority="4" operator="equal">
      <formula>0</formula>
    </cfRule>
  </conditionalFormatting>
  <conditionalFormatting sqref="B589:G589 L589:L590 B590:F590 B591 B593 B596">
    <cfRule type="cellIs" dxfId="109" priority="2" operator="equal">
      <formula>0</formula>
    </cfRule>
  </conditionalFormatting>
  <conditionalFormatting sqref="B610:G610 L610:L611 B611:F611 B612 B614 B617">
    <cfRule type="cellIs" dxfId="108" priority="3" operator="equal">
      <formula>0</formula>
    </cfRule>
  </conditionalFormatting>
  <conditionalFormatting sqref="B1:Q1048576 V1:Z1048576">
    <cfRule type="cellIs" dxfId="107" priority="1" operator="equal">
      <formula>0</formula>
    </cfRule>
  </conditionalFormatting>
  <conditionalFormatting sqref="B1:Z9 R10:Z12 R13:S13 R14:Z17 B18:Z30 R31:Z33 R34:S34 R35:Z38 B39:Z51 R52:Z54 R55:S55 R56:Z59">
    <cfRule type="cellIs" dxfId="106" priority="53" operator="equal">
      <formula>0</formula>
    </cfRule>
  </conditionalFormatting>
  <conditionalFormatting sqref="B60:Z71 R72:Z73 R76:Z79 B80:Z92 R93:Z94 R97:Z100 B101:Z113 R114:Z115 R118:Z121">
    <cfRule type="cellIs" dxfId="105" priority="51" operator="equal">
      <formula>0</formula>
    </cfRule>
  </conditionalFormatting>
  <conditionalFormatting sqref="B122:Z133 R134:Z135 R138:Z141 B142:Z154 R155:Z156 R159:Z162 B163:Z175 R176:Z177 R180:Z183">
    <cfRule type="cellIs" dxfId="104" priority="49" operator="equal">
      <formula>0</formula>
    </cfRule>
  </conditionalFormatting>
  <conditionalFormatting sqref="B184:Z195 R196:Z197 R200:Z203 B204:Z216 R217:Z218 R221:Z224 B225:Z237 R238:Z239 R242:Z245">
    <cfRule type="cellIs" dxfId="103" priority="47" operator="equal">
      <formula>0</formula>
    </cfRule>
  </conditionalFormatting>
  <conditionalFormatting sqref="B246:Z257 R258:Z259 R262:Z265 B266:Z278 R279:Z280 R283:Z286 B287:Z299 R300:Z301 R304:Z307">
    <cfRule type="cellIs" dxfId="102" priority="45" operator="equal">
      <formula>0</formula>
    </cfRule>
  </conditionalFormatting>
  <conditionalFormatting sqref="B308:Z319 R320:Z321 R324:Z327 B328:Z340 R341:Z342 R345:Z348 B349:Z361 R362:Z363 R366:Z369">
    <cfRule type="cellIs" dxfId="101" priority="43" operator="equal">
      <formula>0</formula>
    </cfRule>
  </conditionalFormatting>
  <conditionalFormatting sqref="B370:Z381 R382:Z383 R386:Z389 B390:Z402 R403:Z404 R407:Z410 B411:Z423 R424:Z425 R428:Z431">
    <cfRule type="cellIs" dxfId="100" priority="41" operator="equal">
      <formula>0</formula>
    </cfRule>
  </conditionalFormatting>
  <conditionalFormatting sqref="B432:Z443 R444:Z445 R448:Z451 B452:Z464 R465:Z466 R469:Z472 B473:Z485 R486:Z487 R490:Z493">
    <cfRule type="cellIs" dxfId="99" priority="39" operator="equal">
      <formula>0</formula>
    </cfRule>
  </conditionalFormatting>
  <conditionalFormatting sqref="B494:Z505 R506:Z507 R510:Z513 B514:Z526 R527:Z528 R531:Z534 B535:Z547 R548:Z549 R552:Z555">
    <cfRule type="cellIs" dxfId="98" priority="37" operator="equal">
      <formula>0</formula>
    </cfRule>
  </conditionalFormatting>
  <conditionalFormatting sqref="B556:Z567 R568:Z569 R572:Z575 B576:Z588 R589:Z590 R593:Z596 B597:Z609 R610:Z611 R614:Z617 B618:Z620">
    <cfRule type="cellIs" dxfId="97" priority="35" operator="equal">
      <formula>0</formula>
    </cfRule>
  </conditionalFormatting>
  <conditionalFormatting sqref="V1:Z620">
    <cfRule type="cellIs" dxfId="96"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371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請求データ入力!J85</f>
        <v>0</v>
      </c>
      <c r="C3" s="435"/>
      <c r="D3" s="435"/>
      <c r="E3" s="435"/>
      <c r="F3" s="435"/>
      <c r="G3" s="435"/>
      <c r="H3" s="435"/>
      <c r="I3" s="435"/>
      <c r="J3" s="435"/>
      <c r="K3" s="435"/>
      <c r="L3" s="435"/>
      <c r="M3" s="435"/>
      <c r="N3" s="527">
        <f>請求データ入力!K85</f>
        <v>0</v>
      </c>
      <c r="O3" s="435"/>
      <c r="P3" s="549">
        <f>請求データ入力!L85</f>
        <v>0</v>
      </c>
      <c r="Q3" s="550"/>
      <c r="R3" s="447">
        <f>請求データ入力!M85</f>
        <v>0</v>
      </c>
      <c r="S3" s="435"/>
      <c r="T3" s="435"/>
      <c r="U3" s="435"/>
      <c r="V3" s="501" t="str">
        <f>請求データ入力!N85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201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202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203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204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205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206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請求データ入力!N85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207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請求データ入力!O85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208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請求データ入力!P85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209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請求データ入力!F85</f>
        <v>0</v>
      </c>
      <c r="S17" s="460"/>
      <c r="T17" s="460"/>
      <c r="U17" s="480"/>
      <c r="V17" s="484" t="str">
        <f>CONCATENATE(請求データ入力!C85,"/",請求データ入力!D85,"/",請求データ入力!E85)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210</v>
      </c>
      <c r="AP18" s="547" t="str">
        <f>IF(VLOOKUP(AO18,請求データ入力!$B$15:$P$114,9)=0,"",620)</f>
        <v/>
      </c>
      <c r="AS18" s="58"/>
    </row>
    <row r="19" spans="1:45" s="1" customFormat="1" ht="15.9" customHeight="1" x14ac:dyDescent="0.2">
      <c r="B19" s="473">
        <f>請求データ入力!H85</f>
        <v>0</v>
      </c>
      <c r="C19" s="460"/>
      <c r="D19" s="460"/>
      <c r="E19" s="460"/>
      <c r="F19" s="460"/>
      <c r="G19" s="459">
        <f>請求データ入力!I85</f>
        <v>0</v>
      </c>
      <c r="H19" s="460"/>
      <c r="I19" s="460"/>
      <c r="J19" s="460"/>
      <c r="K19" s="460"/>
      <c r="L19" s="460"/>
      <c r="M19" s="460"/>
      <c r="N19" s="460"/>
      <c r="O19" s="460"/>
      <c r="P19" s="460"/>
      <c r="Q19" s="460"/>
      <c r="R19" s="479">
        <f>請求データ入力!G85</f>
        <v>0</v>
      </c>
      <c r="S19" s="460"/>
      <c r="T19" s="460"/>
      <c r="U19" s="480"/>
      <c r="V19" s="131" t="s">
        <v>268</v>
      </c>
      <c r="W19" s="484" t="str">
        <f>請求データ入力!Q85</f>
        <v>2602071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2602071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2602071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372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請求データ入力!J86</f>
        <v>0</v>
      </c>
      <c r="C65" s="435"/>
      <c r="D65" s="435"/>
      <c r="E65" s="435"/>
      <c r="F65" s="435"/>
      <c r="G65" s="435"/>
      <c r="H65" s="435"/>
      <c r="I65" s="435"/>
      <c r="J65" s="435"/>
      <c r="K65" s="435"/>
      <c r="L65" s="435"/>
      <c r="M65" s="435"/>
      <c r="N65" s="527">
        <f>請求データ入力!K86</f>
        <v>0</v>
      </c>
      <c r="O65" s="435"/>
      <c r="P65" s="549">
        <f>請求データ入力!L86</f>
        <v>0</v>
      </c>
      <c r="Q65" s="550"/>
      <c r="R65" s="447">
        <f>請求データ入力!M86</f>
        <v>0</v>
      </c>
      <c r="S65" s="435"/>
      <c r="T65" s="435"/>
      <c r="U65" s="435"/>
      <c r="V65" s="501" t="str">
        <f>請求データ入力!N86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請求データ入力!N86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請求データ入力!O86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請求データ入力!P86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請求データ入力!F86</f>
        <v>0</v>
      </c>
      <c r="S79" s="460"/>
      <c r="T79" s="460"/>
      <c r="U79" s="480"/>
      <c r="V79" s="484" t="str">
        <f>CONCATENATE(請求データ入力!C86,"/",請求データ入力!D86,"/",請求データ入力!E86)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請求データ入力!H86</f>
        <v>0</v>
      </c>
      <c r="C81" s="460"/>
      <c r="D81" s="460"/>
      <c r="E81" s="460"/>
      <c r="F81" s="460"/>
      <c r="G81" s="459">
        <f>請求データ入力!I86</f>
        <v>0</v>
      </c>
      <c r="H81" s="460"/>
      <c r="I81" s="460"/>
      <c r="J81" s="460"/>
      <c r="K81" s="460"/>
      <c r="L81" s="460"/>
      <c r="M81" s="460"/>
      <c r="N81" s="460"/>
      <c r="O81" s="460"/>
      <c r="P81" s="460"/>
      <c r="Q81" s="460"/>
      <c r="R81" s="479">
        <f>請求データ入力!G86</f>
        <v>0</v>
      </c>
      <c r="S81" s="460"/>
      <c r="T81" s="460"/>
      <c r="U81" s="480"/>
      <c r="V81" s="131" t="s">
        <v>268</v>
      </c>
      <c r="W81" s="484" t="str">
        <f>請求データ入力!Q86</f>
        <v>2602072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2602072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2602072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373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請求データ入力!J87</f>
        <v>0</v>
      </c>
      <c r="C127" s="435"/>
      <c r="D127" s="435"/>
      <c r="E127" s="435"/>
      <c r="F127" s="435"/>
      <c r="G127" s="435"/>
      <c r="H127" s="435"/>
      <c r="I127" s="435"/>
      <c r="J127" s="435"/>
      <c r="K127" s="435"/>
      <c r="L127" s="435"/>
      <c r="M127" s="435"/>
      <c r="N127" s="527">
        <f>請求データ入力!K87</f>
        <v>0</v>
      </c>
      <c r="O127" s="435"/>
      <c r="P127" s="549">
        <f>請求データ入力!L87</f>
        <v>0</v>
      </c>
      <c r="Q127" s="550"/>
      <c r="R127" s="447">
        <f>請求データ入力!M87</f>
        <v>0</v>
      </c>
      <c r="S127" s="435"/>
      <c r="T127" s="435"/>
      <c r="U127" s="435"/>
      <c r="V127" s="501" t="str">
        <f>請求データ入力!N87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請求データ入力!N87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請求データ入力!O87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請求データ入力!P87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請求データ入力!F87</f>
        <v>0</v>
      </c>
      <c r="S141" s="460"/>
      <c r="T141" s="460"/>
      <c r="U141" s="480"/>
      <c r="V141" s="484" t="str">
        <f>CONCATENATE(請求データ入力!C87,"/",請求データ入力!D87,"/",請求データ入力!E87)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請求データ入力!H87</f>
        <v>0</v>
      </c>
      <c r="C143" s="460"/>
      <c r="D143" s="460"/>
      <c r="E143" s="460"/>
      <c r="F143" s="460"/>
      <c r="G143" s="459">
        <f>請求データ入力!I87</f>
        <v>0</v>
      </c>
      <c r="H143" s="460"/>
      <c r="I143" s="460"/>
      <c r="J143" s="460"/>
      <c r="K143" s="460"/>
      <c r="L143" s="460"/>
      <c r="M143" s="460"/>
      <c r="N143" s="460"/>
      <c r="O143" s="460"/>
      <c r="P143" s="460"/>
      <c r="Q143" s="460"/>
      <c r="R143" s="479">
        <f>請求データ入力!G87</f>
        <v>0</v>
      </c>
      <c r="S143" s="460"/>
      <c r="T143" s="460"/>
      <c r="U143" s="480"/>
      <c r="V143" s="131" t="s">
        <v>268</v>
      </c>
      <c r="W143" s="484" t="str">
        <f>請求データ入力!Q87</f>
        <v>2602073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2602073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2602073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374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請求データ入力!J88</f>
        <v>0</v>
      </c>
      <c r="C189" s="435"/>
      <c r="D189" s="435"/>
      <c r="E189" s="435"/>
      <c r="F189" s="435"/>
      <c r="G189" s="435"/>
      <c r="H189" s="435"/>
      <c r="I189" s="435"/>
      <c r="J189" s="435"/>
      <c r="K189" s="435"/>
      <c r="L189" s="435"/>
      <c r="M189" s="435"/>
      <c r="N189" s="527">
        <f>請求データ入力!K88</f>
        <v>0</v>
      </c>
      <c r="O189" s="435"/>
      <c r="P189" s="549">
        <f>請求データ入力!L88</f>
        <v>0</v>
      </c>
      <c r="Q189" s="550"/>
      <c r="R189" s="447">
        <f>請求データ入力!M88</f>
        <v>0</v>
      </c>
      <c r="S189" s="435"/>
      <c r="T189" s="435"/>
      <c r="U189" s="435"/>
      <c r="V189" s="501" t="str">
        <f>請求データ入力!N88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請求データ入力!N88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請求データ入力!O88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請求データ入力!P88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請求データ入力!F88</f>
        <v>0</v>
      </c>
      <c r="S203" s="460"/>
      <c r="T203" s="460"/>
      <c r="U203" s="480"/>
      <c r="V203" s="484" t="str">
        <f>CONCATENATE(請求データ入力!C88,"/",請求データ入力!D88,"/",請求データ入力!E88)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請求データ入力!H88</f>
        <v>0</v>
      </c>
      <c r="C205" s="460"/>
      <c r="D205" s="460"/>
      <c r="E205" s="460"/>
      <c r="F205" s="460"/>
      <c r="G205" s="459">
        <f>請求データ入力!I88</f>
        <v>0</v>
      </c>
      <c r="H205" s="460"/>
      <c r="I205" s="460"/>
      <c r="J205" s="460"/>
      <c r="K205" s="460"/>
      <c r="L205" s="460"/>
      <c r="M205" s="460"/>
      <c r="N205" s="460"/>
      <c r="O205" s="460"/>
      <c r="P205" s="460"/>
      <c r="Q205" s="460"/>
      <c r="R205" s="479">
        <f>請求データ入力!G88</f>
        <v>0</v>
      </c>
      <c r="S205" s="460"/>
      <c r="T205" s="460"/>
      <c r="U205" s="480"/>
      <c r="V205" s="131" t="s">
        <v>268</v>
      </c>
      <c r="W205" s="484" t="str">
        <f>請求データ入力!Q88</f>
        <v>2602074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2602074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2602074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375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請求データ入力!J89</f>
        <v>0</v>
      </c>
      <c r="C251" s="435"/>
      <c r="D251" s="435"/>
      <c r="E251" s="435"/>
      <c r="F251" s="435"/>
      <c r="G251" s="435"/>
      <c r="H251" s="435"/>
      <c r="I251" s="435"/>
      <c r="J251" s="435"/>
      <c r="K251" s="435"/>
      <c r="L251" s="435"/>
      <c r="M251" s="435"/>
      <c r="N251" s="527">
        <f>請求データ入力!K89</f>
        <v>0</v>
      </c>
      <c r="O251" s="435"/>
      <c r="P251" s="549">
        <f>請求データ入力!L89</f>
        <v>0</v>
      </c>
      <c r="Q251" s="550"/>
      <c r="R251" s="447">
        <f>請求データ入力!M89</f>
        <v>0</v>
      </c>
      <c r="S251" s="435"/>
      <c r="T251" s="435"/>
      <c r="U251" s="435"/>
      <c r="V251" s="501" t="str">
        <f>請求データ入力!N89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請求データ入力!N89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請求データ入力!O89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請求データ入力!P89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請求データ入力!F89</f>
        <v>0</v>
      </c>
      <c r="S265" s="460"/>
      <c r="T265" s="460"/>
      <c r="U265" s="480"/>
      <c r="V265" s="484" t="str">
        <f>CONCATENATE(請求データ入力!C89,"/",請求データ入力!D89,"/",請求データ入力!E89)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請求データ入力!H89</f>
        <v>0</v>
      </c>
      <c r="C267" s="460"/>
      <c r="D267" s="460"/>
      <c r="E267" s="460"/>
      <c r="F267" s="460"/>
      <c r="G267" s="459">
        <f>請求データ入力!I89</f>
        <v>0</v>
      </c>
      <c r="H267" s="460"/>
      <c r="I267" s="460"/>
      <c r="J267" s="460"/>
      <c r="K267" s="460"/>
      <c r="L267" s="460"/>
      <c r="M267" s="460"/>
      <c r="N267" s="460"/>
      <c r="O267" s="460"/>
      <c r="P267" s="460"/>
      <c r="Q267" s="460"/>
      <c r="R267" s="479">
        <f>請求データ入力!G89</f>
        <v>0</v>
      </c>
      <c r="S267" s="460"/>
      <c r="T267" s="460"/>
      <c r="U267" s="480"/>
      <c r="V267" s="131" t="s">
        <v>268</v>
      </c>
      <c r="W267" s="484" t="str">
        <f>請求データ入力!Q89</f>
        <v>2602075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2602075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2602075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376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請求データ入力!J90</f>
        <v>0</v>
      </c>
      <c r="C313" s="435"/>
      <c r="D313" s="435"/>
      <c r="E313" s="435"/>
      <c r="F313" s="435"/>
      <c r="G313" s="435"/>
      <c r="H313" s="435"/>
      <c r="I313" s="435"/>
      <c r="J313" s="435"/>
      <c r="K313" s="435"/>
      <c r="L313" s="435"/>
      <c r="M313" s="435"/>
      <c r="N313" s="527">
        <f>請求データ入力!K90</f>
        <v>0</v>
      </c>
      <c r="O313" s="435"/>
      <c r="P313" s="549">
        <f>請求データ入力!L90</f>
        <v>0</v>
      </c>
      <c r="Q313" s="550"/>
      <c r="R313" s="447">
        <f>請求データ入力!M90</f>
        <v>0</v>
      </c>
      <c r="S313" s="435"/>
      <c r="T313" s="435"/>
      <c r="U313" s="435"/>
      <c r="V313" s="501" t="str">
        <f>請求データ入力!N90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請求データ入力!N90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請求データ入力!O90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請求データ入力!P90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請求データ入力!F90</f>
        <v>0</v>
      </c>
      <c r="S327" s="460"/>
      <c r="T327" s="460"/>
      <c r="U327" s="480"/>
      <c r="V327" s="484" t="str">
        <f>CONCATENATE(請求データ入力!C90,"/",請求データ入力!D90,"/",請求データ入力!E90)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請求データ入力!H90</f>
        <v>0</v>
      </c>
      <c r="C329" s="460"/>
      <c r="D329" s="460"/>
      <c r="E329" s="460"/>
      <c r="F329" s="460"/>
      <c r="G329" s="459">
        <f>請求データ入力!I90</f>
        <v>0</v>
      </c>
      <c r="H329" s="460"/>
      <c r="I329" s="460"/>
      <c r="J329" s="460"/>
      <c r="K329" s="460"/>
      <c r="L329" s="460"/>
      <c r="M329" s="460"/>
      <c r="N329" s="460"/>
      <c r="O329" s="460"/>
      <c r="P329" s="460"/>
      <c r="Q329" s="460"/>
      <c r="R329" s="479">
        <f>請求データ入力!G90</f>
        <v>0</v>
      </c>
      <c r="S329" s="460"/>
      <c r="T329" s="460"/>
      <c r="U329" s="480"/>
      <c r="V329" s="131" t="s">
        <v>268</v>
      </c>
      <c r="W329" s="484" t="str">
        <f>請求データ入力!Q90</f>
        <v>2602076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2602076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2602076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377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請求データ入力!J91</f>
        <v>0</v>
      </c>
      <c r="C375" s="435"/>
      <c r="D375" s="435"/>
      <c r="E375" s="435"/>
      <c r="F375" s="435"/>
      <c r="G375" s="435"/>
      <c r="H375" s="435"/>
      <c r="I375" s="435"/>
      <c r="J375" s="435"/>
      <c r="K375" s="435"/>
      <c r="L375" s="435"/>
      <c r="M375" s="435"/>
      <c r="N375" s="527">
        <f>請求データ入力!K91</f>
        <v>0</v>
      </c>
      <c r="O375" s="435"/>
      <c r="P375" s="549">
        <f>請求データ入力!L91</f>
        <v>0</v>
      </c>
      <c r="Q375" s="550"/>
      <c r="R375" s="447">
        <f>請求データ入力!M91</f>
        <v>0</v>
      </c>
      <c r="S375" s="435"/>
      <c r="T375" s="435"/>
      <c r="U375" s="435"/>
      <c r="V375" s="501" t="str">
        <f>請求データ入力!N91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請求データ入力!N91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請求データ入力!O91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請求データ入力!P91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請求データ入力!F91</f>
        <v>0</v>
      </c>
      <c r="S389" s="460"/>
      <c r="T389" s="460"/>
      <c r="U389" s="480"/>
      <c r="V389" s="484" t="str">
        <f>CONCATENATE(請求データ入力!C91,"/",請求データ入力!D91,"/",請求データ入力!E91)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請求データ入力!H91</f>
        <v>0</v>
      </c>
      <c r="C391" s="460"/>
      <c r="D391" s="460"/>
      <c r="E391" s="460"/>
      <c r="F391" s="460"/>
      <c r="G391" s="459">
        <f>請求データ入力!I91</f>
        <v>0</v>
      </c>
      <c r="H391" s="460"/>
      <c r="I391" s="460"/>
      <c r="J391" s="460"/>
      <c r="K391" s="460"/>
      <c r="L391" s="460"/>
      <c r="M391" s="460"/>
      <c r="N391" s="460"/>
      <c r="O391" s="460"/>
      <c r="P391" s="460"/>
      <c r="Q391" s="460"/>
      <c r="R391" s="479">
        <f>請求データ入力!G91</f>
        <v>0</v>
      </c>
      <c r="S391" s="460"/>
      <c r="T391" s="460"/>
      <c r="U391" s="480"/>
      <c r="V391" s="131" t="s">
        <v>268</v>
      </c>
      <c r="W391" s="484" t="str">
        <f>請求データ入力!Q91</f>
        <v>2602077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2602077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2602077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378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請求データ入力!J92</f>
        <v>0</v>
      </c>
      <c r="C437" s="435"/>
      <c r="D437" s="435"/>
      <c r="E437" s="435"/>
      <c r="F437" s="435"/>
      <c r="G437" s="435"/>
      <c r="H437" s="435"/>
      <c r="I437" s="435"/>
      <c r="J437" s="435"/>
      <c r="K437" s="435"/>
      <c r="L437" s="435"/>
      <c r="M437" s="435"/>
      <c r="N437" s="527">
        <f>請求データ入力!K92</f>
        <v>0</v>
      </c>
      <c r="O437" s="435"/>
      <c r="P437" s="549">
        <f>請求データ入力!L92</f>
        <v>0</v>
      </c>
      <c r="Q437" s="550"/>
      <c r="R437" s="447">
        <f>請求データ入力!M92</f>
        <v>0</v>
      </c>
      <c r="S437" s="435"/>
      <c r="T437" s="435"/>
      <c r="U437" s="435"/>
      <c r="V437" s="501" t="str">
        <f>請求データ入力!N92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請求データ入力!N92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請求データ入力!O92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請求データ入力!P92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請求データ入力!F92</f>
        <v>0</v>
      </c>
      <c r="S451" s="460"/>
      <c r="T451" s="460"/>
      <c r="U451" s="480"/>
      <c r="V451" s="484" t="str">
        <f>CONCATENATE(請求データ入力!C92,"/",請求データ入力!D92,"/",請求データ入力!E92)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請求データ入力!H92</f>
        <v>0</v>
      </c>
      <c r="C453" s="460"/>
      <c r="D453" s="460"/>
      <c r="E453" s="460"/>
      <c r="F453" s="460"/>
      <c r="G453" s="459">
        <f>請求データ入力!I92</f>
        <v>0</v>
      </c>
      <c r="H453" s="460"/>
      <c r="I453" s="460"/>
      <c r="J453" s="460"/>
      <c r="K453" s="460"/>
      <c r="L453" s="460"/>
      <c r="M453" s="460"/>
      <c r="N453" s="460"/>
      <c r="O453" s="460"/>
      <c r="P453" s="460"/>
      <c r="Q453" s="460"/>
      <c r="R453" s="479">
        <f>請求データ入力!G92</f>
        <v>0</v>
      </c>
      <c r="S453" s="460"/>
      <c r="T453" s="460"/>
      <c r="U453" s="480"/>
      <c r="V453" s="131" t="s">
        <v>268</v>
      </c>
      <c r="W453" s="484" t="str">
        <f>請求データ入力!Q92</f>
        <v>2602078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2602078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2602078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379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請求データ入力!J93</f>
        <v>0</v>
      </c>
      <c r="C499" s="435"/>
      <c r="D499" s="435"/>
      <c r="E499" s="435"/>
      <c r="F499" s="435"/>
      <c r="G499" s="435"/>
      <c r="H499" s="435"/>
      <c r="I499" s="435"/>
      <c r="J499" s="435"/>
      <c r="K499" s="435"/>
      <c r="L499" s="435"/>
      <c r="M499" s="435"/>
      <c r="N499" s="527">
        <f>請求データ入力!K93</f>
        <v>0</v>
      </c>
      <c r="O499" s="435"/>
      <c r="P499" s="549">
        <f>請求データ入力!L93</f>
        <v>0</v>
      </c>
      <c r="Q499" s="550"/>
      <c r="R499" s="447">
        <f>請求データ入力!M93</f>
        <v>0</v>
      </c>
      <c r="S499" s="435"/>
      <c r="T499" s="435"/>
      <c r="U499" s="435"/>
      <c r="V499" s="501" t="str">
        <f>請求データ入力!N93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請求データ入力!N93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請求データ入力!O93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請求データ入力!P93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請求データ入力!F93</f>
        <v>0</v>
      </c>
      <c r="S513" s="460"/>
      <c r="T513" s="460"/>
      <c r="U513" s="480"/>
      <c r="V513" s="484" t="str">
        <f>CONCATENATE(請求データ入力!C93,"/",請求データ入力!D93,"/",請求データ入力!E93)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請求データ入力!H93</f>
        <v>0</v>
      </c>
      <c r="C515" s="460"/>
      <c r="D515" s="460"/>
      <c r="E515" s="460"/>
      <c r="F515" s="460"/>
      <c r="G515" s="459">
        <f>請求データ入力!I93</f>
        <v>0</v>
      </c>
      <c r="H515" s="460"/>
      <c r="I515" s="460"/>
      <c r="J515" s="460"/>
      <c r="K515" s="460"/>
      <c r="L515" s="460"/>
      <c r="M515" s="460"/>
      <c r="N515" s="460"/>
      <c r="O515" s="460"/>
      <c r="P515" s="460"/>
      <c r="Q515" s="460"/>
      <c r="R515" s="479">
        <f>請求データ入力!G93</f>
        <v>0</v>
      </c>
      <c r="S515" s="460"/>
      <c r="T515" s="460"/>
      <c r="U515" s="480"/>
      <c r="V515" s="131" t="s">
        <v>268</v>
      </c>
      <c r="W515" s="484" t="str">
        <f>請求データ入力!Q93</f>
        <v>2602079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2602079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2602079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280</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請求データ入力!J94</f>
        <v>0</v>
      </c>
      <c r="C561" s="435"/>
      <c r="D561" s="435"/>
      <c r="E561" s="435"/>
      <c r="F561" s="435"/>
      <c r="G561" s="435"/>
      <c r="H561" s="435"/>
      <c r="I561" s="435"/>
      <c r="J561" s="435"/>
      <c r="K561" s="435"/>
      <c r="L561" s="435"/>
      <c r="M561" s="435"/>
      <c r="N561" s="527">
        <f>請求データ入力!K94</f>
        <v>0</v>
      </c>
      <c r="O561" s="435"/>
      <c r="P561" s="549">
        <f>請求データ入力!L94</f>
        <v>0</v>
      </c>
      <c r="Q561" s="550"/>
      <c r="R561" s="447">
        <f>請求データ入力!M94</f>
        <v>0</v>
      </c>
      <c r="S561" s="435"/>
      <c r="T561" s="435"/>
      <c r="U561" s="435"/>
      <c r="V561" s="501" t="str">
        <f>請求データ入力!N94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請求データ入力!N94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請求データ入力!O94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請求データ入力!P94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請求データ入力!F94</f>
        <v>0</v>
      </c>
      <c r="S575" s="460"/>
      <c r="T575" s="460"/>
      <c r="U575" s="480"/>
      <c r="V575" s="484" t="str">
        <f>CONCATENATE(請求データ入力!C94,"/",請求データ入力!D94,"/",請求データ入力!E94)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請求データ入力!H94</f>
        <v>0</v>
      </c>
      <c r="C577" s="460"/>
      <c r="D577" s="460"/>
      <c r="E577" s="460"/>
      <c r="F577" s="460"/>
      <c r="G577" s="459">
        <f>請求データ入力!I94</f>
        <v>0</v>
      </c>
      <c r="H577" s="460"/>
      <c r="I577" s="460"/>
      <c r="J577" s="460"/>
      <c r="K577" s="460"/>
      <c r="L577" s="460"/>
      <c r="M577" s="460"/>
      <c r="N577" s="460"/>
      <c r="O577" s="460"/>
      <c r="P577" s="460"/>
      <c r="Q577" s="460"/>
      <c r="R577" s="479">
        <f>請求データ入力!G94</f>
        <v>0</v>
      </c>
      <c r="S577" s="460"/>
      <c r="T577" s="460"/>
      <c r="U577" s="480"/>
      <c r="V577" s="131" t="s">
        <v>268</v>
      </c>
      <c r="W577" s="484" t="str">
        <f>請求データ入力!Q94</f>
        <v>2602080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2602080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2602080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95" priority="33" operator="equal">
      <formula>0</formula>
    </cfRule>
  </conditionalFormatting>
  <conditionalFormatting sqref="B52:G52 L52:L53 B53:F53 B54 B56 B59">
    <cfRule type="cellIs" dxfId="94" priority="32" operator="equal">
      <formula>0</formula>
    </cfRule>
  </conditionalFormatting>
  <conditionalFormatting sqref="B93:G93 L93:L94 B94:F94 B95 B97 B100">
    <cfRule type="cellIs" dxfId="93" priority="11" operator="equal">
      <formula>0</formula>
    </cfRule>
  </conditionalFormatting>
  <conditionalFormatting sqref="B114:G114 L114:L115 B115:F115 B116 B118 B121">
    <cfRule type="cellIs" dxfId="92" priority="10" operator="equal">
      <formula>0</formula>
    </cfRule>
  </conditionalFormatting>
  <conditionalFormatting sqref="B155:G155 L155:L156 B156:F156 B157 B159 B162">
    <cfRule type="cellIs" dxfId="91" priority="31" operator="equal">
      <formula>0</formula>
    </cfRule>
  </conditionalFormatting>
  <conditionalFormatting sqref="B176:G176 L176:L177 B177:F177 B178 B180 B183">
    <cfRule type="cellIs" dxfId="90" priority="30" operator="equal">
      <formula>0</formula>
    </cfRule>
  </conditionalFormatting>
  <conditionalFormatting sqref="B217:G217 L217:L218 B218:F218 B219 B221 B224">
    <cfRule type="cellIs" dxfId="89" priority="28" operator="equal">
      <formula>0</formula>
    </cfRule>
  </conditionalFormatting>
  <conditionalFormatting sqref="B238:G238 L238:L239 B239:F239 B240 B242 B245">
    <cfRule type="cellIs" dxfId="88" priority="29" operator="equal">
      <formula>0</formula>
    </cfRule>
  </conditionalFormatting>
  <conditionalFormatting sqref="B279:G279 L279:L280 B280:F280 B281 B283 B286">
    <cfRule type="cellIs" dxfId="87" priority="27" operator="equal">
      <formula>0</formula>
    </cfRule>
  </conditionalFormatting>
  <conditionalFormatting sqref="B300:G300 L300:L301 B301:F301 B302 B304 B307">
    <cfRule type="cellIs" dxfId="86" priority="26" operator="equal">
      <formula>0</formula>
    </cfRule>
  </conditionalFormatting>
  <conditionalFormatting sqref="B341:G341 L341:L342 B342:F342 B343 B345 B348">
    <cfRule type="cellIs" dxfId="85" priority="24" operator="equal">
      <formula>0</formula>
    </cfRule>
  </conditionalFormatting>
  <conditionalFormatting sqref="B362:G362 L362:L363 B363:F363 B364 B366 B369">
    <cfRule type="cellIs" dxfId="84" priority="25" operator="equal">
      <formula>0</formula>
    </cfRule>
  </conditionalFormatting>
  <conditionalFormatting sqref="B403:G403 L403:L404 B404:F404 B405 B407 B410">
    <cfRule type="cellIs" dxfId="83" priority="9" operator="equal">
      <formula>0</formula>
    </cfRule>
  </conditionalFormatting>
  <conditionalFormatting sqref="B424:G424 L424:L425 B425:F425 B426 B428 B431">
    <cfRule type="cellIs" dxfId="82" priority="8" operator="equal">
      <formula>0</formula>
    </cfRule>
  </conditionalFormatting>
  <conditionalFormatting sqref="B465:G465 L465:L466 B466:F466 B467 B469 B472">
    <cfRule type="cellIs" dxfId="81" priority="6" operator="equal">
      <formula>0</formula>
    </cfRule>
  </conditionalFormatting>
  <conditionalFormatting sqref="B486:G486 L486:L487 B487:F487 B488 B490 B493">
    <cfRule type="cellIs" dxfId="80" priority="7" operator="equal">
      <formula>0</formula>
    </cfRule>
  </conditionalFormatting>
  <conditionalFormatting sqref="B527:G527 L527:L528 B528:F528 B529 B531 B534">
    <cfRule type="cellIs" dxfId="79" priority="5" operator="equal">
      <formula>0</formula>
    </cfRule>
  </conditionalFormatting>
  <conditionalFormatting sqref="B548:G548 L548:L549 B549:F549 B550 B552 B555">
    <cfRule type="cellIs" dxfId="78" priority="4" operator="equal">
      <formula>0</formula>
    </cfRule>
  </conditionalFormatting>
  <conditionalFormatting sqref="B589:G589 L589:L590 B590:F590 B591 B593 B596">
    <cfRule type="cellIs" dxfId="77" priority="2" operator="equal">
      <formula>0</formula>
    </cfRule>
  </conditionalFormatting>
  <conditionalFormatting sqref="B610:G610 L610:L611 B611:F611 B612 B614 B617">
    <cfRule type="cellIs" dxfId="76" priority="3" operator="equal">
      <formula>0</formula>
    </cfRule>
  </conditionalFormatting>
  <conditionalFormatting sqref="B1:Q1048576 V1:Z1048576">
    <cfRule type="cellIs" dxfId="75" priority="1" operator="equal">
      <formula>0</formula>
    </cfRule>
  </conditionalFormatting>
  <conditionalFormatting sqref="B1:Z9 R10:Z12 R13:S13 R14:Z17 B18:Z30 R31:Z33 R34:S34 R35:Z38 B39:Z51 R52:Z54 R55:S55 R56:Z59">
    <cfRule type="cellIs" dxfId="74" priority="53" operator="equal">
      <formula>0</formula>
    </cfRule>
  </conditionalFormatting>
  <conditionalFormatting sqref="B60:Z71 R72:Z73 R76:Z79 B80:Z92 R93:Z94 R97:Z100 B101:Z113 R114:Z115 R118:Z121">
    <cfRule type="cellIs" dxfId="73" priority="51" operator="equal">
      <formula>0</formula>
    </cfRule>
  </conditionalFormatting>
  <conditionalFormatting sqref="B122:Z133 R134:Z135 R138:Z141 B142:Z154 R155:Z156 R159:Z162 B163:Z175 R176:Z177 R180:Z183">
    <cfRule type="cellIs" dxfId="72" priority="49" operator="equal">
      <formula>0</formula>
    </cfRule>
  </conditionalFormatting>
  <conditionalFormatting sqref="B184:Z195 R196:Z197 R200:Z203 B204:Z216 R217:Z218 R221:Z224 B225:Z237 R238:Z239 R242:Z245">
    <cfRule type="cellIs" dxfId="71" priority="47" operator="equal">
      <formula>0</formula>
    </cfRule>
  </conditionalFormatting>
  <conditionalFormatting sqref="B246:Z257 R258:Z259 R262:Z265 B266:Z278 R279:Z280 R283:Z286 B287:Z299 R300:Z301 R304:Z307">
    <cfRule type="cellIs" dxfId="70" priority="45" operator="equal">
      <formula>0</formula>
    </cfRule>
  </conditionalFormatting>
  <conditionalFormatting sqref="B308:Z319 R320:Z321 R324:Z327 B328:Z340 R341:Z342 R345:Z348 B349:Z361 R362:Z363 R366:Z369">
    <cfRule type="cellIs" dxfId="69" priority="43" operator="equal">
      <formula>0</formula>
    </cfRule>
  </conditionalFormatting>
  <conditionalFormatting sqref="B370:Z381 R382:Z383 R386:Z389 B390:Z402 R403:Z404 R407:Z410 B411:Z423 R424:Z425 R428:Z431">
    <cfRule type="cellIs" dxfId="68" priority="41" operator="equal">
      <formula>0</formula>
    </cfRule>
  </conditionalFormatting>
  <conditionalFormatting sqref="B432:Z443 R444:Z445 R448:Z451 B452:Z464 R465:Z466 R469:Z472 B473:Z485 R486:Z487 R490:Z493">
    <cfRule type="cellIs" dxfId="67" priority="39" operator="equal">
      <formula>0</formula>
    </cfRule>
  </conditionalFormatting>
  <conditionalFormatting sqref="B494:Z505 R506:Z507 R510:Z513 B514:Z526 R527:Z528 R531:Z534 B535:Z547 R548:Z549 R552:Z555">
    <cfRule type="cellIs" dxfId="66" priority="37" operator="equal">
      <formula>0</formula>
    </cfRule>
  </conditionalFormatting>
  <conditionalFormatting sqref="B556:Z567 R568:Z569 R572:Z575 B576:Z588 R589:Z590 R593:Z596 B597:Z609 R610:Z611 R614:Z617 B618:Z620">
    <cfRule type="cellIs" dxfId="65" priority="35" operator="equal">
      <formula>0</formula>
    </cfRule>
  </conditionalFormatting>
  <conditionalFormatting sqref="V1:Z620">
    <cfRule type="cellIs" dxfId="64"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CFF"/>
  </sheetPr>
  <dimension ref="A1:AS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9" style="13" customWidth="1"/>
    <col min="47" max="16384" width="9" style="13"/>
  </cols>
  <sheetData>
    <row r="1" spans="1:45"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381</v>
      </c>
    </row>
    <row r="2" spans="1:45"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5" s="1" customFormat="1" ht="15.9" customHeight="1" thickTop="1" x14ac:dyDescent="0.2">
      <c r="A3" s="6"/>
      <c r="B3" s="442">
        <f>請求データ入力!J95</f>
        <v>0</v>
      </c>
      <c r="C3" s="435"/>
      <c r="D3" s="435"/>
      <c r="E3" s="435"/>
      <c r="F3" s="435"/>
      <c r="G3" s="435"/>
      <c r="H3" s="435"/>
      <c r="I3" s="435"/>
      <c r="J3" s="435"/>
      <c r="K3" s="435"/>
      <c r="L3" s="435"/>
      <c r="M3" s="435"/>
      <c r="N3" s="527">
        <f>請求データ入力!K95</f>
        <v>0</v>
      </c>
      <c r="O3" s="435"/>
      <c r="P3" s="549">
        <f>請求データ入力!L95</f>
        <v>0</v>
      </c>
      <c r="Q3" s="550"/>
      <c r="R3" s="447">
        <f>請求データ入力!M95</f>
        <v>0</v>
      </c>
      <c r="S3" s="435"/>
      <c r="T3" s="435"/>
      <c r="U3" s="435"/>
      <c r="V3" s="501" t="str">
        <f>請求データ入力!N95</f>
        <v/>
      </c>
      <c r="W3" s="435"/>
      <c r="X3" s="435"/>
      <c r="Y3" s="435"/>
      <c r="Z3" s="435"/>
      <c r="AA3" s="153"/>
      <c r="AB3" s="154"/>
      <c r="AC3" s="154"/>
      <c r="AD3" s="154"/>
      <c r="AE3" s="154"/>
      <c r="AF3" s="154"/>
      <c r="AG3" s="155"/>
      <c r="AH3" s="155"/>
      <c r="AI3" s="99"/>
      <c r="AJ3" s="99"/>
      <c r="AK3" s="99"/>
      <c r="AL3" s="100"/>
      <c r="AM3" s="53"/>
    </row>
    <row r="4" spans="1:45"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5"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211</v>
      </c>
      <c r="AP5" s="66" t="str">
        <f>IF(VLOOKUP(AO5,請求データ入力!$B$15:$P$114,9)=0,"",62)</f>
        <v/>
      </c>
      <c r="AR5" s="61"/>
    </row>
    <row r="6" spans="1:45"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212</v>
      </c>
      <c r="AP6" s="66" t="str">
        <f>IF(VLOOKUP(AO6,請求データ入力!$B$15:$P$114,9)=0,"",124)</f>
        <v/>
      </c>
      <c r="AR6" s="61"/>
    </row>
    <row r="7" spans="1:45"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213</v>
      </c>
      <c r="AP7" s="66" t="str">
        <f>IF(VLOOKUP(AO7,請求データ入力!$B$15:$P$114,9)=0,"",186)</f>
        <v/>
      </c>
      <c r="AR7" s="61"/>
    </row>
    <row r="8" spans="1:45"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214</v>
      </c>
      <c r="AP8" s="66" t="str">
        <f>IF(VLOOKUP(AO8,請求データ入力!$B$15:$P$114,9)=0,"",248)</f>
        <v/>
      </c>
      <c r="AR8" s="61"/>
    </row>
    <row r="9" spans="1:45"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215</v>
      </c>
      <c r="AP9" s="66" t="str">
        <f>IF(VLOOKUP(AO9,請求データ入力!$B$15:$P$114,9)=0,"",310)</f>
        <v/>
      </c>
    </row>
    <row r="10" spans="1:45"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216</v>
      </c>
      <c r="AP10" s="547" t="str">
        <f>IF(VLOOKUP(AO10,請求データ入力!$B$15:$P$114,9)=0,"",372)</f>
        <v/>
      </c>
    </row>
    <row r="11" spans="1:45"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請求データ入力!N95</f>
        <v/>
      </c>
      <c r="W11" s="435"/>
      <c r="X11" s="435"/>
      <c r="Y11" s="435"/>
      <c r="Z11" s="511"/>
      <c r="AC11" s="317"/>
      <c r="AD11" s="317"/>
      <c r="AE11" s="317"/>
      <c r="AF11" s="317"/>
      <c r="AG11" s="9"/>
      <c r="AL11" s="97"/>
      <c r="AM11" s="53"/>
      <c r="AO11" s="548"/>
      <c r="AP11" s="548"/>
    </row>
    <row r="12" spans="1:45"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217</v>
      </c>
      <c r="AP12" s="547" t="str">
        <f>IF(VLOOKUP(AO12,請求データ入力!$B$15:$P$114,9)=0,"",434)</f>
        <v/>
      </c>
    </row>
    <row r="13" spans="1:45"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請求データ入力!O95</f>
        <v/>
      </c>
      <c r="W13" s="460"/>
      <c r="X13" s="460"/>
      <c r="Y13" s="460"/>
      <c r="Z13" s="468"/>
      <c r="AA13" s="10"/>
      <c r="AB13" s="10"/>
      <c r="AC13" s="10"/>
      <c r="AD13" s="10"/>
      <c r="AE13" s="10"/>
      <c r="AF13" s="10"/>
      <c r="AG13" s="9"/>
      <c r="AL13" s="97"/>
      <c r="AM13" s="53"/>
      <c r="AO13" s="548"/>
      <c r="AP13" s="548"/>
    </row>
    <row r="14" spans="1:45"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218</v>
      </c>
      <c r="AP14" s="547" t="str">
        <f>IF(VLOOKUP(AO14,請求データ入力!$B$15:$P$114,9)=0,"",496)</f>
        <v/>
      </c>
    </row>
    <row r="15" spans="1:45"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請求データ入力!P95</f>
        <v/>
      </c>
      <c r="W15" s="508"/>
      <c r="X15" s="508"/>
      <c r="Y15" s="508"/>
      <c r="Z15" s="540"/>
      <c r="AA15" s="108"/>
      <c r="AB15" s="109"/>
      <c r="AC15" s="114" t="s">
        <v>261</v>
      </c>
      <c r="AD15" s="109"/>
      <c r="AE15" s="323"/>
      <c r="AF15" s="109"/>
      <c r="AG15" s="110"/>
      <c r="AH15" s="110"/>
      <c r="AI15" s="110"/>
      <c r="AJ15" s="110"/>
      <c r="AK15" s="110"/>
      <c r="AL15" s="111"/>
      <c r="AM15" s="53"/>
      <c r="AO15" s="548"/>
      <c r="AP15" s="548"/>
    </row>
    <row r="16" spans="1:45"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219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請求データ入力!F95</f>
        <v>0</v>
      </c>
      <c r="S17" s="460"/>
      <c r="T17" s="460"/>
      <c r="U17" s="480"/>
      <c r="V17" s="484" t="str">
        <f>CONCATENATE(請求データ入力!C95,"/",請求データ入力!D95,"/",請求データ入力!E95)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220</v>
      </c>
      <c r="AP18" s="547" t="str">
        <f>IF(VLOOKUP(AO18,請求データ入力!$B$15:$P$114,9)=0,"",620)</f>
        <v/>
      </c>
      <c r="AS18" s="58"/>
    </row>
    <row r="19" spans="1:45" s="1" customFormat="1" ht="15.9" customHeight="1" x14ac:dyDescent="0.2">
      <c r="B19" s="473">
        <f>請求データ入力!H95</f>
        <v>0</v>
      </c>
      <c r="C19" s="460"/>
      <c r="D19" s="460"/>
      <c r="E19" s="460"/>
      <c r="F19" s="460"/>
      <c r="G19" s="459">
        <f>請求データ入力!I95</f>
        <v>0</v>
      </c>
      <c r="H19" s="460"/>
      <c r="I19" s="460"/>
      <c r="J19" s="460"/>
      <c r="K19" s="460"/>
      <c r="L19" s="460"/>
      <c r="M19" s="460"/>
      <c r="N19" s="460"/>
      <c r="O19" s="460"/>
      <c r="P19" s="460"/>
      <c r="Q19" s="460"/>
      <c r="R19" s="479">
        <f>請求データ入力!G95</f>
        <v>0</v>
      </c>
      <c r="S19" s="460"/>
      <c r="T19" s="460"/>
      <c r="U19" s="480"/>
      <c r="V19" s="131" t="s">
        <v>268</v>
      </c>
      <c r="W19" s="484" t="str">
        <f>請求データ入力!Q95</f>
        <v>2602081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2602081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5"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5"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5"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5"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5"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5"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5"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5"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5"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5"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5"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5"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5"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2602081</v>
      </c>
      <c r="X61" s="424"/>
      <c r="Y61" s="424"/>
      <c r="Z61" s="425"/>
      <c r="AA61" s="233"/>
      <c r="AB61" s="234"/>
      <c r="AC61" s="234"/>
      <c r="AD61" s="234"/>
      <c r="AE61" s="234"/>
      <c r="AF61" s="234"/>
      <c r="AG61" s="233"/>
      <c r="AH61" s="234"/>
      <c r="AI61" s="234"/>
      <c r="AJ61" s="234"/>
      <c r="AK61" s="234"/>
      <c r="AL61" s="235"/>
      <c r="AM61" s="53"/>
      <c r="AS61" s="58"/>
    </row>
    <row r="62" spans="1:45"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5"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382</v>
      </c>
    </row>
    <row r="64" spans="1:45"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請求データ入力!J96</f>
        <v>0</v>
      </c>
      <c r="C65" s="435"/>
      <c r="D65" s="435"/>
      <c r="E65" s="435"/>
      <c r="F65" s="435"/>
      <c r="G65" s="435"/>
      <c r="H65" s="435"/>
      <c r="I65" s="435"/>
      <c r="J65" s="435"/>
      <c r="K65" s="435"/>
      <c r="L65" s="435"/>
      <c r="M65" s="435"/>
      <c r="N65" s="527">
        <f>請求データ入力!K96</f>
        <v>0</v>
      </c>
      <c r="O65" s="435"/>
      <c r="P65" s="549">
        <f>請求データ入力!L96</f>
        <v>0</v>
      </c>
      <c r="Q65" s="550"/>
      <c r="R65" s="447">
        <f>請求データ入力!M96</f>
        <v>0</v>
      </c>
      <c r="S65" s="435"/>
      <c r="T65" s="435"/>
      <c r="U65" s="435"/>
      <c r="V65" s="501" t="str">
        <f>請求データ入力!N96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請求データ入力!N96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請求データ入力!O96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請求データ入力!P96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請求データ入力!F96</f>
        <v>0</v>
      </c>
      <c r="S79" s="460"/>
      <c r="T79" s="460"/>
      <c r="U79" s="480"/>
      <c r="V79" s="484" t="str">
        <f>CONCATENATE(請求データ入力!C96,"/",請求データ入力!D96,"/",請求データ入力!E96)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請求データ入力!H96</f>
        <v>0</v>
      </c>
      <c r="C81" s="460"/>
      <c r="D81" s="460"/>
      <c r="E81" s="460"/>
      <c r="F81" s="460"/>
      <c r="G81" s="459">
        <f>請求データ入力!I96</f>
        <v>0</v>
      </c>
      <c r="H81" s="460"/>
      <c r="I81" s="460"/>
      <c r="J81" s="460"/>
      <c r="K81" s="460"/>
      <c r="L81" s="460"/>
      <c r="M81" s="460"/>
      <c r="N81" s="460"/>
      <c r="O81" s="460"/>
      <c r="P81" s="460"/>
      <c r="Q81" s="460"/>
      <c r="R81" s="479">
        <f>請求データ入力!G96</f>
        <v>0</v>
      </c>
      <c r="S81" s="460"/>
      <c r="T81" s="460"/>
      <c r="U81" s="480"/>
      <c r="V81" s="131" t="s">
        <v>268</v>
      </c>
      <c r="W81" s="484" t="str">
        <f>請求データ入力!Q96</f>
        <v>2602082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2602082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5"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5"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5"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5"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5"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5"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5"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5"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5"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5"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5"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2602082</v>
      </c>
      <c r="X123" s="424"/>
      <c r="Y123" s="424"/>
      <c r="Z123" s="425"/>
      <c r="AA123" s="233"/>
      <c r="AB123" s="234"/>
      <c r="AC123" s="234"/>
      <c r="AD123" s="234"/>
      <c r="AE123" s="234"/>
      <c r="AF123" s="234"/>
      <c r="AG123" s="233"/>
      <c r="AH123" s="234"/>
      <c r="AI123" s="234"/>
      <c r="AJ123" s="234"/>
      <c r="AK123" s="234"/>
      <c r="AL123" s="235"/>
      <c r="AM123" s="53"/>
      <c r="AS123" s="58"/>
    </row>
    <row r="124" spans="1:45"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5"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383</v>
      </c>
      <c r="AN125" s="1"/>
    </row>
    <row r="126" spans="1:45"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5" s="1" customFormat="1" ht="15.9" customHeight="1" thickTop="1" x14ac:dyDescent="0.2">
      <c r="A127" s="6"/>
      <c r="B127" s="442">
        <f>請求データ入力!J97</f>
        <v>0</v>
      </c>
      <c r="C127" s="435"/>
      <c r="D127" s="435"/>
      <c r="E127" s="435"/>
      <c r="F127" s="435"/>
      <c r="G127" s="435"/>
      <c r="H127" s="435"/>
      <c r="I127" s="435"/>
      <c r="J127" s="435"/>
      <c r="K127" s="435"/>
      <c r="L127" s="435"/>
      <c r="M127" s="435"/>
      <c r="N127" s="527">
        <f>請求データ入力!K97</f>
        <v>0</v>
      </c>
      <c r="O127" s="435"/>
      <c r="P127" s="549">
        <f>請求データ入力!L97</f>
        <v>0</v>
      </c>
      <c r="Q127" s="550"/>
      <c r="R127" s="447">
        <f>請求データ入力!M97</f>
        <v>0</v>
      </c>
      <c r="S127" s="435"/>
      <c r="T127" s="435"/>
      <c r="U127" s="435"/>
      <c r="V127" s="501" t="str">
        <f>請求データ入力!N97</f>
        <v/>
      </c>
      <c r="W127" s="435"/>
      <c r="X127" s="435"/>
      <c r="Y127" s="435"/>
      <c r="Z127" s="435"/>
      <c r="AA127" s="153"/>
      <c r="AB127" s="154"/>
      <c r="AC127" s="154"/>
      <c r="AD127" s="154"/>
      <c r="AE127" s="154"/>
      <c r="AF127" s="154"/>
      <c r="AG127" s="155"/>
      <c r="AH127" s="155"/>
      <c r="AI127" s="99"/>
      <c r="AJ127" s="99"/>
      <c r="AK127" s="99"/>
      <c r="AL127" s="100"/>
      <c r="AM127" s="53"/>
    </row>
    <row r="128" spans="1:45"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請求データ入力!N97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請求データ入力!O97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請求データ入力!P97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請求データ入力!F97</f>
        <v>0</v>
      </c>
      <c r="S141" s="460"/>
      <c r="T141" s="460"/>
      <c r="U141" s="480"/>
      <c r="V141" s="484" t="str">
        <f>CONCATENATE(請求データ入力!C97,"/",請求データ入力!D97,"/",請求データ入力!E97)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請求データ入力!H97</f>
        <v>0</v>
      </c>
      <c r="C143" s="460"/>
      <c r="D143" s="460"/>
      <c r="E143" s="460"/>
      <c r="F143" s="460"/>
      <c r="G143" s="459">
        <f>請求データ入力!I97</f>
        <v>0</v>
      </c>
      <c r="H143" s="460"/>
      <c r="I143" s="460"/>
      <c r="J143" s="460"/>
      <c r="K143" s="460"/>
      <c r="L143" s="460"/>
      <c r="M143" s="460"/>
      <c r="N143" s="460"/>
      <c r="O143" s="460"/>
      <c r="P143" s="460"/>
      <c r="Q143" s="460"/>
      <c r="R143" s="479">
        <f>請求データ入力!G97</f>
        <v>0</v>
      </c>
      <c r="S143" s="460"/>
      <c r="T143" s="460"/>
      <c r="U143" s="480"/>
      <c r="V143" s="131" t="s">
        <v>268</v>
      </c>
      <c r="W143" s="484" t="str">
        <f>請求データ入力!Q97</f>
        <v>2602083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2602083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5"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5"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5"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5"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5"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5"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5"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5"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5"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2602083</v>
      </c>
      <c r="X185" s="424"/>
      <c r="Y185" s="424"/>
      <c r="Z185" s="425"/>
      <c r="AA185" s="233"/>
      <c r="AB185" s="234"/>
      <c r="AC185" s="234"/>
      <c r="AD185" s="234"/>
      <c r="AE185" s="234"/>
      <c r="AF185" s="234"/>
      <c r="AG185" s="233"/>
      <c r="AH185" s="234"/>
      <c r="AI185" s="234"/>
      <c r="AJ185" s="234"/>
      <c r="AK185" s="234"/>
      <c r="AL185" s="235"/>
      <c r="AM185" s="53"/>
      <c r="AS185" s="58"/>
    </row>
    <row r="186" spans="1:45"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5"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384</v>
      </c>
    </row>
    <row r="188" spans="1:45"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5" s="1" customFormat="1" ht="15.9" customHeight="1" thickTop="1" x14ac:dyDescent="0.2">
      <c r="A189" s="6"/>
      <c r="B189" s="442">
        <f>請求データ入力!J98</f>
        <v>0</v>
      </c>
      <c r="C189" s="435"/>
      <c r="D189" s="435"/>
      <c r="E189" s="435"/>
      <c r="F189" s="435"/>
      <c r="G189" s="435"/>
      <c r="H189" s="435"/>
      <c r="I189" s="435"/>
      <c r="J189" s="435"/>
      <c r="K189" s="435"/>
      <c r="L189" s="435"/>
      <c r="M189" s="435"/>
      <c r="N189" s="527">
        <f>請求データ入力!K98</f>
        <v>0</v>
      </c>
      <c r="O189" s="435"/>
      <c r="P189" s="549">
        <f>請求データ入力!L98</f>
        <v>0</v>
      </c>
      <c r="Q189" s="550"/>
      <c r="R189" s="447">
        <f>請求データ入力!M98</f>
        <v>0</v>
      </c>
      <c r="S189" s="435"/>
      <c r="T189" s="435"/>
      <c r="U189" s="435"/>
      <c r="V189" s="501" t="str">
        <f>請求データ入力!N98</f>
        <v/>
      </c>
      <c r="W189" s="435"/>
      <c r="X189" s="435"/>
      <c r="Y189" s="435"/>
      <c r="Z189" s="435"/>
      <c r="AA189" s="153"/>
      <c r="AB189" s="154"/>
      <c r="AC189" s="154"/>
      <c r="AD189" s="154"/>
      <c r="AE189" s="154"/>
      <c r="AF189" s="154"/>
      <c r="AG189" s="155"/>
      <c r="AH189" s="155"/>
      <c r="AI189" s="99"/>
      <c r="AJ189" s="99"/>
      <c r="AK189" s="99"/>
      <c r="AL189" s="100"/>
      <c r="AM189" s="53"/>
    </row>
    <row r="190" spans="1:45"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5"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5"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請求データ入力!N98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請求データ入力!O98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請求データ入力!P98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請求データ入力!F98</f>
        <v>0</v>
      </c>
      <c r="S203" s="460"/>
      <c r="T203" s="460"/>
      <c r="U203" s="480"/>
      <c r="V203" s="484" t="str">
        <f>CONCATENATE(請求データ入力!C98,"/",請求データ入力!D98,"/",請求データ入力!E98)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請求データ入力!H98</f>
        <v>0</v>
      </c>
      <c r="C205" s="460"/>
      <c r="D205" s="460"/>
      <c r="E205" s="460"/>
      <c r="F205" s="460"/>
      <c r="G205" s="459">
        <f>請求データ入力!I98</f>
        <v>0</v>
      </c>
      <c r="H205" s="460"/>
      <c r="I205" s="460"/>
      <c r="J205" s="460"/>
      <c r="K205" s="460"/>
      <c r="L205" s="460"/>
      <c r="M205" s="460"/>
      <c r="N205" s="460"/>
      <c r="O205" s="460"/>
      <c r="P205" s="460"/>
      <c r="Q205" s="460"/>
      <c r="R205" s="479">
        <f>請求データ入力!G98</f>
        <v>0</v>
      </c>
      <c r="S205" s="460"/>
      <c r="T205" s="460"/>
      <c r="U205" s="480"/>
      <c r="V205" s="131" t="s">
        <v>268</v>
      </c>
      <c r="W205" s="484" t="str">
        <f>請求データ入力!Q98</f>
        <v>2602084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2602084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5"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5"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5"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5"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5"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5"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5"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2602084</v>
      </c>
      <c r="X247" s="424"/>
      <c r="Y247" s="424"/>
      <c r="Z247" s="425"/>
      <c r="AA247" s="233"/>
      <c r="AB247" s="234"/>
      <c r="AC247" s="234"/>
      <c r="AD247" s="234"/>
      <c r="AE247" s="234"/>
      <c r="AF247" s="234"/>
      <c r="AG247" s="233"/>
      <c r="AH247" s="234"/>
      <c r="AI247" s="234"/>
      <c r="AJ247" s="234"/>
      <c r="AK247" s="234"/>
      <c r="AL247" s="235"/>
      <c r="AM247" s="53"/>
      <c r="AS247" s="58"/>
    </row>
    <row r="248" spans="1:45"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5"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385</v>
      </c>
    </row>
    <row r="250" spans="1:45"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5" s="1" customFormat="1" ht="15.9" customHeight="1" thickTop="1" x14ac:dyDescent="0.2">
      <c r="A251" s="6"/>
      <c r="B251" s="442">
        <f>請求データ入力!J99</f>
        <v>0</v>
      </c>
      <c r="C251" s="435"/>
      <c r="D251" s="435"/>
      <c r="E251" s="435"/>
      <c r="F251" s="435"/>
      <c r="G251" s="435"/>
      <c r="H251" s="435"/>
      <c r="I251" s="435"/>
      <c r="J251" s="435"/>
      <c r="K251" s="435"/>
      <c r="L251" s="435"/>
      <c r="M251" s="435"/>
      <c r="N251" s="527">
        <f>請求データ入力!K99</f>
        <v>0</v>
      </c>
      <c r="O251" s="435"/>
      <c r="P251" s="549">
        <f>請求データ入力!L99</f>
        <v>0</v>
      </c>
      <c r="Q251" s="550"/>
      <c r="R251" s="447">
        <f>請求データ入力!M99</f>
        <v>0</v>
      </c>
      <c r="S251" s="435"/>
      <c r="T251" s="435"/>
      <c r="U251" s="435"/>
      <c r="V251" s="501" t="str">
        <f>請求データ入力!N99</f>
        <v/>
      </c>
      <c r="W251" s="435"/>
      <c r="X251" s="435"/>
      <c r="Y251" s="435"/>
      <c r="Z251" s="435"/>
      <c r="AA251" s="153"/>
      <c r="AB251" s="154"/>
      <c r="AC251" s="154"/>
      <c r="AD251" s="154"/>
      <c r="AE251" s="154"/>
      <c r="AF251" s="154"/>
      <c r="AG251" s="155"/>
      <c r="AH251" s="155"/>
      <c r="AI251" s="99"/>
      <c r="AJ251" s="99"/>
      <c r="AK251" s="99"/>
      <c r="AL251" s="100"/>
      <c r="AM251" s="53"/>
    </row>
    <row r="252" spans="1:45"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5"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5"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5"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5"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請求データ入力!N99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請求データ入力!O99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請求データ入力!P99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請求データ入力!F99</f>
        <v>0</v>
      </c>
      <c r="S265" s="460"/>
      <c r="T265" s="460"/>
      <c r="U265" s="480"/>
      <c r="V265" s="484" t="str">
        <f>CONCATENATE(請求データ入力!C99,"/",請求データ入力!D99,"/",請求データ入力!E99)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請求データ入力!H99</f>
        <v>0</v>
      </c>
      <c r="C267" s="460"/>
      <c r="D267" s="460"/>
      <c r="E267" s="460"/>
      <c r="F267" s="460"/>
      <c r="G267" s="459">
        <f>請求データ入力!I99</f>
        <v>0</v>
      </c>
      <c r="H267" s="460"/>
      <c r="I267" s="460"/>
      <c r="J267" s="460"/>
      <c r="K267" s="460"/>
      <c r="L267" s="460"/>
      <c r="M267" s="460"/>
      <c r="N267" s="460"/>
      <c r="O267" s="460"/>
      <c r="P267" s="460"/>
      <c r="Q267" s="460"/>
      <c r="R267" s="479">
        <f>請求データ入力!G99</f>
        <v>0</v>
      </c>
      <c r="S267" s="460"/>
      <c r="T267" s="460"/>
      <c r="U267" s="480"/>
      <c r="V267" s="131" t="s">
        <v>268</v>
      </c>
      <c r="W267" s="484" t="str">
        <f>請求データ入力!Q99</f>
        <v>2602085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2602085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5"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5"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5"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5"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5"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2602085</v>
      </c>
      <c r="X309" s="424"/>
      <c r="Y309" s="424"/>
      <c r="Z309" s="425"/>
      <c r="AA309" s="233"/>
      <c r="AB309" s="234"/>
      <c r="AC309" s="234"/>
      <c r="AD309" s="234"/>
      <c r="AE309" s="234"/>
      <c r="AF309" s="234"/>
      <c r="AG309" s="233"/>
      <c r="AH309" s="234"/>
      <c r="AI309" s="234"/>
      <c r="AJ309" s="234"/>
      <c r="AK309" s="234"/>
      <c r="AL309" s="235"/>
      <c r="AM309" s="53"/>
      <c r="AS309" s="58"/>
    </row>
    <row r="310" spans="1:45"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5"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386</v>
      </c>
    </row>
    <row r="312" spans="1:45"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5" s="1" customFormat="1" ht="15.9" customHeight="1" thickTop="1" x14ac:dyDescent="0.2">
      <c r="A313" s="6"/>
      <c r="B313" s="442">
        <f>請求データ入力!J100</f>
        <v>0</v>
      </c>
      <c r="C313" s="435"/>
      <c r="D313" s="435"/>
      <c r="E313" s="435"/>
      <c r="F313" s="435"/>
      <c r="G313" s="435"/>
      <c r="H313" s="435"/>
      <c r="I313" s="435"/>
      <c r="J313" s="435"/>
      <c r="K313" s="435"/>
      <c r="L313" s="435"/>
      <c r="M313" s="435"/>
      <c r="N313" s="527">
        <f>請求データ入力!K100</f>
        <v>0</v>
      </c>
      <c r="O313" s="435"/>
      <c r="P313" s="549">
        <f>請求データ入力!L100</f>
        <v>0</v>
      </c>
      <c r="Q313" s="550"/>
      <c r="R313" s="447">
        <f>請求データ入力!M100</f>
        <v>0</v>
      </c>
      <c r="S313" s="435"/>
      <c r="T313" s="435"/>
      <c r="U313" s="435"/>
      <c r="V313" s="501" t="str">
        <f>請求データ入力!N100</f>
        <v/>
      </c>
      <c r="W313" s="435"/>
      <c r="X313" s="435"/>
      <c r="Y313" s="435"/>
      <c r="Z313" s="435"/>
      <c r="AA313" s="153"/>
      <c r="AB313" s="154"/>
      <c r="AC313" s="154"/>
      <c r="AD313" s="154"/>
      <c r="AE313" s="154"/>
      <c r="AF313" s="154"/>
      <c r="AG313" s="155"/>
      <c r="AH313" s="155"/>
      <c r="AI313" s="99"/>
      <c r="AJ313" s="99"/>
      <c r="AK313" s="99"/>
      <c r="AL313" s="100"/>
      <c r="AM313" s="53"/>
    </row>
    <row r="314" spans="1:45"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5"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5"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5"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5"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5"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5"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請求データ入力!N100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請求データ入力!O100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請求データ入力!P100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請求データ入力!F100</f>
        <v>0</v>
      </c>
      <c r="S327" s="460"/>
      <c r="T327" s="460"/>
      <c r="U327" s="480"/>
      <c r="V327" s="484" t="str">
        <f>CONCATENATE(請求データ入力!C100,"/",請求データ入力!D100,"/",請求データ入力!E100)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請求データ入力!H100</f>
        <v>0</v>
      </c>
      <c r="C329" s="460"/>
      <c r="D329" s="460"/>
      <c r="E329" s="460"/>
      <c r="F329" s="460"/>
      <c r="G329" s="459">
        <f>請求データ入力!I100</f>
        <v>0</v>
      </c>
      <c r="H329" s="460"/>
      <c r="I329" s="460"/>
      <c r="J329" s="460"/>
      <c r="K329" s="460"/>
      <c r="L329" s="460"/>
      <c r="M329" s="460"/>
      <c r="N329" s="460"/>
      <c r="O329" s="460"/>
      <c r="P329" s="460"/>
      <c r="Q329" s="460"/>
      <c r="R329" s="479">
        <f>請求データ入力!G100</f>
        <v>0</v>
      </c>
      <c r="S329" s="460"/>
      <c r="T329" s="460"/>
      <c r="U329" s="480"/>
      <c r="V329" s="131" t="s">
        <v>268</v>
      </c>
      <c r="W329" s="484" t="str">
        <f>請求データ入力!Q100</f>
        <v>2602086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2602086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5"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5"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5"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2602086</v>
      </c>
      <c r="X371" s="424"/>
      <c r="Y371" s="424"/>
      <c r="Z371" s="425"/>
      <c r="AA371" s="233"/>
      <c r="AB371" s="234"/>
      <c r="AC371" s="234"/>
      <c r="AD371" s="234"/>
      <c r="AE371" s="234"/>
      <c r="AF371" s="234"/>
      <c r="AG371" s="233"/>
      <c r="AH371" s="234"/>
      <c r="AI371" s="234"/>
      <c r="AJ371" s="234"/>
      <c r="AK371" s="234"/>
      <c r="AL371" s="235"/>
      <c r="AM371" s="53"/>
      <c r="AS371" s="58"/>
    </row>
    <row r="372" spans="1:45"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5"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387</v>
      </c>
    </row>
    <row r="374" spans="1:45"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5" s="1" customFormat="1" ht="15.9" customHeight="1" thickTop="1" x14ac:dyDescent="0.2">
      <c r="A375" s="6"/>
      <c r="B375" s="442">
        <f>請求データ入力!J101</f>
        <v>0</v>
      </c>
      <c r="C375" s="435"/>
      <c r="D375" s="435"/>
      <c r="E375" s="435"/>
      <c r="F375" s="435"/>
      <c r="G375" s="435"/>
      <c r="H375" s="435"/>
      <c r="I375" s="435"/>
      <c r="J375" s="435"/>
      <c r="K375" s="435"/>
      <c r="L375" s="435"/>
      <c r="M375" s="435"/>
      <c r="N375" s="527">
        <f>請求データ入力!K101</f>
        <v>0</v>
      </c>
      <c r="O375" s="435"/>
      <c r="P375" s="549">
        <f>請求データ入力!L101</f>
        <v>0</v>
      </c>
      <c r="Q375" s="550"/>
      <c r="R375" s="447">
        <f>請求データ入力!M101</f>
        <v>0</v>
      </c>
      <c r="S375" s="435"/>
      <c r="T375" s="435"/>
      <c r="U375" s="435"/>
      <c r="V375" s="501" t="str">
        <f>請求データ入力!N101</f>
        <v/>
      </c>
      <c r="W375" s="435"/>
      <c r="X375" s="435"/>
      <c r="Y375" s="435"/>
      <c r="Z375" s="435"/>
      <c r="AA375" s="153"/>
      <c r="AB375" s="154"/>
      <c r="AC375" s="154"/>
      <c r="AD375" s="154"/>
      <c r="AE375" s="154"/>
      <c r="AF375" s="154"/>
      <c r="AG375" s="155"/>
      <c r="AH375" s="155"/>
      <c r="AI375" s="99"/>
      <c r="AJ375" s="99"/>
      <c r="AK375" s="99"/>
      <c r="AL375" s="100"/>
      <c r="AM375" s="53"/>
    </row>
    <row r="376" spans="1:45"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5"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5"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5"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5"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5"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5"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5"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請求データ入力!N101</f>
        <v/>
      </c>
      <c r="W383" s="435"/>
      <c r="X383" s="435"/>
      <c r="Y383" s="435"/>
      <c r="Z383" s="511"/>
      <c r="AC383" s="317"/>
      <c r="AD383" s="317"/>
      <c r="AE383" s="317"/>
      <c r="AF383" s="317"/>
      <c r="AG383" s="9"/>
      <c r="AL383" s="97"/>
      <c r="AM383" s="53"/>
      <c r="AO383" s="278"/>
      <c r="AP383" s="277"/>
    </row>
    <row r="384" spans="1:45"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請求データ入力!O101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請求データ入力!P101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請求データ入力!F101</f>
        <v>0</v>
      </c>
      <c r="S389" s="460"/>
      <c r="T389" s="460"/>
      <c r="U389" s="480"/>
      <c r="V389" s="484" t="str">
        <f>CONCATENATE(請求データ入力!C101,"/",請求データ入力!D101,"/",請求データ入力!E101)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請求データ入力!H101</f>
        <v>0</v>
      </c>
      <c r="C391" s="460"/>
      <c r="D391" s="460"/>
      <c r="E391" s="460"/>
      <c r="F391" s="460"/>
      <c r="G391" s="459">
        <f>請求データ入力!I101</f>
        <v>0</v>
      </c>
      <c r="H391" s="460"/>
      <c r="I391" s="460"/>
      <c r="J391" s="460"/>
      <c r="K391" s="460"/>
      <c r="L391" s="460"/>
      <c r="M391" s="460"/>
      <c r="N391" s="460"/>
      <c r="O391" s="460"/>
      <c r="P391" s="460"/>
      <c r="Q391" s="460"/>
      <c r="R391" s="479">
        <f>請求データ入力!G101</f>
        <v>0</v>
      </c>
      <c r="S391" s="460"/>
      <c r="T391" s="460"/>
      <c r="U391" s="480"/>
      <c r="V391" s="131" t="s">
        <v>268</v>
      </c>
      <c r="W391" s="484" t="str">
        <f>請求データ入力!Q101</f>
        <v>2602087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2602087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5"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2602087</v>
      </c>
      <c r="X433" s="424"/>
      <c r="Y433" s="424"/>
      <c r="Z433" s="425"/>
      <c r="AA433" s="233"/>
      <c r="AB433" s="234"/>
      <c r="AC433" s="234"/>
      <c r="AD433" s="234"/>
      <c r="AE433" s="234"/>
      <c r="AF433" s="234"/>
      <c r="AG433" s="233"/>
      <c r="AH433" s="234"/>
      <c r="AI433" s="234"/>
      <c r="AJ433" s="234"/>
      <c r="AK433" s="234"/>
      <c r="AL433" s="235"/>
      <c r="AM433" s="53"/>
      <c r="AS433" s="58"/>
    </row>
    <row r="434" spans="1:45"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5"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388</v>
      </c>
    </row>
    <row r="436" spans="1:45"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5" s="1" customFormat="1" ht="15.9" customHeight="1" thickTop="1" x14ac:dyDescent="0.2">
      <c r="A437" s="6"/>
      <c r="B437" s="442">
        <f>請求データ入力!J102</f>
        <v>0</v>
      </c>
      <c r="C437" s="435"/>
      <c r="D437" s="435"/>
      <c r="E437" s="435"/>
      <c r="F437" s="435"/>
      <c r="G437" s="435"/>
      <c r="H437" s="435"/>
      <c r="I437" s="435"/>
      <c r="J437" s="435"/>
      <c r="K437" s="435"/>
      <c r="L437" s="435"/>
      <c r="M437" s="435"/>
      <c r="N437" s="527">
        <f>請求データ入力!K102</f>
        <v>0</v>
      </c>
      <c r="O437" s="435"/>
      <c r="P437" s="549">
        <f>請求データ入力!L102</f>
        <v>0</v>
      </c>
      <c r="Q437" s="550"/>
      <c r="R437" s="447">
        <f>請求データ入力!M102</f>
        <v>0</v>
      </c>
      <c r="S437" s="435"/>
      <c r="T437" s="435"/>
      <c r="U437" s="435"/>
      <c r="V437" s="501" t="str">
        <f>請求データ入力!N102</f>
        <v/>
      </c>
      <c r="W437" s="435"/>
      <c r="X437" s="435"/>
      <c r="Y437" s="435"/>
      <c r="Z437" s="435"/>
      <c r="AA437" s="153"/>
      <c r="AB437" s="154"/>
      <c r="AC437" s="154"/>
      <c r="AD437" s="154"/>
      <c r="AE437" s="154"/>
      <c r="AF437" s="154"/>
      <c r="AG437" s="155"/>
      <c r="AH437" s="155"/>
      <c r="AI437" s="99"/>
      <c r="AJ437" s="99"/>
      <c r="AK437" s="99"/>
      <c r="AL437" s="100"/>
      <c r="AM437" s="53"/>
    </row>
    <row r="438" spans="1:45"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5"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5"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5"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5"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5"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5"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5"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請求データ入力!N102</f>
        <v/>
      </c>
      <c r="W445" s="435"/>
      <c r="X445" s="435"/>
      <c r="Y445" s="435"/>
      <c r="Z445" s="511"/>
      <c r="AC445" s="317"/>
      <c r="AD445" s="317"/>
      <c r="AE445" s="317"/>
      <c r="AF445" s="317"/>
      <c r="AG445" s="9"/>
      <c r="AL445" s="97"/>
      <c r="AM445" s="53"/>
      <c r="AO445" s="278"/>
      <c r="AP445" s="277"/>
    </row>
    <row r="446" spans="1:45"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5"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請求データ入力!O102</f>
        <v/>
      </c>
      <c r="W447" s="460"/>
      <c r="X447" s="460"/>
      <c r="Y447" s="460"/>
      <c r="Z447" s="468"/>
      <c r="AA447" s="10"/>
      <c r="AB447" s="10"/>
      <c r="AC447" s="10"/>
      <c r="AD447" s="10"/>
      <c r="AE447" s="10"/>
      <c r="AF447" s="10"/>
      <c r="AG447" s="9"/>
      <c r="AL447" s="97"/>
      <c r="AM447" s="53"/>
      <c r="AO447" s="278"/>
      <c r="AP447" s="277"/>
    </row>
    <row r="448" spans="1:45"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請求データ入力!P102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請求データ入力!F102</f>
        <v>0</v>
      </c>
      <c r="S451" s="460"/>
      <c r="T451" s="460"/>
      <c r="U451" s="480"/>
      <c r="V451" s="484" t="str">
        <f>CONCATENATE(請求データ入力!C102,"/",請求データ入力!D102,"/",請求データ入力!E102)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請求データ入力!H102</f>
        <v>0</v>
      </c>
      <c r="C453" s="460"/>
      <c r="D453" s="460"/>
      <c r="E453" s="460"/>
      <c r="F453" s="460"/>
      <c r="G453" s="459">
        <f>請求データ入力!I102</f>
        <v>0</v>
      </c>
      <c r="H453" s="460"/>
      <c r="I453" s="460"/>
      <c r="J453" s="460"/>
      <c r="K453" s="460"/>
      <c r="L453" s="460"/>
      <c r="M453" s="460"/>
      <c r="N453" s="460"/>
      <c r="O453" s="460"/>
      <c r="P453" s="460"/>
      <c r="Q453" s="460"/>
      <c r="R453" s="479">
        <f>請求データ入力!G102</f>
        <v>0</v>
      </c>
      <c r="S453" s="460"/>
      <c r="T453" s="460"/>
      <c r="U453" s="480"/>
      <c r="V453" s="131" t="s">
        <v>268</v>
      </c>
      <c r="W453" s="484" t="str">
        <f>請求データ入力!Q102</f>
        <v>2602088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2602088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2602088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5"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389</v>
      </c>
    </row>
    <row r="498" spans="1:45"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5" s="1" customFormat="1" ht="15.9" customHeight="1" thickTop="1" x14ac:dyDescent="0.2">
      <c r="A499" s="6"/>
      <c r="B499" s="442">
        <f>請求データ入力!J103</f>
        <v>0</v>
      </c>
      <c r="C499" s="435"/>
      <c r="D499" s="435"/>
      <c r="E499" s="435"/>
      <c r="F499" s="435"/>
      <c r="G499" s="435"/>
      <c r="H499" s="435"/>
      <c r="I499" s="435"/>
      <c r="J499" s="435"/>
      <c r="K499" s="435"/>
      <c r="L499" s="435"/>
      <c r="M499" s="435"/>
      <c r="N499" s="527">
        <f>請求データ入力!K103</f>
        <v>0</v>
      </c>
      <c r="O499" s="435"/>
      <c r="P499" s="549">
        <f>請求データ入力!L103</f>
        <v>0</v>
      </c>
      <c r="Q499" s="550"/>
      <c r="R499" s="447">
        <f>請求データ入力!M103</f>
        <v>0</v>
      </c>
      <c r="S499" s="435"/>
      <c r="T499" s="435"/>
      <c r="U499" s="435"/>
      <c r="V499" s="501" t="str">
        <f>請求データ入力!N103</f>
        <v/>
      </c>
      <c r="W499" s="435"/>
      <c r="X499" s="435"/>
      <c r="Y499" s="435"/>
      <c r="Z499" s="435"/>
      <c r="AA499" s="153"/>
      <c r="AB499" s="154"/>
      <c r="AC499" s="154"/>
      <c r="AD499" s="154"/>
      <c r="AE499" s="154"/>
      <c r="AF499" s="154"/>
      <c r="AG499" s="155"/>
      <c r="AH499" s="155"/>
      <c r="AI499" s="99"/>
      <c r="AJ499" s="99"/>
      <c r="AK499" s="99"/>
      <c r="AL499" s="100"/>
      <c r="AM499" s="53"/>
    </row>
    <row r="500" spans="1:45"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5"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5"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5"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5"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5"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5"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5"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請求データ入力!N103</f>
        <v/>
      </c>
      <c r="W507" s="435"/>
      <c r="X507" s="435"/>
      <c r="Y507" s="435"/>
      <c r="Z507" s="511"/>
      <c r="AC507" s="317"/>
      <c r="AD507" s="317"/>
      <c r="AE507" s="317"/>
      <c r="AF507" s="317"/>
      <c r="AG507" s="9"/>
      <c r="AL507" s="97"/>
      <c r="AM507" s="53"/>
      <c r="AO507" s="278"/>
      <c r="AP507" s="277"/>
    </row>
    <row r="508" spans="1:45"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5"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請求データ入力!O103</f>
        <v/>
      </c>
      <c r="W509" s="460"/>
      <c r="X509" s="460"/>
      <c r="Y509" s="460"/>
      <c r="Z509" s="468"/>
      <c r="AA509" s="10"/>
      <c r="AB509" s="10"/>
      <c r="AC509" s="10"/>
      <c r="AD509" s="10"/>
      <c r="AE509" s="10"/>
      <c r="AF509" s="10"/>
      <c r="AG509" s="9"/>
      <c r="AL509" s="97"/>
      <c r="AM509" s="53"/>
      <c r="AO509" s="278"/>
      <c r="AP509" s="277"/>
    </row>
    <row r="510" spans="1:45"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5"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請求データ入力!P103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5"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請求データ入力!F103</f>
        <v>0</v>
      </c>
      <c r="S513" s="460"/>
      <c r="T513" s="460"/>
      <c r="U513" s="480"/>
      <c r="V513" s="484" t="str">
        <f>CONCATENATE(請求データ入力!C103,"/",請求データ入力!D103,"/",請求データ入力!E103)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請求データ入力!H103</f>
        <v>0</v>
      </c>
      <c r="C515" s="460"/>
      <c r="D515" s="460"/>
      <c r="E515" s="460"/>
      <c r="F515" s="460"/>
      <c r="G515" s="459">
        <f>請求データ入力!I103</f>
        <v>0</v>
      </c>
      <c r="H515" s="460"/>
      <c r="I515" s="460"/>
      <c r="J515" s="460"/>
      <c r="K515" s="460"/>
      <c r="L515" s="460"/>
      <c r="M515" s="460"/>
      <c r="N515" s="460"/>
      <c r="O515" s="460"/>
      <c r="P515" s="460"/>
      <c r="Q515" s="460"/>
      <c r="R515" s="479">
        <f>請求データ入力!G103</f>
        <v>0</v>
      </c>
      <c r="S515" s="460"/>
      <c r="T515" s="460"/>
      <c r="U515" s="480"/>
      <c r="V515" s="131" t="s">
        <v>268</v>
      </c>
      <c r="W515" s="484" t="str">
        <f>請求データ入力!Q103</f>
        <v>2602089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2602089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5"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5"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5"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5"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5"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5"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5"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5"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5"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5"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5"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5"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5"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2602089</v>
      </c>
      <c r="X557" s="424"/>
      <c r="Y557" s="424"/>
      <c r="Z557" s="425"/>
      <c r="AA557" s="233"/>
      <c r="AB557" s="234"/>
      <c r="AC557" s="234"/>
      <c r="AD557" s="234"/>
      <c r="AE557" s="234"/>
      <c r="AF557" s="234"/>
      <c r="AG557" s="233"/>
      <c r="AH557" s="234"/>
      <c r="AI557" s="234"/>
      <c r="AJ557" s="234"/>
      <c r="AK557" s="234"/>
      <c r="AL557" s="235"/>
      <c r="AM557" s="53"/>
      <c r="AS557" s="58"/>
    </row>
    <row r="558" spans="1:45"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5"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281</v>
      </c>
    </row>
    <row r="560" spans="1:45"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請求データ入力!J104</f>
        <v>0</v>
      </c>
      <c r="C561" s="435"/>
      <c r="D561" s="435"/>
      <c r="E561" s="435"/>
      <c r="F561" s="435"/>
      <c r="G561" s="435"/>
      <c r="H561" s="435"/>
      <c r="I561" s="435"/>
      <c r="J561" s="435"/>
      <c r="K561" s="435"/>
      <c r="L561" s="435"/>
      <c r="M561" s="435"/>
      <c r="N561" s="527">
        <f>請求データ入力!K104</f>
        <v>0</v>
      </c>
      <c r="O561" s="435"/>
      <c r="P561" s="549">
        <f>請求データ入力!L104</f>
        <v>0</v>
      </c>
      <c r="Q561" s="550"/>
      <c r="R561" s="447">
        <f>請求データ入力!M104</f>
        <v>0</v>
      </c>
      <c r="S561" s="435"/>
      <c r="T561" s="435"/>
      <c r="U561" s="435"/>
      <c r="V561" s="501" t="str">
        <f>請求データ入力!N104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請求データ入力!N104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請求データ入力!O104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請求データ入力!P104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請求データ入力!F104</f>
        <v>0</v>
      </c>
      <c r="S575" s="460"/>
      <c r="T575" s="460"/>
      <c r="U575" s="480"/>
      <c r="V575" s="484" t="str">
        <f>CONCATENATE(請求データ入力!C104,"/",請求データ入力!D104,"/",請求データ入力!E104)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請求データ入力!H104</f>
        <v>0</v>
      </c>
      <c r="C577" s="460"/>
      <c r="D577" s="460"/>
      <c r="E577" s="460"/>
      <c r="F577" s="460"/>
      <c r="G577" s="459">
        <f>請求データ入力!I104</f>
        <v>0</v>
      </c>
      <c r="H577" s="460"/>
      <c r="I577" s="460"/>
      <c r="J577" s="460"/>
      <c r="K577" s="460"/>
      <c r="L577" s="460"/>
      <c r="M577" s="460"/>
      <c r="N577" s="460"/>
      <c r="O577" s="460"/>
      <c r="P577" s="460"/>
      <c r="Q577" s="460"/>
      <c r="R577" s="479">
        <f>請求データ入力!G104</f>
        <v>0</v>
      </c>
      <c r="S577" s="460"/>
      <c r="T577" s="460"/>
      <c r="U577" s="480"/>
      <c r="V577" s="131" t="s">
        <v>268</v>
      </c>
      <c r="W577" s="484" t="str">
        <f>請求データ入力!Q104</f>
        <v>2602090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2602090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2602090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63" priority="33" operator="equal">
      <formula>0</formula>
    </cfRule>
  </conditionalFormatting>
  <conditionalFormatting sqref="B52:G52 L52:L53 B53:F53 B54 B56 B59">
    <cfRule type="cellIs" dxfId="62" priority="32" operator="equal">
      <formula>0</formula>
    </cfRule>
  </conditionalFormatting>
  <conditionalFormatting sqref="B93:G93 L93:L94 B94:F94 B95 B97 B100">
    <cfRule type="cellIs" dxfId="61" priority="11" operator="equal">
      <formula>0</formula>
    </cfRule>
  </conditionalFormatting>
  <conditionalFormatting sqref="B114:G114 L114:L115 B115:F115 B116 B118 B121">
    <cfRule type="cellIs" dxfId="60" priority="10" operator="equal">
      <formula>0</formula>
    </cfRule>
  </conditionalFormatting>
  <conditionalFormatting sqref="B155:G155 L155:L156 B156:F156 B157 B159 B162">
    <cfRule type="cellIs" dxfId="59" priority="31" operator="equal">
      <formula>0</formula>
    </cfRule>
  </conditionalFormatting>
  <conditionalFormatting sqref="B176:G176 L176:L177 B177:F177 B178 B180 B183">
    <cfRule type="cellIs" dxfId="58" priority="30" operator="equal">
      <formula>0</formula>
    </cfRule>
  </conditionalFormatting>
  <conditionalFormatting sqref="B217:G217 L217:L218 B218:F218 B219 B221 B224">
    <cfRule type="cellIs" dxfId="57" priority="28" operator="equal">
      <formula>0</formula>
    </cfRule>
  </conditionalFormatting>
  <conditionalFormatting sqref="B238:G238 L238:L239 B239:F239 B240 B242 B245">
    <cfRule type="cellIs" dxfId="56" priority="29" operator="equal">
      <formula>0</formula>
    </cfRule>
  </conditionalFormatting>
  <conditionalFormatting sqref="B279:G279 L279:L280 B280:F280 B281 B283 B286">
    <cfRule type="cellIs" dxfId="55" priority="27" operator="equal">
      <formula>0</formula>
    </cfRule>
  </conditionalFormatting>
  <conditionalFormatting sqref="B300:G300 L300:L301 B301:F301 B302 B304 B307">
    <cfRule type="cellIs" dxfId="54" priority="26" operator="equal">
      <formula>0</formula>
    </cfRule>
  </conditionalFormatting>
  <conditionalFormatting sqref="B341:G341 L341:L342 B342:F342 B343 B345 B348">
    <cfRule type="cellIs" dxfId="53" priority="24" operator="equal">
      <formula>0</formula>
    </cfRule>
  </conditionalFormatting>
  <conditionalFormatting sqref="B362:G362 L362:L363 B363:F363 B364 B366 B369">
    <cfRule type="cellIs" dxfId="52" priority="25" operator="equal">
      <formula>0</formula>
    </cfRule>
  </conditionalFormatting>
  <conditionalFormatting sqref="B403:G403 L403:L404 B404:F404 B405 B407 B410">
    <cfRule type="cellIs" dxfId="51" priority="9" operator="equal">
      <formula>0</formula>
    </cfRule>
  </conditionalFormatting>
  <conditionalFormatting sqref="B424:G424 L424:L425 B425:F425 B426 B428 B431">
    <cfRule type="cellIs" dxfId="50" priority="8" operator="equal">
      <formula>0</formula>
    </cfRule>
  </conditionalFormatting>
  <conditionalFormatting sqref="B465:G465 L465:L466 B466:F466 B467 B469 B472">
    <cfRule type="cellIs" dxfId="49" priority="6" operator="equal">
      <formula>0</formula>
    </cfRule>
  </conditionalFormatting>
  <conditionalFormatting sqref="B486:G486 L486:L487 B487:F487 B488 B490 B493">
    <cfRule type="cellIs" dxfId="48" priority="7" operator="equal">
      <formula>0</formula>
    </cfRule>
  </conditionalFormatting>
  <conditionalFormatting sqref="B527:G527 L527:L528 B528:F528 B529 B531 B534">
    <cfRule type="cellIs" dxfId="47" priority="5" operator="equal">
      <formula>0</formula>
    </cfRule>
  </conditionalFormatting>
  <conditionalFormatting sqref="B548:G548 L548:L549 B549:F549 B550 B552 B555">
    <cfRule type="cellIs" dxfId="46" priority="4" operator="equal">
      <formula>0</formula>
    </cfRule>
  </conditionalFormatting>
  <conditionalFormatting sqref="B589:G589 L589:L590 B590:F590 B591 B593 B596">
    <cfRule type="cellIs" dxfId="45" priority="2" operator="equal">
      <formula>0</formula>
    </cfRule>
  </conditionalFormatting>
  <conditionalFormatting sqref="B610:G610 L610:L611 B611:F611 B612 B614 B617">
    <cfRule type="cellIs" dxfId="44" priority="3" operator="equal">
      <formula>0</formula>
    </cfRule>
  </conditionalFormatting>
  <conditionalFormatting sqref="B1:Q1048576 V1:Z1048576">
    <cfRule type="cellIs" dxfId="43" priority="1" operator="equal">
      <formula>0</formula>
    </cfRule>
  </conditionalFormatting>
  <conditionalFormatting sqref="B1:Z9 R10:Z12 R13:S13 R14:Z17 B18:Z30 R31:Z33 R34:S34 R35:Z38 B39:Z51 R52:Z54 R55:S55 R56:Z59">
    <cfRule type="cellIs" dxfId="42" priority="53" operator="equal">
      <formula>0</formula>
    </cfRule>
  </conditionalFormatting>
  <conditionalFormatting sqref="B60:Z71 R72:Z73 R76:Z79 B80:Z92 R93:Z94 R97:Z100 B101:Z113 R114:Z115 R118:Z121">
    <cfRule type="cellIs" dxfId="41" priority="51" operator="equal">
      <formula>0</formula>
    </cfRule>
  </conditionalFormatting>
  <conditionalFormatting sqref="B122:Z133 R134:Z135 R138:Z141 B142:Z154 R155:Z156 R159:Z162 B163:Z175 R176:Z177 R180:Z183">
    <cfRule type="cellIs" dxfId="40" priority="49" operator="equal">
      <formula>0</formula>
    </cfRule>
  </conditionalFormatting>
  <conditionalFormatting sqref="B184:Z195 R196:Z197 R200:Z203 B204:Z216 R217:Z218 R221:Z224 B225:Z237 R238:Z239 R242:Z245">
    <cfRule type="cellIs" dxfId="39" priority="47" operator="equal">
      <formula>0</formula>
    </cfRule>
  </conditionalFormatting>
  <conditionalFormatting sqref="B246:Z257 R258:Z259 R262:Z265 B266:Z278 R279:Z280 R283:Z286 B287:Z299 R300:Z301 R304:Z307">
    <cfRule type="cellIs" dxfId="38" priority="45" operator="equal">
      <formula>0</formula>
    </cfRule>
  </conditionalFormatting>
  <conditionalFormatting sqref="B308:Z319 R320:Z321 R324:Z327 B328:Z340 R341:Z342 R345:Z348 B349:Z361 R362:Z363 R366:Z369">
    <cfRule type="cellIs" dxfId="37" priority="43" operator="equal">
      <formula>0</formula>
    </cfRule>
  </conditionalFormatting>
  <conditionalFormatting sqref="B370:Z381 R382:Z383 R386:Z389 B390:Z402 R403:Z404 R407:Z410 B411:Z423 R424:Z425 R428:Z431">
    <cfRule type="cellIs" dxfId="36" priority="41" operator="equal">
      <formula>0</formula>
    </cfRule>
  </conditionalFormatting>
  <conditionalFormatting sqref="B432:Z443 R444:Z445 R448:Z451 B452:Z464 R465:Z466 R469:Z472 B473:Z485 R486:Z487 R490:Z493">
    <cfRule type="cellIs" dxfId="35" priority="39" operator="equal">
      <formula>0</formula>
    </cfRule>
  </conditionalFormatting>
  <conditionalFormatting sqref="B494:Z505 R506:Z507 R510:Z513 B514:Z526 R527:Z528 R531:Z534 B535:Z547 R548:Z549 R552:Z555">
    <cfRule type="cellIs" dxfId="34" priority="37" operator="equal">
      <formula>0</formula>
    </cfRule>
  </conditionalFormatting>
  <conditionalFormatting sqref="B556:Z567 R568:Z569 R572:Z575 B576:Z588 R589:Z590 R593:Z596 B597:Z609 R610:Z611 R614:Z617 B618:Z620">
    <cfRule type="cellIs" dxfId="33" priority="35" operator="equal">
      <formula>0</formula>
    </cfRule>
  </conditionalFormatting>
  <conditionalFormatting sqref="V1:Z620">
    <cfRule type="cellIs" dxfId="32"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CFF"/>
  </sheetPr>
  <dimension ref="A1:AT620"/>
  <sheetViews>
    <sheetView view="pageBreakPreview" zoomScale="70" zoomScaleNormal="100" zoomScaleSheetLayoutView="70" workbookViewId="0"/>
  </sheetViews>
  <sheetFormatPr defaultColWidth="9" defaultRowHeight="13" x14ac:dyDescent="0.2"/>
  <cols>
    <col min="1" max="26" width="2.6328125" style="13" customWidth="1"/>
    <col min="27" max="38" width="2.1796875" style="13" customWidth="1"/>
    <col min="39" max="39" width="9" style="54" customWidth="1"/>
    <col min="40" max="44" width="9" style="13" customWidth="1"/>
    <col min="45" max="45" width="9" style="59" customWidth="1"/>
    <col min="46" max="46" width="8.1796875" style="13" customWidth="1"/>
    <col min="47" max="47" width="9" style="13" customWidth="1"/>
    <col min="48" max="16384" width="9" style="13"/>
  </cols>
  <sheetData>
    <row r="1" spans="1:46" s="2" customFormat="1" ht="15.9" customHeight="1" x14ac:dyDescent="0.2">
      <c r="A1" s="1"/>
      <c r="B1" s="74" t="s">
        <v>242</v>
      </c>
      <c r="C1" s="75"/>
      <c r="D1" s="76"/>
      <c r="E1" s="76"/>
      <c r="F1" s="76"/>
      <c r="G1" s="76"/>
      <c r="H1" s="76"/>
      <c r="I1" s="76"/>
      <c r="J1" s="76"/>
      <c r="K1" s="76"/>
      <c r="L1" s="76"/>
      <c r="M1" s="76"/>
      <c r="N1" s="76"/>
      <c r="O1" s="77"/>
      <c r="P1" s="78" t="s">
        <v>243</v>
      </c>
      <c r="Q1" s="76"/>
      <c r="R1" s="76"/>
      <c r="S1" s="76"/>
      <c r="T1" s="76"/>
      <c r="U1" s="76"/>
      <c r="V1" s="76"/>
      <c r="W1" s="76"/>
      <c r="X1" s="76"/>
      <c r="AA1" s="151" t="s">
        <v>244</v>
      </c>
      <c r="AB1" s="94"/>
      <c r="AC1" s="94"/>
      <c r="AD1" s="94"/>
      <c r="AE1" s="94"/>
      <c r="AF1" s="94"/>
      <c r="AG1" s="94"/>
      <c r="AH1" s="94"/>
      <c r="AI1" s="94"/>
      <c r="AJ1" s="94"/>
      <c r="AK1" s="94"/>
      <c r="AL1" s="95"/>
      <c r="AM1" s="53">
        <v>391</v>
      </c>
      <c r="AT1" s="1"/>
    </row>
    <row r="2" spans="1:46" s="1" customFormat="1" ht="15.9" customHeight="1" thickBot="1" x14ac:dyDescent="0.25">
      <c r="B2" s="118"/>
      <c r="C2" s="119"/>
      <c r="D2" s="119"/>
      <c r="E2" s="120" t="s">
        <v>245</v>
      </c>
      <c r="F2" s="121"/>
      <c r="G2" s="122"/>
      <c r="H2" s="122"/>
      <c r="I2" s="122"/>
      <c r="J2" s="123"/>
      <c r="K2" s="122"/>
      <c r="L2" s="122"/>
      <c r="M2" s="122"/>
      <c r="N2" s="124" t="s">
        <v>246</v>
      </c>
      <c r="O2" s="122"/>
      <c r="P2" s="122"/>
      <c r="Q2" s="126"/>
      <c r="R2" s="120" t="s">
        <v>247</v>
      </c>
      <c r="S2" s="122"/>
      <c r="T2" s="122"/>
      <c r="U2" s="122"/>
      <c r="V2" s="124" t="s">
        <v>248</v>
      </c>
      <c r="W2" s="122"/>
      <c r="X2" s="125"/>
      <c r="Y2" s="125"/>
      <c r="Z2" s="125"/>
      <c r="AA2" s="152"/>
      <c r="AB2" s="3"/>
      <c r="AC2" s="3"/>
      <c r="AD2" s="3"/>
      <c r="AG2" s="4"/>
      <c r="AH2" s="4"/>
      <c r="AI2" s="4"/>
      <c r="AJ2" s="4"/>
      <c r="AK2" s="5"/>
      <c r="AL2" s="96"/>
      <c r="AM2" s="53"/>
      <c r="AO2" s="62" t="s">
        <v>232</v>
      </c>
      <c r="AP2" s="63">
        <f>IF(MAX($AP$5:$AP$19)=0,1,MAX($AP$5:$AP$19))</f>
        <v>1</v>
      </c>
      <c r="AQ2" s="62" t="s">
        <v>233</v>
      </c>
      <c r="AR2" s="63">
        <f>IF(AP2=1,1,38)</f>
        <v>1</v>
      </c>
      <c r="AS2" s="62" t="s">
        <v>234</v>
      </c>
    </row>
    <row r="3" spans="1:46" s="1" customFormat="1" ht="15.9" customHeight="1" thickTop="1" x14ac:dyDescent="0.2">
      <c r="A3" s="6"/>
      <c r="B3" s="442">
        <f>請求データ入力!J105</f>
        <v>0</v>
      </c>
      <c r="C3" s="435"/>
      <c r="D3" s="435"/>
      <c r="E3" s="435"/>
      <c r="F3" s="435"/>
      <c r="G3" s="435"/>
      <c r="H3" s="435"/>
      <c r="I3" s="435"/>
      <c r="J3" s="435"/>
      <c r="K3" s="435"/>
      <c r="L3" s="435"/>
      <c r="M3" s="435"/>
      <c r="N3" s="527">
        <f>請求データ入力!K105</f>
        <v>0</v>
      </c>
      <c r="O3" s="435"/>
      <c r="P3" s="549">
        <f>請求データ入力!L105</f>
        <v>0</v>
      </c>
      <c r="Q3" s="550"/>
      <c r="R3" s="447">
        <f>請求データ入力!M105</f>
        <v>0</v>
      </c>
      <c r="S3" s="435"/>
      <c r="T3" s="435"/>
      <c r="U3" s="435"/>
      <c r="V3" s="501" t="str">
        <f>請求データ入力!N105</f>
        <v/>
      </c>
      <c r="W3" s="435"/>
      <c r="X3" s="435"/>
      <c r="Y3" s="435"/>
      <c r="Z3" s="435"/>
      <c r="AA3" s="153"/>
      <c r="AB3" s="154"/>
      <c r="AC3" s="154"/>
      <c r="AD3" s="154"/>
      <c r="AE3" s="154"/>
      <c r="AF3" s="154"/>
      <c r="AG3" s="155"/>
      <c r="AH3" s="155"/>
      <c r="AI3" s="99"/>
      <c r="AJ3" s="99"/>
      <c r="AK3" s="99"/>
      <c r="AL3" s="100"/>
      <c r="AM3" s="53"/>
    </row>
    <row r="4" spans="1:46" s="1" customFormat="1" ht="15.9" customHeight="1" x14ac:dyDescent="0.2">
      <c r="B4" s="451"/>
      <c r="C4" s="441"/>
      <c r="D4" s="441"/>
      <c r="E4" s="441"/>
      <c r="F4" s="441"/>
      <c r="G4" s="441"/>
      <c r="H4" s="441"/>
      <c r="I4" s="441"/>
      <c r="J4" s="441"/>
      <c r="K4" s="441"/>
      <c r="L4" s="441"/>
      <c r="M4" s="441"/>
      <c r="N4" s="481"/>
      <c r="O4" s="441"/>
      <c r="P4" s="426"/>
      <c r="Q4" s="427"/>
      <c r="R4" s="440"/>
      <c r="S4" s="441"/>
      <c r="T4" s="441"/>
      <c r="U4" s="441"/>
      <c r="V4" s="469"/>
      <c r="W4" s="441"/>
      <c r="X4" s="441"/>
      <c r="Y4" s="441"/>
      <c r="Z4" s="441"/>
      <c r="AA4" s="320" t="s">
        <v>249</v>
      </c>
      <c r="AB4" s="321"/>
      <c r="AC4" s="321"/>
      <c r="AD4" s="321"/>
      <c r="AE4" s="321"/>
      <c r="AF4" s="321"/>
      <c r="AG4" s="321"/>
      <c r="AH4" s="321"/>
      <c r="AI4" s="321"/>
      <c r="AJ4" s="321"/>
      <c r="AK4" s="321"/>
      <c r="AL4" s="322"/>
      <c r="AM4" s="53"/>
      <c r="AO4" s="64" t="s">
        <v>250</v>
      </c>
      <c r="AP4" s="65" t="s">
        <v>251</v>
      </c>
    </row>
    <row r="5" spans="1:46" s="1" customFormat="1" ht="15.9" customHeight="1" x14ac:dyDescent="0.2">
      <c r="B5" s="451"/>
      <c r="C5" s="441"/>
      <c r="D5" s="441"/>
      <c r="E5" s="441"/>
      <c r="F5" s="441"/>
      <c r="G5" s="441"/>
      <c r="H5" s="441"/>
      <c r="I5" s="441"/>
      <c r="J5" s="441"/>
      <c r="K5" s="441"/>
      <c r="L5" s="441"/>
      <c r="M5" s="441"/>
      <c r="N5" s="481"/>
      <c r="O5" s="441"/>
      <c r="P5" s="426"/>
      <c r="Q5" s="427"/>
      <c r="R5" s="440"/>
      <c r="S5" s="441"/>
      <c r="T5" s="441"/>
      <c r="U5" s="441"/>
      <c r="V5" s="469"/>
      <c r="W5" s="441"/>
      <c r="X5" s="441"/>
      <c r="Y5" s="441"/>
      <c r="Z5" s="441"/>
      <c r="AA5" s="320" t="s">
        <v>252</v>
      </c>
      <c r="AB5" s="321"/>
      <c r="AC5" s="321"/>
      <c r="AD5" s="321"/>
      <c r="AE5" s="321"/>
      <c r="AF5" s="321"/>
      <c r="AG5" s="321"/>
      <c r="AH5" s="321"/>
      <c r="AI5" s="321"/>
      <c r="AJ5" s="321"/>
      <c r="AK5" s="321"/>
      <c r="AL5" s="322"/>
      <c r="AM5" s="53"/>
      <c r="AO5" s="60" t="s">
        <v>221</v>
      </c>
      <c r="AP5" s="66" t="str">
        <f>IF(VLOOKUP(AO5,請求データ入力!$B$15:$P$114,9)=0,"",62)</f>
        <v/>
      </c>
      <c r="AR5" s="61"/>
    </row>
    <row r="6" spans="1:46" s="1" customFormat="1" ht="15.9" customHeight="1" x14ac:dyDescent="0.2">
      <c r="B6" s="451"/>
      <c r="C6" s="441"/>
      <c r="D6" s="441"/>
      <c r="E6" s="441"/>
      <c r="F6" s="441"/>
      <c r="G6" s="441"/>
      <c r="H6" s="441"/>
      <c r="I6" s="441"/>
      <c r="J6" s="441"/>
      <c r="K6" s="441"/>
      <c r="L6" s="441"/>
      <c r="M6" s="441"/>
      <c r="N6" s="481"/>
      <c r="O6" s="441"/>
      <c r="P6" s="426"/>
      <c r="Q6" s="427"/>
      <c r="R6" s="440"/>
      <c r="S6" s="441"/>
      <c r="T6" s="441"/>
      <c r="U6" s="441"/>
      <c r="V6" s="490"/>
      <c r="W6" s="441"/>
      <c r="X6" s="441"/>
      <c r="Y6" s="441"/>
      <c r="Z6" s="427"/>
      <c r="AA6" s="482" t="s">
        <v>253</v>
      </c>
      <c r="AB6" s="441"/>
      <c r="AC6" s="441"/>
      <c r="AD6" s="427"/>
      <c r="AE6" s="482" t="s">
        <v>254</v>
      </c>
      <c r="AF6" s="441"/>
      <c r="AG6" s="441"/>
      <c r="AH6" s="427"/>
      <c r="AI6" s="482" t="s">
        <v>255</v>
      </c>
      <c r="AJ6" s="441"/>
      <c r="AK6" s="441"/>
      <c r="AL6" s="427"/>
      <c r="AM6" s="53"/>
      <c r="AO6" s="60" t="s">
        <v>222</v>
      </c>
      <c r="AP6" s="66" t="str">
        <f>IF(VLOOKUP(AO6,請求データ入力!$B$15:$P$114,9)=0,"",124)</f>
        <v/>
      </c>
      <c r="AR6" s="61"/>
    </row>
    <row r="7" spans="1:46" s="1" customFormat="1" ht="15.9" customHeight="1" x14ac:dyDescent="0.2">
      <c r="B7" s="451"/>
      <c r="C7" s="441"/>
      <c r="D7" s="441"/>
      <c r="E7" s="441"/>
      <c r="F7" s="441"/>
      <c r="G7" s="441"/>
      <c r="H7" s="441"/>
      <c r="I7" s="441"/>
      <c r="J7" s="441"/>
      <c r="K7" s="441"/>
      <c r="L7" s="441"/>
      <c r="M7" s="441"/>
      <c r="N7" s="481"/>
      <c r="O7" s="441"/>
      <c r="P7" s="426"/>
      <c r="Q7" s="427"/>
      <c r="R7" s="440"/>
      <c r="S7" s="441"/>
      <c r="T7" s="441"/>
      <c r="U7" s="441"/>
      <c r="V7" s="490"/>
      <c r="W7" s="441"/>
      <c r="X7" s="441"/>
      <c r="Y7" s="441"/>
      <c r="Z7" s="427"/>
      <c r="AA7" s="104"/>
      <c r="AB7" s="7"/>
      <c r="AC7" s="8"/>
      <c r="AD7" s="8"/>
      <c r="AE7" s="106"/>
      <c r="AF7" s="8"/>
      <c r="AG7" s="7"/>
      <c r="AH7" s="98"/>
      <c r="AI7" s="7"/>
      <c r="AJ7" s="7"/>
      <c r="AK7" s="7"/>
      <c r="AL7" s="98"/>
      <c r="AM7" s="53"/>
      <c r="AO7" s="60" t="s">
        <v>223</v>
      </c>
      <c r="AP7" s="66" t="str">
        <f>IF(VLOOKUP(AO7,請求データ入力!$B$15:$P$114,9)=0,"",186)</f>
        <v/>
      </c>
      <c r="AR7" s="61"/>
    </row>
    <row r="8" spans="1:46" s="1" customFormat="1" ht="15.9" customHeight="1" x14ac:dyDescent="0.2">
      <c r="B8" s="451"/>
      <c r="C8" s="441"/>
      <c r="D8" s="441"/>
      <c r="E8" s="441"/>
      <c r="F8" s="441"/>
      <c r="G8" s="441"/>
      <c r="H8" s="441"/>
      <c r="I8" s="441"/>
      <c r="J8" s="441"/>
      <c r="K8" s="441"/>
      <c r="L8" s="441"/>
      <c r="M8" s="441"/>
      <c r="N8" s="481"/>
      <c r="O8" s="441"/>
      <c r="P8" s="426"/>
      <c r="Q8" s="427"/>
      <c r="R8" s="440"/>
      <c r="S8" s="441"/>
      <c r="T8" s="441"/>
      <c r="U8" s="441"/>
      <c r="V8" s="490"/>
      <c r="W8" s="441"/>
      <c r="X8" s="441"/>
      <c r="Y8" s="441"/>
      <c r="Z8" s="427"/>
      <c r="AA8" s="104"/>
      <c r="AB8" s="7"/>
      <c r="AC8" s="8"/>
      <c r="AD8" s="8"/>
      <c r="AE8" s="106"/>
      <c r="AF8" s="8"/>
      <c r="AG8" s="7"/>
      <c r="AH8" s="98"/>
      <c r="AI8" s="7"/>
      <c r="AJ8" s="7"/>
      <c r="AK8" s="7"/>
      <c r="AL8" s="98"/>
      <c r="AM8" s="53"/>
      <c r="AO8" s="60" t="s">
        <v>224</v>
      </c>
      <c r="AP8" s="66" t="str">
        <f>IF(VLOOKUP(AO8,請求データ入力!$B$15:$P$114,9)=0,"",248)</f>
        <v/>
      </c>
      <c r="AR8" s="61"/>
    </row>
    <row r="9" spans="1:46" s="1" customFormat="1" ht="15.9" customHeight="1" thickBot="1" x14ac:dyDescent="0.25">
      <c r="B9" s="537"/>
      <c r="C9" s="460"/>
      <c r="D9" s="460"/>
      <c r="E9" s="460"/>
      <c r="F9" s="460"/>
      <c r="G9" s="460"/>
      <c r="H9" s="460"/>
      <c r="I9" s="460"/>
      <c r="J9" s="460"/>
      <c r="K9" s="460"/>
      <c r="L9" s="460"/>
      <c r="M9" s="460"/>
      <c r="N9" s="473"/>
      <c r="O9" s="460"/>
      <c r="P9" s="492"/>
      <c r="Q9" s="480"/>
      <c r="R9" s="447"/>
      <c r="S9" s="435"/>
      <c r="T9" s="435"/>
      <c r="U9" s="435"/>
      <c r="V9" s="507"/>
      <c r="W9" s="508"/>
      <c r="X9" s="508"/>
      <c r="Y9" s="508"/>
      <c r="Z9" s="509"/>
      <c r="AA9" s="105"/>
      <c r="AB9" s="101"/>
      <c r="AC9" s="102"/>
      <c r="AD9" s="102"/>
      <c r="AE9" s="107"/>
      <c r="AF9" s="102"/>
      <c r="AG9" s="101"/>
      <c r="AH9" s="103"/>
      <c r="AI9" s="101"/>
      <c r="AJ9" s="101"/>
      <c r="AK9" s="101"/>
      <c r="AL9" s="103"/>
      <c r="AM9" s="53"/>
      <c r="AO9" s="60" t="s">
        <v>225</v>
      </c>
      <c r="AP9" s="66" t="str">
        <f>IF(VLOOKUP(AO9,請求データ入力!$B$15:$P$114,9)=0,"",310)</f>
        <v/>
      </c>
    </row>
    <row r="10" spans="1:46" s="1" customFormat="1" ht="9.9" customHeight="1" x14ac:dyDescent="0.2">
      <c r="B10" s="127" t="s">
        <v>256</v>
      </c>
      <c r="G10" s="519" t="str">
        <f>請求データ入力!$K$2</f>
        <v xml:space="preserve">72130
</v>
      </c>
      <c r="H10" s="520"/>
      <c r="I10" s="520"/>
      <c r="J10" s="520"/>
      <c r="K10" s="520"/>
      <c r="L10" s="485" t="s">
        <v>100</v>
      </c>
      <c r="M10" s="441"/>
      <c r="N10" s="441"/>
      <c r="O10" s="441"/>
      <c r="P10" s="441"/>
      <c r="Q10" s="486"/>
      <c r="R10" s="116" t="s">
        <v>257</v>
      </c>
      <c r="S10" s="87"/>
      <c r="T10" s="87"/>
      <c r="U10" s="142"/>
      <c r="V10" s="145"/>
      <c r="W10" s="88"/>
      <c r="X10" s="87"/>
      <c r="Y10" s="87"/>
      <c r="Z10" s="89"/>
      <c r="AC10" s="317"/>
      <c r="AD10" s="317"/>
      <c r="AE10" s="317"/>
      <c r="AF10" s="317"/>
      <c r="AG10" s="9"/>
      <c r="AL10" s="97"/>
      <c r="AM10" s="53"/>
      <c r="AO10" s="552" t="s">
        <v>226</v>
      </c>
      <c r="AP10" s="547" t="str">
        <f>IF(VLOOKUP(AO10,請求データ入力!$B$15:$P$114,9)=0,"",372)</f>
        <v/>
      </c>
    </row>
    <row r="11" spans="1:46" s="1" customFormat="1" ht="15.9" customHeight="1" x14ac:dyDescent="0.2">
      <c r="B11" s="93"/>
      <c r="G11" s="521"/>
      <c r="H11" s="460"/>
      <c r="I11" s="460"/>
      <c r="J11" s="460"/>
      <c r="K11" s="460"/>
      <c r="L11" s="541">
        <f>請求データ入力!$K$6</f>
        <v>0</v>
      </c>
      <c r="M11" s="441"/>
      <c r="N11" s="441"/>
      <c r="O11" s="441"/>
      <c r="P11" s="441"/>
      <c r="Q11" s="486"/>
      <c r="R11" s="135"/>
      <c r="U11" s="12"/>
      <c r="V11" s="510" t="str">
        <f>請求データ入力!N105</f>
        <v/>
      </c>
      <c r="W11" s="435"/>
      <c r="X11" s="435"/>
      <c r="Y11" s="435"/>
      <c r="Z11" s="511"/>
      <c r="AC11" s="317"/>
      <c r="AD11" s="317"/>
      <c r="AE11" s="317"/>
      <c r="AF11" s="317"/>
      <c r="AG11" s="9"/>
      <c r="AL11" s="97"/>
      <c r="AM11" s="53"/>
      <c r="AO11" s="548"/>
      <c r="AP11" s="548"/>
    </row>
    <row r="12" spans="1:46" s="1" customFormat="1" ht="9.9" customHeight="1" x14ac:dyDescent="0.2">
      <c r="B12" s="538" t="str">
        <f>請求データ入力!$F$2</f>
        <v>〒110-0012　東京都台東区竜泉3-40-4</v>
      </c>
      <c r="C12" s="435"/>
      <c r="D12" s="435"/>
      <c r="E12" s="435"/>
      <c r="F12" s="435"/>
      <c r="G12" s="435"/>
      <c r="H12" s="435"/>
      <c r="I12" s="435"/>
      <c r="J12" s="435"/>
      <c r="K12" s="435"/>
      <c r="L12" s="435"/>
      <c r="M12" s="435"/>
      <c r="N12" s="435"/>
      <c r="O12" s="435"/>
      <c r="P12" s="435"/>
      <c r="Q12" s="435"/>
      <c r="R12" s="138" t="s">
        <v>258</v>
      </c>
      <c r="S12" s="129"/>
      <c r="T12" s="129"/>
      <c r="U12" s="143"/>
      <c r="V12" s="112"/>
      <c r="W12" s="139"/>
      <c r="X12" s="139"/>
      <c r="Y12" s="139"/>
      <c r="Z12" s="140"/>
      <c r="AA12" s="10"/>
      <c r="AB12" s="10"/>
      <c r="AC12" s="10"/>
      <c r="AD12" s="10"/>
      <c r="AE12" s="10"/>
      <c r="AF12" s="10"/>
      <c r="AG12" s="9"/>
      <c r="AL12" s="97"/>
      <c r="AM12" s="53"/>
      <c r="AO12" s="552" t="s">
        <v>227</v>
      </c>
      <c r="AP12" s="547" t="str">
        <f>IF(VLOOKUP(AO12,請求データ入力!$B$15:$P$114,9)=0,"",434)</f>
        <v/>
      </c>
    </row>
    <row r="13" spans="1:46" s="1" customFormat="1" ht="15.9" customHeight="1" x14ac:dyDescent="0.2">
      <c r="B13" s="476"/>
      <c r="C13" s="435"/>
      <c r="D13" s="435"/>
      <c r="E13" s="435"/>
      <c r="F13" s="435"/>
      <c r="G13" s="435"/>
      <c r="H13" s="435"/>
      <c r="I13" s="435"/>
      <c r="J13" s="435"/>
      <c r="K13" s="435"/>
      <c r="L13" s="435"/>
      <c r="M13" s="435"/>
      <c r="N13" s="435"/>
      <c r="O13" s="435"/>
      <c r="P13" s="435"/>
      <c r="Q13" s="435"/>
      <c r="R13" s="141" t="s">
        <v>259</v>
      </c>
      <c r="S13" s="99"/>
      <c r="T13" s="551">
        <f>請求データ入力!$O$11</f>
        <v>0.1</v>
      </c>
      <c r="U13" s="480"/>
      <c r="V13" s="467" t="str">
        <f>請求データ入力!O105</f>
        <v/>
      </c>
      <c r="W13" s="460"/>
      <c r="X13" s="460"/>
      <c r="Y13" s="460"/>
      <c r="Z13" s="468"/>
      <c r="AA13" s="10"/>
      <c r="AB13" s="10"/>
      <c r="AC13" s="10"/>
      <c r="AD13" s="10"/>
      <c r="AE13" s="10"/>
      <c r="AF13" s="10"/>
      <c r="AG13" s="9"/>
      <c r="AL13" s="97"/>
      <c r="AM13" s="53"/>
      <c r="AO13" s="548"/>
      <c r="AP13" s="548"/>
    </row>
    <row r="14" spans="1:46" s="1" customFormat="1" ht="9.9" customHeight="1" x14ac:dyDescent="0.2">
      <c r="B14" s="475" t="str">
        <f>請求データ入力!$F$6</f>
        <v>有限会社木村左官工業</v>
      </c>
      <c r="C14" s="435"/>
      <c r="D14" s="435"/>
      <c r="E14" s="435"/>
      <c r="F14" s="435"/>
      <c r="G14" s="435"/>
      <c r="H14" s="435"/>
      <c r="I14" s="435"/>
      <c r="J14" s="435"/>
      <c r="K14" s="435"/>
      <c r="L14" s="435"/>
      <c r="M14" s="435"/>
      <c r="N14" s="435"/>
      <c r="O14" s="435"/>
      <c r="P14" s="435"/>
      <c r="Q14" s="435"/>
      <c r="R14" s="136" t="s">
        <v>260</v>
      </c>
      <c r="U14" s="12"/>
      <c r="V14" s="93"/>
      <c r="W14" s="10"/>
      <c r="X14" s="10"/>
      <c r="Y14" s="10"/>
      <c r="Z14" s="137"/>
      <c r="AA14" s="10"/>
      <c r="AB14" s="10"/>
      <c r="AC14" s="10"/>
      <c r="AD14" s="10"/>
      <c r="AE14" s="10"/>
      <c r="AF14" s="10"/>
      <c r="AG14" s="9"/>
      <c r="AL14" s="97"/>
      <c r="AM14" s="53"/>
      <c r="AO14" s="552" t="s">
        <v>228</v>
      </c>
      <c r="AP14" s="547" t="str">
        <f>IF(VLOOKUP(AO14,請求データ入力!$B$15:$P$114,9)=0,"",496)</f>
        <v/>
      </c>
    </row>
    <row r="15" spans="1:46" s="1" customFormat="1" ht="15.9" customHeight="1" thickBot="1" x14ac:dyDescent="0.25">
      <c r="B15" s="476"/>
      <c r="C15" s="435"/>
      <c r="D15" s="435"/>
      <c r="E15" s="435"/>
      <c r="F15" s="435"/>
      <c r="G15" s="435"/>
      <c r="H15" s="435"/>
      <c r="I15" s="435"/>
      <c r="J15" s="435"/>
      <c r="K15" s="435"/>
      <c r="L15" s="435"/>
      <c r="M15" s="435"/>
      <c r="N15" s="435"/>
      <c r="O15" s="435"/>
      <c r="P15" s="435"/>
      <c r="Q15" s="435"/>
      <c r="R15" s="90"/>
      <c r="S15" s="91"/>
      <c r="T15" s="91"/>
      <c r="U15" s="144"/>
      <c r="V15" s="539" t="str">
        <f>請求データ入力!P105</f>
        <v/>
      </c>
      <c r="W15" s="508"/>
      <c r="X15" s="508"/>
      <c r="Y15" s="508"/>
      <c r="Z15" s="540"/>
      <c r="AA15" s="108"/>
      <c r="AB15" s="109"/>
      <c r="AC15" s="114" t="s">
        <v>261</v>
      </c>
      <c r="AD15" s="109"/>
      <c r="AE15" s="323"/>
      <c r="AF15" s="109"/>
      <c r="AG15" s="110"/>
      <c r="AH15" s="110"/>
      <c r="AI15" s="110"/>
      <c r="AJ15" s="110"/>
      <c r="AK15" s="110"/>
      <c r="AL15" s="111"/>
      <c r="AM15" s="53"/>
      <c r="AO15" s="548"/>
      <c r="AP15" s="548"/>
    </row>
    <row r="16" spans="1:46" s="1" customFormat="1" ht="9.9" customHeight="1" x14ac:dyDescent="0.2">
      <c r="B16" s="476"/>
      <c r="C16" s="435"/>
      <c r="D16" s="435"/>
      <c r="E16" s="435"/>
      <c r="F16" s="435"/>
      <c r="G16" s="435"/>
      <c r="H16" s="435"/>
      <c r="I16" s="435"/>
      <c r="J16" s="435"/>
      <c r="K16" s="435"/>
      <c r="L16" s="435"/>
      <c r="M16" s="435"/>
      <c r="N16" s="435"/>
      <c r="O16" s="435"/>
      <c r="P16" s="435"/>
      <c r="Q16" s="435"/>
      <c r="R16" s="132" t="s">
        <v>262</v>
      </c>
      <c r="S16" s="133"/>
      <c r="T16" s="133"/>
      <c r="U16" s="134"/>
      <c r="V16" s="117" t="s">
        <v>263</v>
      </c>
      <c r="W16" s="10"/>
      <c r="X16" s="10"/>
      <c r="Y16" s="10"/>
      <c r="Z16" s="10"/>
      <c r="AA16" s="149"/>
      <c r="AB16" s="10"/>
      <c r="AC16" s="115" t="s">
        <v>264</v>
      </c>
      <c r="AD16" s="10"/>
      <c r="AE16" s="10"/>
      <c r="AF16" s="10"/>
      <c r="AG16" s="112"/>
      <c r="AI16" s="115" t="s">
        <v>265</v>
      </c>
      <c r="AL16" s="97"/>
      <c r="AM16" s="53"/>
      <c r="AO16" s="552" t="s">
        <v>229</v>
      </c>
      <c r="AP16" s="547" t="str">
        <f>IF(VLOOKUP(AO16,請求データ入力!$B$15:$P$114,9)=0,"",558)</f>
        <v/>
      </c>
    </row>
    <row r="17" spans="1:45" s="1" customFormat="1" ht="15.9" customHeight="1" x14ac:dyDescent="0.2">
      <c r="B17" s="533" t="str">
        <f>"TEL："&amp;請求データ入力!$K$4</f>
        <v>TEL：090-4609-2757</v>
      </c>
      <c r="C17" s="460"/>
      <c r="D17" s="460"/>
      <c r="E17" s="460"/>
      <c r="F17" s="460"/>
      <c r="G17" s="460"/>
      <c r="H17" s="460"/>
      <c r="I17" s="460"/>
      <c r="J17" s="460"/>
      <c r="K17" s="460"/>
      <c r="L17" s="460"/>
      <c r="M17" s="460"/>
      <c r="N17" s="460"/>
      <c r="O17" s="460"/>
      <c r="P17" s="460"/>
      <c r="Q17" s="480"/>
      <c r="R17" s="479">
        <f>請求データ入力!F105</f>
        <v>0</v>
      </c>
      <c r="S17" s="460"/>
      <c r="T17" s="460"/>
      <c r="U17" s="480"/>
      <c r="V17" s="484" t="str">
        <f>CONCATENATE(請求データ入力!C105,"/",請求データ入力!D105,"/",請求データ入力!E105)</f>
        <v>//</v>
      </c>
      <c r="W17" s="460"/>
      <c r="X17" s="460"/>
      <c r="Y17" s="460"/>
      <c r="Z17" s="460"/>
      <c r="AA17" s="150"/>
      <c r="AB17" s="10"/>
      <c r="AC17" s="10"/>
      <c r="AD17" s="10"/>
      <c r="AE17" s="10"/>
      <c r="AF17" s="10"/>
      <c r="AG17" s="93"/>
      <c r="AL17" s="97"/>
      <c r="AM17" s="53"/>
      <c r="AO17" s="548"/>
      <c r="AP17" s="548"/>
    </row>
    <row r="18" spans="1:45" s="1" customFormat="1" ht="9.9" customHeight="1" x14ac:dyDescent="0.2">
      <c r="B18" s="128" t="s">
        <v>266</v>
      </c>
      <c r="C18" s="129"/>
      <c r="D18" s="129"/>
      <c r="E18" s="129"/>
      <c r="F18" s="130"/>
      <c r="G18" s="129"/>
      <c r="H18" s="129"/>
      <c r="I18" s="129"/>
      <c r="J18" s="129"/>
      <c r="K18" s="129"/>
      <c r="L18" s="129"/>
      <c r="M18" s="129"/>
      <c r="N18" s="129"/>
      <c r="O18" s="129"/>
      <c r="P18" s="129"/>
      <c r="Q18" s="129"/>
      <c r="R18" s="146" t="s">
        <v>267</v>
      </c>
      <c r="S18" s="99"/>
      <c r="T18" s="99"/>
      <c r="U18" s="147"/>
      <c r="V18" s="148"/>
      <c r="W18" s="10"/>
      <c r="X18" s="10"/>
      <c r="Y18" s="10"/>
      <c r="Z18" s="10"/>
      <c r="AA18" s="150"/>
      <c r="AB18" s="10"/>
      <c r="AC18" s="10"/>
      <c r="AD18" s="10"/>
      <c r="AE18" s="10"/>
      <c r="AF18" s="10"/>
      <c r="AG18" s="93"/>
      <c r="AL18" s="97"/>
      <c r="AM18" s="53"/>
      <c r="AO18" s="552" t="s">
        <v>230</v>
      </c>
      <c r="AP18" s="547" t="str">
        <f>IF(VLOOKUP(AO18,請求データ入力!$B$15:$P$114,9)=0,"",620)</f>
        <v/>
      </c>
      <c r="AS18" s="58"/>
    </row>
    <row r="19" spans="1:45" s="1" customFormat="1" ht="15.9" customHeight="1" x14ac:dyDescent="0.2">
      <c r="B19" s="473">
        <f>請求データ入力!H105</f>
        <v>0</v>
      </c>
      <c r="C19" s="460"/>
      <c r="D19" s="460"/>
      <c r="E19" s="460"/>
      <c r="F19" s="460"/>
      <c r="G19" s="459">
        <f>請求データ入力!I105</f>
        <v>0</v>
      </c>
      <c r="H19" s="460"/>
      <c r="I19" s="460"/>
      <c r="J19" s="460"/>
      <c r="K19" s="460"/>
      <c r="L19" s="460"/>
      <c r="M19" s="460"/>
      <c r="N19" s="460"/>
      <c r="O19" s="460"/>
      <c r="P19" s="460"/>
      <c r="Q19" s="460"/>
      <c r="R19" s="479">
        <f>請求データ入力!G105</f>
        <v>0</v>
      </c>
      <c r="S19" s="460"/>
      <c r="T19" s="460"/>
      <c r="U19" s="480"/>
      <c r="V19" s="131" t="s">
        <v>268</v>
      </c>
      <c r="W19" s="484" t="str">
        <f>請求データ入力!Q105</f>
        <v>2602091</v>
      </c>
      <c r="X19" s="460"/>
      <c r="Y19" s="460"/>
      <c r="Z19" s="460"/>
      <c r="AA19" s="113"/>
      <c r="AB19" s="99"/>
      <c r="AC19" s="99"/>
      <c r="AD19" s="99"/>
      <c r="AE19" s="99"/>
      <c r="AF19" s="99"/>
      <c r="AG19" s="113"/>
      <c r="AH19" s="99"/>
      <c r="AI19" s="99"/>
      <c r="AJ19" s="99"/>
      <c r="AK19" s="99"/>
      <c r="AL19" s="100"/>
      <c r="AM19" s="53"/>
      <c r="AO19" s="548"/>
      <c r="AP19" s="548"/>
      <c r="AS19" s="58"/>
    </row>
    <row r="20" spans="1:45" s="1" customFormat="1" ht="12" customHeight="1" x14ac:dyDescent="0.2">
      <c r="B20" s="92"/>
      <c r="AM20" s="53"/>
      <c r="AS20" s="58"/>
    </row>
    <row r="21" spans="1:45" s="1" customFormat="1" ht="12" customHeight="1" x14ac:dyDescent="0.2">
      <c r="AM21" s="53"/>
      <c r="AS21" s="58"/>
    </row>
    <row r="22" spans="1:45" s="2" customFormat="1" ht="15.9" customHeight="1" x14ac:dyDescent="0.2">
      <c r="A22" s="1"/>
      <c r="B22" s="79" t="s">
        <v>269</v>
      </c>
      <c r="C22" s="80"/>
      <c r="D22" s="81"/>
      <c r="E22" s="81"/>
      <c r="F22" s="81"/>
      <c r="G22" s="81"/>
      <c r="H22" s="81"/>
      <c r="I22" s="81"/>
      <c r="J22" s="81"/>
      <c r="K22" s="81"/>
      <c r="L22" s="81"/>
      <c r="M22" s="81"/>
      <c r="N22" s="81"/>
      <c r="O22" s="82"/>
      <c r="P22" s="83" t="s">
        <v>270</v>
      </c>
      <c r="Q22" s="81"/>
      <c r="R22" s="81"/>
      <c r="S22" s="81"/>
      <c r="T22" s="81"/>
      <c r="U22" s="81"/>
      <c r="V22" s="81"/>
      <c r="W22" s="81"/>
      <c r="AA22" s="178" t="s">
        <v>244</v>
      </c>
      <c r="AB22" s="156"/>
      <c r="AC22" s="156"/>
      <c r="AD22" s="156"/>
      <c r="AE22" s="156"/>
      <c r="AF22" s="156"/>
      <c r="AG22" s="156"/>
      <c r="AH22" s="156"/>
      <c r="AI22" s="156"/>
      <c r="AJ22" s="156"/>
      <c r="AK22" s="156"/>
      <c r="AL22" s="157"/>
      <c r="AM22" s="53"/>
      <c r="AN22" s="55"/>
      <c r="AS22" s="57"/>
    </row>
    <row r="23" spans="1:45" s="1" customFormat="1" ht="15.9" customHeight="1" thickBot="1" x14ac:dyDescent="0.25">
      <c r="B23" s="181"/>
      <c r="C23" s="182"/>
      <c r="D23" s="182"/>
      <c r="E23" s="183" t="s">
        <v>245</v>
      </c>
      <c r="F23" s="184"/>
      <c r="G23" s="185"/>
      <c r="H23" s="185"/>
      <c r="I23" s="185"/>
      <c r="J23" s="186"/>
      <c r="K23" s="185"/>
      <c r="L23" s="185"/>
      <c r="M23" s="185"/>
      <c r="N23" s="187" t="s">
        <v>246</v>
      </c>
      <c r="O23" s="185"/>
      <c r="P23" s="185"/>
      <c r="Q23" s="188"/>
      <c r="R23" s="183" t="s">
        <v>247</v>
      </c>
      <c r="S23" s="185"/>
      <c r="T23" s="185"/>
      <c r="U23" s="185"/>
      <c r="V23" s="187" t="s">
        <v>248</v>
      </c>
      <c r="W23" s="185"/>
      <c r="X23" s="189"/>
      <c r="Y23" s="189"/>
      <c r="Z23" s="190"/>
      <c r="AA23" s="158"/>
      <c r="AB23" s="3"/>
      <c r="AC23" s="3"/>
      <c r="AD23" s="3"/>
      <c r="AG23" s="4"/>
      <c r="AH23" s="4"/>
      <c r="AI23" s="4"/>
      <c r="AJ23" s="4"/>
      <c r="AK23" s="5"/>
      <c r="AL23" s="159"/>
      <c r="AM23" s="53"/>
      <c r="AS23" s="58"/>
    </row>
    <row r="24" spans="1:45" s="1" customFormat="1" ht="15.9" customHeight="1" thickTop="1" x14ac:dyDescent="0.2">
      <c r="A24" s="6"/>
      <c r="B24" s="489">
        <f>B3</f>
        <v>0</v>
      </c>
      <c r="C24" s="435"/>
      <c r="D24" s="435"/>
      <c r="E24" s="435"/>
      <c r="F24" s="435"/>
      <c r="G24" s="435"/>
      <c r="H24" s="435"/>
      <c r="I24" s="435"/>
      <c r="J24" s="435"/>
      <c r="K24" s="435"/>
      <c r="L24" s="435"/>
      <c r="M24" s="435"/>
      <c r="N24" s="448">
        <f>N3</f>
        <v>0</v>
      </c>
      <c r="O24" s="435"/>
      <c r="P24" s="449">
        <f>P3</f>
        <v>0</v>
      </c>
      <c r="Q24" s="450"/>
      <c r="R24" s="447">
        <f>R3</f>
        <v>0</v>
      </c>
      <c r="S24" s="435"/>
      <c r="T24" s="435"/>
      <c r="U24" s="435"/>
      <c r="V24" s="498" t="str">
        <f>V3</f>
        <v/>
      </c>
      <c r="W24" s="435"/>
      <c r="X24" s="435"/>
      <c r="Y24" s="435"/>
      <c r="Z24" s="450"/>
      <c r="AA24" s="324"/>
      <c r="AB24" s="319"/>
      <c r="AC24" s="319"/>
      <c r="AD24" s="319"/>
      <c r="AE24" s="166"/>
      <c r="AF24" s="166"/>
      <c r="AG24" s="166"/>
      <c r="AH24" s="166"/>
      <c r="AI24" s="166"/>
      <c r="AJ24" s="166"/>
      <c r="AK24" s="166"/>
      <c r="AL24" s="167"/>
      <c r="AM24" s="53"/>
      <c r="AS24" s="58"/>
    </row>
    <row r="25" spans="1:45" s="1" customFormat="1" ht="15.9" customHeight="1" x14ac:dyDescent="0.2">
      <c r="B25" s="463"/>
      <c r="C25" s="429"/>
      <c r="D25" s="429"/>
      <c r="E25" s="429"/>
      <c r="F25" s="429"/>
      <c r="G25" s="429"/>
      <c r="H25" s="429"/>
      <c r="I25" s="429"/>
      <c r="J25" s="429"/>
      <c r="K25" s="429"/>
      <c r="L25" s="429"/>
      <c r="M25" s="429"/>
      <c r="N25" s="443"/>
      <c r="O25" s="429"/>
      <c r="P25" s="454"/>
      <c r="Q25" s="430"/>
      <c r="R25" s="487"/>
      <c r="S25" s="429"/>
      <c r="T25" s="429"/>
      <c r="U25" s="429"/>
      <c r="V25" s="428"/>
      <c r="W25" s="429"/>
      <c r="X25" s="429"/>
      <c r="Y25" s="429"/>
      <c r="Z25" s="430"/>
      <c r="AA25" s="325" t="s">
        <v>249</v>
      </c>
      <c r="AB25" s="325"/>
      <c r="AC25" s="325"/>
      <c r="AD25" s="325"/>
      <c r="AE25" s="325"/>
      <c r="AF25" s="325"/>
      <c r="AG25" s="325"/>
      <c r="AH25" s="325"/>
      <c r="AI25" s="325"/>
      <c r="AJ25" s="325"/>
      <c r="AK25" s="325"/>
      <c r="AL25" s="326"/>
      <c r="AM25" s="53"/>
      <c r="AS25" s="58"/>
    </row>
    <row r="26" spans="1:45" s="1" customFormat="1" ht="15.9" customHeight="1" x14ac:dyDescent="0.2">
      <c r="B26" s="463"/>
      <c r="C26" s="429"/>
      <c r="D26" s="429"/>
      <c r="E26" s="429"/>
      <c r="F26" s="429"/>
      <c r="G26" s="429"/>
      <c r="H26" s="429"/>
      <c r="I26" s="429"/>
      <c r="J26" s="429"/>
      <c r="K26" s="429"/>
      <c r="L26" s="429"/>
      <c r="M26" s="429"/>
      <c r="N26" s="443"/>
      <c r="O26" s="429"/>
      <c r="P26" s="454"/>
      <c r="Q26" s="430"/>
      <c r="R26" s="487"/>
      <c r="S26" s="429"/>
      <c r="T26" s="429"/>
      <c r="U26" s="429"/>
      <c r="V26" s="428"/>
      <c r="W26" s="429"/>
      <c r="X26" s="429"/>
      <c r="Y26" s="429"/>
      <c r="Z26" s="430"/>
      <c r="AA26" s="325" t="s">
        <v>252</v>
      </c>
      <c r="AB26" s="325"/>
      <c r="AC26" s="325"/>
      <c r="AD26" s="325"/>
      <c r="AE26" s="325"/>
      <c r="AF26" s="325"/>
      <c r="AG26" s="325"/>
      <c r="AH26" s="325"/>
      <c r="AI26" s="325"/>
      <c r="AJ26" s="325"/>
      <c r="AK26" s="325"/>
      <c r="AL26" s="326"/>
      <c r="AM26" s="53"/>
      <c r="AO26" s="61"/>
      <c r="AS26" s="58"/>
    </row>
    <row r="27" spans="1:45" s="1" customFormat="1" ht="15.9" customHeight="1" x14ac:dyDescent="0.2">
      <c r="B27" s="463"/>
      <c r="C27" s="429"/>
      <c r="D27" s="429"/>
      <c r="E27" s="429"/>
      <c r="F27" s="429"/>
      <c r="G27" s="429"/>
      <c r="H27" s="429"/>
      <c r="I27" s="429"/>
      <c r="J27" s="429"/>
      <c r="K27" s="429"/>
      <c r="L27" s="429"/>
      <c r="M27" s="429"/>
      <c r="N27" s="443"/>
      <c r="O27" s="429"/>
      <c r="P27" s="454"/>
      <c r="Q27" s="430"/>
      <c r="R27" s="487"/>
      <c r="S27" s="429"/>
      <c r="T27" s="429"/>
      <c r="U27" s="429"/>
      <c r="V27" s="428"/>
      <c r="W27" s="429"/>
      <c r="X27" s="429"/>
      <c r="Y27" s="429"/>
      <c r="Z27" s="430"/>
      <c r="AA27" s="455" t="s">
        <v>253</v>
      </c>
      <c r="AB27" s="429"/>
      <c r="AC27" s="429"/>
      <c r="AD27" s="430"/>
      <c r="AE27" s="455" t="s">
        <v>254</v>
      </c>
      <c r="AF27" s="429"/>
      <c r="AG27" s="429"/>
      <c r="AH27" s="430"/>
      <c r="AI27" s="455" t="s">
        <v>255</v>
      </c>
      <c r="AJ27" s="429"/>
      <c r="AK27" s="429"/>
      <c r="AL27" s="430"/>
      <c r="AM27" s="53"/>
      <c r="AS27" s="58"/>
    </row>
    <row r="28" spans="1:45" s="1" customFormat="1" ht="15.9" customHeight="1" x14ac:dyDescent="0.2">
      <c r="B28" s="463"/>
      <c r="C28" s="429"/>
      <c r="D28" s="429"/>
      <c r="E28" s="429"/>
      <c r="F28" s="429"/>
      <c r="G28" s="429"/>
      <c r="H28" s="429"/>
      <c r="I28" s="429"/>
      <c r="J28" s="429"/>
      <c r="K28" s="429"/>
      <c r="L28" s="429"/>
      <c r="M28" s="429"/>
      <c r="N28" s="443"/>
      <c r="O28" s="429"/>
      <c r="P28" s="454"/>
      <c r="Q28" s="430"/>
      <c r="R28" s="487"/>
      <c r="S28" s="429"/>
      <c r="T28" s="429"/>
      <c r="U28" s="429"/>
      <c r="V28" s="428"/>
      <c r="W28" s="429"/>
      <c r="X28" s="429"/>
      <c r="Y28" s="429"/>
      <c r="Z28" s="430"/>
      <c r="AA28" s="161"/>
      <c r="AB28" s="7"/>
      <c r="AC28" s="8"/>
      <c r="AD28" s="8"/>
      <c r="AE28" s="172"/>
      <c r="AF28" s="8"/>
      <c r="AG28" s="7"/>
      <c r="AH28" s="162"/>
      <c r="AI28" s="7"/>
      <c r="AJ28" s="7"/>
      <c r="AK28" s="7"/>
      <c r="AL28" s="162"/>
      <c r="AM28" s="53"/>
      <c r="AS28" s="58"/>
    </row>
    <row r="29" spans="1:45" s="1" customFormat="1" ht="15.9" customHeight="1" x14ac:dyDescent="0.2">
      <c r="B29" s="463"/>
      <c r="C29" s="429"/>
      <c r="D29" s="429"/>
      <c r="E29" s="429"/>
      <c r="F29" s="429"/>
      <c r="G29" s="429"/>
      <c r="H29" s="429"/>
      <c r="I29" s="429"/>
      <c r="J29" s="429"/>
      <c r="K29" s="429"/>
      <c r="L29" s="429"/>
      <c r="M29" s="429"/>
      <c r="N29" s="443"/>
      <c r="O29" s="429"/>
      <c r="P29" s="454"/>
      <c r="Q29" s="430"/>
      <c r="R29" s="487"/>
      <c r="S29" s="429"/>
      <c r="T29" s="429"/>
      <c r="U29" s="429"/>
      <c r="V29" s="428"/>
      <c r="W29" s="429"/>
      <c r="X29" s="429"/>
      <c r="Y29" s="429"/>
      <c r="Z29" s="430"/>
      <c r="AA29" s="161"/>
      <c r="AB29" s="7"/>
      <c r="AC29" s="8"/>
      <c r="AD29" s="8"/>
      <c r="AE29" s="172"/>
      <c r="AF29" s="8"/>
      <c r="AG29" s="7"/>
      <c r="AH29" s="162"/>
      <c r="AI29" s="7"/>
      <c r="AJ29" s="7"/>
      <c r="AK29" s="7"/>
      <c r="AL29" s="162"/>
      <c r="AM29" s="53"/>
      <c r="AS29" s="58"/>
    </row>
    <row r="30" spans="1:45" s="1" customFormat="1" ht="15.9" customHeight="1" thickBot="1" x14ac:dyDescent="0.25">
      <c r="B30" s="489"/>
      <c r="C30" s="435"/>
      <c r="D30" s="435"/>
      <c r="E30" s="435"/>
      <c r="F30" s="435"/>
      <c r="G30" s="435"/>
      <c r="H30" s="435"/>
      <c r="I30" s="435"/>
      <c r="J30" s="435"/>
      <c r="K30" s="435"/>
      <c r="L30" s="435"/>
      <c r="M30" s="435"/>
      <c r="N30" s="448"/>
      <c r="O30" s="435"/>
      <c r="P30" s="449"/>
      <c r="Q30" s="450"/>
      <c r="R30" s="447"/>
      <c r="S30" s="435"/>
      <c r="T30" s="435"/>
      <c r="U30" s="435"/>
      <c r="V30" s="502"/>
      <c r="W30" s="435"/>
      <c r="X30" s="435"/>
      <c r="Y30" s="435"/>
      <c r="Z30" s="450"/>
      <c r="AA30" s="173"/>
      <c r="AB30" s="174"/>
      <c r="AC30" s="175"/>
      <c r="AD30" s="175"/>
      <c r="AE30" s="176"/>
      <c r="AF30" s="175"/>
      <c r="AG30" s="174"/>
      <c r="AH30" s="177"/>
      <c r="AI30" s="174"/>
      <c r="AJ30" s="174"/>
      <c r="AK30" s="174"/>
      <c r="AL30" s="177"/>
      <c r="AM30" s="53"/>
      <c r="AS30" s="58"/>
    </row>
    <row r="31" spans="1:45" s="1" customFormat="1" ht="9.9" customHeight="1" x14ac:dyDescent="0.2">
      <c r="B31" s="209" t="s">
        <v>256</v>
      </c>
      <c r="C31" s="191"/>
      <c r="D31" s="191"/>
      <c r="E31" s="191"/>
      <c r="F31" s="191"/>
      <c r="G31" s="493" t="str">
        <f>請求データ入力!$K$2</f>
        <v xml:space="preserve">72130
</v>
      </c>
      <c r="H31" s="494"/>
      <c r="I31" s="494"/>
      <c r="J31" s="494"/>
      <c r="K31" s="495"/>
      <c r="L31" s="505" t="s">
        <v>100</v>
      </c>
      <c r="M31" s="494"/>
      <c r="N31" s="494"/>
      <c r="O31" s="494"/>
      <c r="P31" s="494"/>
      <c r="Q31" s="506"/>
      <c r="R31" s="210" t="s">
        <v>257</v>
      </c>
      <c r="S31" s="199"/>
      <c r="T31" s="199"/>
      <c r="U31" s="200"/>
      <c r="V31" s="201"/>
      <c r="W31" s="202"/>
      <c r="X31" s="199"/>
      <c r="Y31" s="199"/>
      <c r="Z31" s="203"/>
      <c r="AC31" s="317"/>
      <c r="AD31" s="317"/>
      <c r="AE31" s="317"/>
      <c r="AF31" s="317"/>
      <c r="AG31" s="9"/>
      <c r="AL31" s="160"/>
      <c r="AM31" s="53"/>
      <c r="AS31" s="58"/>
    </row>
    <row r="32" spans="1:45" s="1" customFormat="1" ht="15.9" customHeight="1" x14ac:dyDescent="0.2">
      <c r="B32" s="163"/>
      <c r="G32" s="496"/>
      <c r="H32" s="453"/>
      <c r="I32" s="453"/>
      <c r="J32" s="453"/>
      <c r="K32" s="497"/>
      <c r="L32" s="477">
        <f>請求データ入力!$K$6</f>
        <v>0</v>
      </c>
      <c r="M32" s="429"/>
      <c r="N32" s="429"/>
      <c r="O32" s="429"/>
      <c r="P32" s="429"/>
      <c r="Q32" s="478"/>
      <c r="R32" s="204"/>
      <c r="U32" s="12"/>
      <c r="V32" s="503" t="str">
        <f>V11</f>
        <v/>
      </c>
      <c r="W32" s="435"/>
      <c r="X32" s="435"/>
      <c r="Y32" s="435"/>
      <c r="Z32" s="504"/>
      <c r="AC32" s="317"/>
      <c r="AD32" s="317"/>
      <c r="AE32" s="317"/>
      <c r="AF32" s="317"/>
      <c r="AG32" s="9"/>
      <c r="AL32" s="160"/>
      <c r="AM32" s="53"/>
      <c r="AS32" s="58"/>
    </row>
    <row r="33" spans="1:45" s="1" customFormat="1" ht="9.9" customHeight="1" x14ac:dyDescent="0.2">
      <c r="B33" s="532" t="str">
        <f>請求データ入力!$F$2</f>
        <v>〒110-0012　東京都台東区竜泉3-40-4</v>
      </c>
      <c r="C33" s="435"/>
      <c r="D33" s="435"/>
      <c r="E33" s="435"/>
      <c r="F33" s="435"/>
      <c r="G33" s="435"/>
      <c r="H33" s="435"/>
      <c r="I33" s="435"/>
      <c r="J33" s="435"/>
      <c r="K33" s="435"/>
      <c r="L33" s="435"/>
      <c r="M33" s="435"/>
      <c r="N33" s="435"/>
      <c r="O33" s="435"/>
      <c r="P33" s="435"/>
      <c r="Q33" s="435"/>
      <c r="R33" s="211" t="s">
        <v>258</v>
      </c>
      <c r="S33" s="191"/>
      <c r="T33" s="191"/>
      <c r="U33" s="192"/>
      <c r="V33" s="171"/>
      <c r="W33" s="193"/>
      <c r="X33" s="193"/>
      <c r="Y33" s="193"/>
      <c r="Z33" s="205"/>
      <c r="AA33" s="10"/>
      <c r="AB33" s="10"/>
      <c r="AC33" s="10"/>
      <c r="AD33" s="10"/>
      <c r="AE33" s="10"/>
      <c r="AF33" s="10"/>
      <c r="AG33" s="9"/>
      <c r="AL33" s="160"/>
      <c r="AM33" s="53"/>
      <c r="AS33" s="58"/>
    </row>
    <row r="34" spans="1:45" s="1" customFormat="1" ht="15.9" customHeight="1" x14ac:dyDescent="0.2">
      <c r="B34" s="472"/>
      <c r="C34" s="435"/>
      <c r="D34" s="435"/>
      <c r="E34" s="435"/>
      <c r="F34" s="435"/>
      <c r="G34" s="435"/>
      <c r="H34" s="435"/>
      <c r="I34" s="435"/>
      <c r="J34" s="435"/>
      <c r="K34" s="435"/>
      <c r="L34" s="435"/>
      <c r="M34" s="435"/>
      <c r="N34" s="435"/>
      <c r="O34" s="435"/>
      <c r="P34" s="435"/>
      <c r="Q34" s="435"/>
      <c r="R34" s="212" t="s">
        <v>259</v>
      </c>
      <c r="S34" s="166"/>
      <c r="T34" s="542">
        <f>請求データ入力!$O$11</f>
        <v>0.1</v>
      </c>
      <c r="U34" s="497"/>
      <c r="V34" s="516" t="str">
        <f>V13</f>
        <v/>
      </c>
      <c r="W34" s="453"/>
      <c r="X34" s="453"/>
      <c r="Y34" s="453"/>
      <c r="Z34" s="517"/>
      <c r="AA34" s="10"/>
      <c r="AB34" s="10"/>
      <c r="AC34" s="10"/>
      <c r="AD34" s="10"/>
      <c r="AE34" s="10"/>
      <c r="AF34" s="10"/>
      <c r="AG34" s="9"/>
      <c r="AL34" s="160"/>
      <c r="AM34" s="53"/>
      <c r="AS34" s="58"/>
    </row>
    <row r="35" spans="1:45" s="1" customFormat="1" ht="9.9" customHeight="1" x14ac:dyDescent="0.2">
      <c r="B35" s="471" t="str">
        <f>請求データ入力!$F$6</f>
        <v>有限会社木村左官工業</v>
      </c>
      <c r="C35" s="435"/>
      <c r="D35" s="435"/>
      <c r="E35" s="435"/>
      <c r="F35" s="435"/>
      <c r="G35" s="435"/>
      <c r="H35" s="435"/>
      <c r="I35" s="435"/>
      <c r="J35" s="435"/>
      <c r="K35" s="435"/>
      <c r="L35" s="435"/>
      <c r="M35" s="435"/>
      <c r="N35" s="435"/>
      <c r="O35" s="435"/>
      <c r="P35" s="435"/>
      <c r="Q35" s="450"/>
      <c r="R35" s="211" t="s">
        <v>260</v>
      </c>
      <c r="S35" s="191"/>
      <c r="T35" s="191"/>
      <c r="U35" s="192"/>
      <c r="V35" s="171"/>
      <c r="W35" s="193"/>
      <c r="X35" s="193"/>
      <c r="Y35" s="193"/>
      <c r="Z35" s="205"/>
      <c r="AA35" s="10"/>
      <c r="AB35" s="10"/>
      <c r="AC35" s="10"/>
      <c r="AD35" s="10"/>
      <c r="AE35" s="10"/>
      <c r="AF35" s="10"/>
      <c r="AG35" s="9"/>
      <c r="AL35" s="160"/>
      <c r="AM35" s="53"/>
      <c r="AS35" s="58"/>
    </row>
    <row r="36" spans="1:45" s="1" customFormat="1" ht="15.9" customHeight="1" thickBot="1" x14ac:dyDescent="0.25">
      <c r="B36" s="472"/>
      <c r="C36" s="435"/>
      <c r="D36" s="435"/>
      <c r="E36" s="435"/>
      <c r="F36" s="435"/>
      <c r="G36" s="435"/>
      <c r="H36" s="435"/>
      <c r="I36" s="435"/>
      <c r="J36" s="435"/>
      <c r="K36" s="435"/>
      <c r="L36" s="435"/>
      <c r="M36" s="435"/>
      <c r="N36" s="435"/>
      <c r="O36" s="435"/>
      <c r="P36" s="435"/>
      <c r="Q36" s="450"/>
      <c r="R36" s="206"/>
      <c r="S36" s="207"/>
      <c r="T36" s="207"/>
      <c r="U36" s="208"/>
      <c r="V36" s="464" t="str">
        <f>V15</f>
        <v/>
      </c>
      <c r="W36" s="465"/>
      <c r="X36" s="465"/>
      <c r="Y36" s="465"/>
      <c r="Z36" s="466"/>
      <c r="AA36" s="168"/>
      <c r="AB36" s="168"/>
      <c r="AC36" s="179" t="s">
        <v>261</v>
      </c>
      <c r="AD36" s="168"/>
      <c r="AE36" s="168"/>
      <c r="AF36" s="168"/>
      <c r="AG36" s="169"/>
      <c r="AH36" s="169"/>
      <c r="AI36" s="169"/>
      <c r="AJ36" s="169"/>
      <c r="AK36" s="169"/>
      <c r="AL36" s="170"/>
      <c r="AM36" s="53"/>
      <c r="AS36" s="58"/>
    </row>
    <row r="37" spans="1:45" s="1" customFormat="1" ht="9.9" customHeight="1" x14ac:dyDescent="0.2">
      <c r="B37" s="472"/>
      <c r="C37" s="435"/>
      <c r="D37" s="435"/>
      <c r="E37" s="435"/>
      <c r="F37" s="435"/>
      <c r="G37" s="435"/>
      <c r="H37" s="435"/>
      <c r="I37" s="435"/>
      <c r="J37" s="435"/>
      <c r="K37" s="435"/>
      <c r="L37" s="435"/>
      <c r="M37" s="435"/>
      <c r="N37" s="435"/>
      <c r="O37" s="435"/>
      <c r="P37" s="435"/>
      <c r="Q37" s="450"/>
      <c r="R37" s="213" t="s">
        <v>262</v>
      </c>
      <c r="S37" s="166"/>
      <c r="T37" s="166"/>
      <c r="U37" s="195"/>
      <c r="V37" s="215" t="s">
        <v>263</v>
      </c>
      <c r="W37" s="10"/>
      <c r="X37" s="10"/>
      <c r="Y37" s="10"/>
      <c r="Z37" s="180"/>
      <c r="AA37" s="164"/>
      <c r="AB37" s="10"/>
      <c r="AC37" s="216" t="s">
        <v>264</v>
      </c>
      <c r="AD37" s="10"/>
      <c r="AE37" s="10"/>
      <c r="AF37" s="10"/>
      <c r="AG37" s="171"/>
      <c r="AI37" s="216" t="s">
        <v>265</v>
      </c>
      <c r="AL37" s="160"/>
      <c r="AM37" s="53"/>
      <c r="AS37" s="58"/>
    </row>
    <row r="38" spans="1:45" s="1" customFormat="1" ht="15.9" customHeight="1" x14ac:dyDescent="0.2">
      <c r="B38" s="514" t="str">
        <f>"TEL："&amp;請求データ入力!$K$4</f>
        <v>TEL：090-4609-2757</v>
      </c>
      <c r="C38" s="453"/>
      <c r="D38" s="453"/>
      <c r="E38" s="453"/>
      <c r="F38" s="453"/>
      <c r="G38" s="453"/>
      <c r="H38" s="453"/>
      <c r="I38" s="453"/>
      <c r="J38" s="453"/>
      <c r="K38" s="453"/>
      <c r="L38" s="453"/>
      <c r="M38" s="453"/>
      <c r="N38" s="453"/>
      <c r="O38" s="453"/>
      <c r="P38" s="453"/>
      <c r="Q38" s="497"/>
      <c r="R38" s="452">
        <f>R17</f>
        <v>0</v>
      </c>
      <c r="S38" s="453"/>
      <c r="T38" s="453"/>
      <c r="U38" s="453"/>
      <c r="V38" s="544" t="str">
        <f>V17</f>
        <v>//</v>
      </c>
      <c r="W38" s="453"/>
      <c r="X38" s="453"/>
      <c r="Y38" s="453"/>
      <c r="Z38" s="497"/>
      <c r="AA38" s="164"/>
      <c r="AB38" s="10"/>
      <c r="AC38" s="10"/>
      <c r="AD38" s="10"/>
      <c r="AE38" s="10"/>
      <c r="AF38" s="10"/>
      <c r="AG38" s="163"/>
      <c r="AL38" s="160"/>
      <c r="AM38" s="53"/>
      <c r="AS38" s="58"/>
    </row>
    <row r="39" spans="1:45" s="1" customFormat="1" ht="9.9" customHeight="1" x14ac:dyDescent="0.2">
      <c r="B39" s="209" t="s">
        <v>266</v>
      </c>
      <c r="C39" s="191"/>
      <c r="D39" s="191"/>
      <c r="E39" s="191"/>
      <c r="F39" s="197"/>
      <c r="G39" s="191"/>
      <c r="H39" s="191"/>
      <c r="I39" s="191"/>
      <c r="J39" s="191"/>
      <c r="K39" s="191"/>
      <c r="L39" s="191"/>
      <c r="M39" s="191"/>
      <c r="N39" s="191"/>
      <c r="O39" s="191"/>
      <c r="P39" s="191"/>
      <c r="Q39" s="191"/>
      <c r="R39" s="214" t="s">
        <v>267</v>
      </c>
      <c r="S39" s="169"/>
      <c r="T39" s="169"/>
      <c r="U39" s="196"/>
      <c r="V39" s="198"/>
      <c r="W39" s="193"/>
      <c r="X39" s="193"/>
      <c r="Y39" s="193"/>
      <c r="Z39" s="194"/>
      <c r="AA39" s="164"/>
      <c r="AB39" s="10"/>
      <c r="AC39" s="10"/>
      <c r="AD39" s="10"/>
      <c r="AE39" s="10"/>
      <c r="AF39" s="10"/>
      <c r="AG39" s="163"/>
      <c r="AL39" s="160"/>
      <c r="AM39" s="53"/>
      <c r="AS39" s="58"/>
    </row>
    <row r="40" spans="1:45" s="1" customFormat="1" ht="15.9" customHeight="1" x14ac:dyDescent="0.2">
      <c r="B40" s="452">
        <f>B19</f>
        <v>0</v>
      </c>
      <c r="C40" s="453"/>
      <c r="D40" s="453"/>
      <c r="E40" s="453"/>
      <c r="F40" s="453"/>
      <c r="G40" s="488">
        <f>G19</f>
        <v>0</v>
      </c>
      <c r="H40" s="453"/>
      <c r="I40" s="453"/>
      <c r="J40" s="453"/>
      <c r="K40" s="453"/>
      <c r="L40" s="453"/>
      <c r="M40" s="453"/>
      <c r="N40" s="453"/>
      <c r="O40" s="453"/>
      <c r="P40" s="453"/>
      <c r="Q40" s="453"/>
      <c r="R40" s="452">
        <f>R19</f>
        <v>0</v>
      </c>
      <c r="S40" s="453"/>
      <c r="T40" s="453"/>
      <c r="U40" s="453"/>
      <c r="V40" s="217" t="s">
        <v>268</v>
      </c>
      <c r="W40" s="531" t="str">
        <f>W19</f>
        <v>2602091</v>
      </c>
      <c r="X40" s="453"/>
      <c r="Y40" s="453"/>
      <c r="Z40" s="497"/>
      <c r="AA40" s="165"/>
      <c r="AB40" s="166"/>
      <c r="AC40" s="166"/>
      <c r="AD40" s="166"/>
      <c r="AE40" s="166"/>
      <c r="AF40" s="166"/>
      <c r="AG40" s="165"/>
      <c r="AH40" s="166"/>
      <c r="AI40" s="166"/>
      <c r="AJ40" s="166"/>
      <c r="AK40" s="166"/>
      <c r="AL40" s="167"/>
      <c r="AM40" s="53"/>
      <c r="AS40" s="58"/>
    </row>
    <row r="41" spans="1:45" s="1" customFormat="1" ht="12" customHeight="1" x14ac:dyDescent="0.2">
      <c r="B41" s="92"/>
      <c r="AM41" s="53"/>
      <c r="AS41" s="58"/>
    </row>
    <row r="42" spans="1:45" s="1" customFormat="1" ht="18.899999999999999" customHeight="1" x14ac:dyDescent="0.2">
      <c r="AM42" s="53"/>
      <c r="AS42" s="58"/>
    </row>
    <row r="43" spans="1:45" s="2" customFormat="1" ht="15.9" customHeight="1" x14ac:dyDescent="0.2">
      <c r="A43" s="1"/>
      <c r="B43" s="219" t="s">
        <v>271</v>
      </c>
      <c r="C43" s="84"/>
      <c r="D43" s="85"/>
      <c r="E43" s="85"/>
      <c r="F43" s="85"/>
      <c r="G43" s="85"/>
      <c r="H43" s="85"/>
      <c r="I43" s="85"/>
      <c r="J43" s="85"/>
      <c r="K43" s="85"/>
      <c r="L43" s="85"/>
      <c r="M43" s="85"/>
      <c r="N43" s="85"/>
      <c r="O43" s="86"/>
      <c r="P43" s="220" t="s">
        <v>272</v>
      </c>
      <c r="Q43" s="85"/>
      <c r="R43" s="85"/>
      <c r="S43" s="85"/>
      <c r="T43" s="85"/>
      <c r="U43" s="85"/>
      <c r="V43" s="85"/>
      <c r="AA43" s="224" t="s">
        <v>244</v>
      </c>
      <c r="AB43" s="225"/>
      <c r="AC43" s="225"/>
      <c r="AD43" s="225"/>
      <c r="AE43" s="225"/>
      <c r="AF43" s="225"/>
      <c r="AG43" s="225"/>
      <c r="AH43" s="225"/>
      <c r="AI43" s="225"/>
      <c r="AJ43" s="225"/>
      <c r="AK43" s="225"/>
      <c r="AL43" s="226"/>
      <c r="AM43" s="53"/>
      <c r="AN43" s="55"/>
      <c r="AO43" s="1"/>
      <c r="AP43" s="1"/>
      <c r="AQ43" s="58"/>
      <c r="AS43" s="57"/>
    </row>
    <row r="44" spans="1:45" s="1" customFormat="1" ht="15.9" customHeight="1" thickBot="1" x14ac:dyDescent="0.25">
      <c r="B44" s="247"/>
      <c r="C44" s="248"/>
      <c r="D44" s="248"/>
      <c r="E44" s="249" t="s">
        <v>245</v>
      </c>
      <c r="F44" s="250"/>
      <c r="G44" s="248"/>
      <c r="H44" s="248"/>
      <c r="I44" s="248"/>
      <c r="J44" s="251"/>
      <c r="K44" s="248"/>
      <c r="L44" s="248"/>
      <c r="M44" s="248"/>
      <c r="N44" s="255" t="s">
        <v>246</v>
      </c>
      <c r="O44" s="248"/>
      <c r="P44" s="248"/>
      <c r="Q44" s="248"/>
      <c r="R44" s="255" t="s">
        <v>247</v>
      </c>
      <c r="S44" s="248"/>
      <c r="T44" s="248"/>
      <c r="U44" s="256"/>
      <c r="V44" s="249" t="s">
        <v>248</v>
      </c>
      <c r="W44" s="248"/>
      <c r="X44" s="252"/>
      <c r="Y44" s="252"/>
      <c r="Z44" s="253"/>
      <c r="AA44" s="227"/>
      <c r="AB44" s="3"/>
      <c r="AC44" s="3"/>
      <c r="AD44" s="3"/>
      <c r="AG44" s="4"/>
      <c r="AH44" s="4"/>
      <c r="AI44" s="4"/>
      <c r="AJ44" s="4"/>
      <c r="AK44" s="5"/>
      <c r="AL44" s="228"/>
      <c r="AM44" s="53"/>
      <c r="AQ44" s="58"/>
      <c r="AS44" s="58"/>
    </row>
    <row r="45" spans="1:45" s="1" customFormat="1" ht="15.9" customHeight="1" thickTop="1" x14ac:dyDescent="0.2">
      <c r="A45" s="6"/>
      <c r="B45" s="553">
        <f>B24</f>
        <v>0</v>
      </c>
      <c r="C45" s="435"/>
      <c r="D45" s="435"/>
      <c r="E45" s="435"/>
      <c r="F45" s="435"/>
      <c r="G45" s="435"/>
      <c r="H45" s="435"/>
      <c r="I45" s="435"/>
      <c r="J45" s="435"/>
      <c r="K45" s="435"/>
      <c r="L45" s="435"/>
      <c r="M45" s="435"/>
      <c r="N45" s="543">
        <f>N24</f>
        <v>0</v>
      </c>
      <c r="O45" s="435"/>
      <c r="P45" s="483">
        <f>P24</f>
        <v>0</v>
      </c>
      <c r="Q45" s="435"/>
      <c r="R45" s="546">
        <f>R24</f>
        <v>0</v>
      </c>
      <c r="S45" s="435"/>
      <c r="T45" s="435"/>
      <c r="U45" s="438"/>
      <c r="V45" s="447" t="str">
        <f>V24</f>
        <v/>
      </c>
      <c r="W45" s="435"/>
      <c r="X45" s="435"/>
      <c r="Y45" s="435"/>
      <c r="Z45" s="435"/>
      <c r="AA45" s="327"/>
      <c r="AB45" s="318"/>
      <c r="AC45" s="318"/>
      <c r="AD45" s="318"/>
      <c r="AE45" s="234"/>
      <c r="AF45" s="234"/>
      <c r="AG45" s="234"/>
      <c r="AH45" s="234"/>
      <c r="AI45" s="234"/>
      <c r="AJ45" s="234"/>
      <c r="AK45" s="234"/>
      <c r="AL45" s="235"/>
      <c r="AM45" s="53"/>
      <c r="AQ45" s="58"/>
      <c r="AS45" s="58"/>
    </row>
    <row r="46" spans="1:45" s="1" customFormat="1" ht="15.9" customHeight="1" x14ac:dyDescent="0.2">
      <c r="B46" s="474"/>
      <c r="C46" s="457"/>
      <c r="D46" s="457"/>
      <c r="E46" s="457"/>
      <c r="F46" s="457"/>
      <c r="G46" s="457"/>
      <c r="H46" s="457"/>
      <c r="I46" s="457"/>
      <c r="J46" s="457"/>
      <c r="K46" s="457"/>
      <c r="L46" s="457"/>
      <c r="M46" s="457"/>
      <c r="N46" s="456"/>
      <c r="O46" s="457"/>
      <c r="P46" s="458"/>
      <c r="Q46" s="457"/>
      <c r="R46" s="470"/>
      <c r="S46" s="457"/>
      <c r="T46" s="457"/>
      <c r="U46" s="462"/>
      <c r="V46" s="512"/>
      <c r="W46" s="457"/>
      <c r="X46" s="457"/>
      <c r="Y46" s="457"/>
      <c r="Z46" s="462"/>
      <c r="AA46" s="328" t="s">
        <v>249</v>
      </c>
      <c r="AB46" s="329"/>
      <c r="AC46" s="329"/>
      <c r="AD46" s="329"/>
      <c r="AE46" s="329"/>
      <c r="AF46" s="329"/>
      <c r="AG46" s="329"/>
      <c r="AH46" s="329"/>
      <c r="AI46" s="329"/>
      <c r="AJ46" s="329"/>
      <c r="AK46" s="329"/>
      <c r="AL46" s="330"/>
      <c r="AM46" s="53"/>
      <c r="AS46" s="58"/>
    </row>
    <row r="47" spans="1:45" s="1" customFormat="1" ht="15.9" customHeight="1" x14ac:dyDescent="0.2">
      <c r="B47" s="474"/>
      <c r="C47" s="457"/>
      <c r="D47" s="457"/>
      <c r="E47" s="457"/>
      <c r="F47" s="457"/>
      <c r="G47" s="457"/>
      <c r="H47" s="457"/>
      <c r="I47" s="457"/>
      <c r="J47" s="457"/>
      <c r="K47" s="457"/>
      <c r="L47" s="457"/>
      <c r="M47" s="457"/>
      <c r="N47" s="456"/>
      <c r="O47" s="457"/>
      <c r="P47" s="458"/>
      <c r="Q47" s="457"/>
      <c r="R47" s="470"/>
      <c r="S47" s="457"/>
      <c r="T47" s="457"/>
      <c r="U47" s="462"/>
      <c r="V47" s="512"/>
      <c r="W47" s="457"/>
      <c r="X47" s="457"/>
      <c r="Y47" s="457"/>
      <c r="Z47" s="462"/>
      <c r="AA47" s="331" t="s">
        <v>252</v>
      </c>
      <c r="AB47" s="332"/>
      <c r="AC47" s="332"/>
      <c r="AD47" s="332"/>
      <c r="AE47" s="332"/>
      <c r="AF47" s="332"/>
      <c r="AG47" s="332"/>
      <c r="AH47" s="332"/>
      <c r="AI47" s="332"/>
      <c r="AJ47" s="332"/>
      <c r="AK47" s="332"/>
      <c r="AL47" s="333"/>
      <c r="AM47" s="53"/>
      <c r="AS47" s="58"/>
    </row>
    <row r="48" spans="1:45" s="1" customFormat="1" ht="15.9" customHeight="1" x14ac:dyDescent="0.2">
      <c r="B48" s="474"/>
      <c r="C48" s="457"/>
      <c r="D48" s="457"/>
      <c r="E48" s="457"/>
      <c r="F48" s="457"/>
      <c r="G48" s="457"/>
      <c r="H48" s="457"/>
      <c r="I48" s="457"/>
      <c r="J48" s="457"/>
      <c r="K48" s="457"/>
      <c r="L48" s="457"/>
      <c r="M48" s="457"/>
      <c r="N48" s="456"/>
      <c r="O48" s="457"/>
      <c r="P48" s="458"/>
      <c r="Q48" s="457"/>
      <c r="R48" s="470"/>
      <c r="S48" s="457"/>
      <c r="T48" s="457"/>
      <c r="U48" s="462"/>
      <c r="V48" s="512"/>
      <c r="W48" s="457"/>
      <c r="X48" s="457"/>
      <c r="Y48" s="457"/>
      <c r="Z48" s="462"/>
      <c r="AA48" s="461" t="s">
        <v>253</v>
      </c>
      <c r="AB48" s="457"/>
      <c r="AC48" s="457"/>
      <c r="AD48" s="462"/>
      <c r="AE48" s="461" t="s">
        <v>254</v>
      </c>
      <c r="AF48" s="457"/>
      <c r="AG48" s="457"/>
      <c r="AH48" s="462"/>
      <c r="AI48" s="461" t="s">
        <v>255</v>
      </c>
      <c r="AJ48" s="457"/>
      <c r="AK48" s="457"/>
      <c r="AL48" s="462"/>
      <c r="AM48" s="53"/>
      <c r="AS48" s="58"/>
    </row>
    <row r="49" spans="1:46" s="1" customFormat="1" ht="15.9" customHeight="1" x14ac:dyDescent="0.2">
      <c r="B49" s="474"/>
      <c r="C49" s="457"/>
      <c r="D49" s="457"/>
      <c r="E49" s="457"/>
      <c r="F49" s="457"/>
      <c r="G49" s="457"/>
      <c r="H49" s="457"/>
      <c r="I49" s="457"/>
      <c r="J49" s="457"/>
      <c r="K49" s="457"/>
      <c r="L49" s="457"/>
      <c r="M49" s="457"/>
      <c r="N49" s="456"/>
      <c r="O49" s="457"/>
      <c r="P49" s="458"/>
      <c r="Q49" s="457"/>
      <c r="R49" s="470"/>
      <c r="S49" s="457"/>
      <c r="T49" s="457"/>
      <c r="U49" s="462"/>
      <c r="V49" s="512"/>
      <c r="W49" s="457"/>
      <c r="X49" s="457"/>
      <c r="Y49" s="457"/>
      <c r="Z49" s="462"/>
      <c r="AA49" s="230"/>
      <c r="AB49" s="7"/>
      <c r="AC49" s="8"/>
      <c r="AD49" s="8"/>
      <c r="AE49" s="240"/>
      <c r="AF49" s="8"/>
      <c r="AG49" s="7"/>
      <c r="AH49" s="231"/>
      <c r="AI49" s="7"/>
      <c r="AJ49" s="7"/>
      <c r="AK49" s="7"/>
      <c r="AL49" s="231"/>
      <c r="AM49" s="53"/>
      <c r="AS49" s="58"/>
    </row>
    <row r="50" spans="1:46" s="1" customFormat="1" ht="15.9" customHeight="1" x14ac:dyDescent="0.2">
      <c r="B50" s="474"/>
      <c r="C50" s="457"/>
      <c r="D50" s="457"/>
      <c r="E50" s="457"/>
      <c r="F50" s="457"/>
      <c r="G50" s="457"/>
      <c r="H50" s="457"/>
      <c r="I50" s="457"/>
      <c r="J50" s="457"/>
      <c r="K50" s="457"/>
      <c r="L50" s="457"/>
      <c r="M50" s="457"/>
      <c r="N50" s="456"/>
      <c r="O50" s="457"/>
      <c r="P50" s="458"/>
      <c r="Q50" s="457"/>
      <c r="R50" s="470"/>
      <c r="S50" s="457"/>
      <c r="T50" s="457"/>
      <c r="U50" s="462"/>
      <c r="V50" s="512"/>
      <c r="W50" s="457"/>
      <c r="X50" s="457"/>
      <c r="Y50" s="457"/>
      <c r="Z50" s="462"/>
      <c r="AA50" s="230"/>
      <c r="AB50" s="7"/>
      <c r="AC50" s="8"/>
      <c r="AD50" s="8"/>
      <c r="AE50" s="240"/>
      <c r="AF50" s="8"/>
      <c r="AG50" s="7"/>
      <c r="AH50" s="231"/>
      <c r="AI50" s="7"/>
      <c r="AJ50" s="7"/>
      <c r="AK50" s="7"/>
      <c r="AL50" s="231"/>
      <c r="AM50" s="53"/>
      <c r="AS50" s="58"/>
    </row>
    <row r="51" spans="1:46" s="1" customFormat="1" ht="15.9" customHeight="1" thickBot="1" x14ac:dyDescent="0.25">
      <c r="B51" s="474"/>
      <c r="C51" s="457"/>
      <c r="D51" s="457"/>
      <c r="E51" s="457"/>
      <c r="F51" s="457"/>
      <c r="G51" s="457"/>
      <c r="H51" s="457"/>
      <c r="I51" s="457"/>
      <c r="J51" s="457"/>
      <c r="K51" s="457"/>
      <c r="L51" s="457"/>
      <c r="M51" s="457"/>
      <c r="N51" s="456"/>
      <c r="O51" s="457"/>
      <c r="P51" s="458"/>
      <c r="Q51" s="457"/>
      <c r="R51" s="524"/>
      <c r="S51" s="432"/>
      <c r="T51" s="432"/>
      <c r="U51" s="433"/>
      <c r="V51" s="431"/>
      <c r="W51" s="432"/>
      <c r="X51" s="432"/>
      <c r="Y51" s="432"/>
      <c r="Z51" s="433"/>
      <c r="AA51" s="236"/>
      <c r="AB51" s="237"/>
      <c r="AC51" s="238"/>
      <c r="AD51" s="238"/>
      <c r="AE51" s="241"/>
      <c r="AF51" s="238"/>
      <c r="AG51" s="237"/>
      <c r="AH51" s="239"/>
      <c r="AI51" s="237"/>
      <c r="AJ51" s="237"/>
      <c r="AK51" s="237"/>
      <c r="AL51" s="239"/>
      <c r="AM51" s="53"/>
      <c r="AS51" s="58"/>
    </row>
    <row r="52" spans="1:46" s="1" customFormat="1" ht="9.9" customHeight="1" x14ac:dyDescent="0.2">
      <c r="B52" s="261" t="s">
        <v>256</v>
      </c>
      <c r="C52" s="262"/>
      <c r="D52" s="262"/>
      <c r="E52" s="262"/>
      <c r="F52" s="262"/>
      <c r="G52" s="528" t="str">
        <f>請求データ入力!$K$2</f>
        <v xml:space="preserve">72130
</v>
      </c>
      <c r="H52" s="432"/>
      <c r="I52" s="432"/>
      <c r="J52" s="432"/>
      <c r="K52" s="433"/>
      <c r="L52" s="499" t="s">
        <v>100</v>
      </c>
      <c r="M52" s="457"/>
      <c r="N52" s="457"/>
      <c r="O52" s="457"/>
      <c r="P52" s="457"/>
      <c r="Q52" s="500"/>
      <c r="R52" s="279" t="s">
        <v>257</v>
      </c>
      <c r="S52" s="280"/>
      <c r="T52" s="280"/>
      <c r="U52" s="281"/>
      <c r="V52" s="282"/>
      <c r="W52" s="282"/>
      <c r="X52" s="280"/>
      <c r="Y52" s="280"/>
      <c r="Z52" s="283"/>
      <c r="AC52" s="317"/>
      <c r="AD52" s="317"/>
      <c r="AE52" s="317"/>
      <c r="AF52" s="317"/>
      <c r="AG52" s="9"/>
      <c r="AL52" s="229"/>
      <c r="AM52" s="53"/>
      <c r="AS52" s="58"/>
    </row>
    <row r="53" spans="1:46" s="1" customFormat="1" ht="17.149999999999999" customHeight="1" x14ac:dyDescent="0.2">
      <c r="B53" s="221"/>
      <c r="G53" s="529"/>
      <c r="H53" s="424"/>
      <c r="I53" s="424"/>
      <c r="J53" s="424"/>
      <c r="K53" s="425"/>
      <c r="L53" s="513">
        <f>請求データ入力!$K$6</f>
        <v>0</v>
      </c>
      <c r="M53" s="457"/>
      <c r="N53" s="457"/>
      <c r="O53" s="457"/>
      <c r="P53" s="457"/>
      <c r="Q53" s="500"/>
      <c r="R53" s="284"/>
      <c r="S53" s="234"/>
      <c r="T53" s="234"/>
      <c r="U53" s="259"/>
      <c r="V53" s="535" t="str">
        <f>V32</f>
        <v/>
      </c>
      <c r="W53" s="424"/>
      <c r="X53" s="424"/>
      <c r="Y53" s="424"/>
      <c r="Z53" s="536"/>
      <c r="AC53" s="317"/>
      <c r="AD53" s="317"/>
      <c r="AE53" s="317"/>
      <c r="AF53" s="317"/>
      <c r="AG53" s="9"/>
      <c r="AL53" s="229"/>
      <c r="AM53" s="53"/>
      <c r="AS53" s="58"/>
    </row>
    <row r="54" spans="1:46" s="1" customFormat="1" ht="9.9" customHeight="1" x14ac:dyDescent="0.2">
      <c r="B54" s="523" t="str">
        <f>請求データ入力!$F$2</f>
        <v>〒110-0012　東京都台東区竜泉3-40-4</v>
      </c>
      <c r="C54" s="435"/>
      <c r="D54" s="435"/>
      <c r="E54" s="435"/>
      <c r="F54" s="435"/>
      <c r="G54" s="435"/>
      <c r="H54" s="435"/>
      <c r="I54" s="435"/>
      <c r="J54" s="435"/>
      <c r="K54" s="435"/>
      <c r="L54" s="435"/>
      <c r="M54" s="435"/>
      <c r="N54" s="435"/>
      <c r="O54" s="435"/>
      <c r="P54" s="435"/>
      <c r="Q54" s="435"/>
      <c r="R54" s="285" t="s">
        <v>258</v>
      </c>
      <c r="U54" s="257"/>
      <c r="W54" s="10"/>
      <c r="X54" s="10"/>
      <c r="Y54" s="10"/>
      <c r="Z54" s="286"/>
      <c r="AA54" s="10"/>
      <c r="AB54" s="10"/>
      <c r="AC54" s="10"/>
      <c r="AD54" s="10"/>
      <c r="AE54" s="10"/>
      <c r="AF54" s="10"/>
      <c r="AG54" s="9"/>
      <c r="AL54" s="229"/>
      <c r="AM54" s="53"/>
      <c r="AS54" s="58"/>
    </row>
    <row r="55" spans="1:46" s="1" customFormat="1" ht="17.149999999999999" customHeight="1" x14ac:dyDescent="0.2">
      <c r="B55" s="439"/>
      <c r="C55" s="435"/>
      <c r="D55" s="435"/>
      <c r="E55" s="435"/>
      <c r="F55" s="435"/>
      <c r="G55" s="435"/>
      <c r="H55" s="435"/>
      <c r="I55" s="435"/>
      <c r="J55" s="435"/>
      <c r="K55" s="435"/>
      <c r="L55" s="435"/>
      <c r="M55" s="435"/>
      <c r="N55" s="435"/>
      <c r="O55" s="435"/>
      <c r="P55" s="435"/>
      <c r="Q55" s="435"/>
      <c r="R55" s="287" t="s">
        <v>259</v>
      </c>
      <c r="T55" s="491">
        <f>請求データ入力!$O$11</f>
        <v>0.1</v>
      </c>
      <c r="U55" s="425"/>
      <c r="V55" s="434" t="str">
        <f>V34</f>
        <v/>
      </c>
      <c r="W55" s="435"/>
      <c r="X55" s="435"/>
      <c r="Y55" s="435"/>
      <c r="Z55" s="436"/>
      <c r="AA55" s="10"/>
      <c r="AB55" s="10"/>
      <c r="AC55" s="10"/>
      <c r="AD55" s="10"/>
      <c r="AE55" s="10"/>
      <c r="AF55" s="10"/>
      <c r="AG55" s="9"/>
      <c r="AL55" s="229"/>
      <c r="AM55" s="53"/>
      <c r="AS55" s="58"/>
    </row>
    <row r="56" spans="1:46" s="1" customFormat="1" ht="9.9" customHeight="1" x14ac:dyDescent="0.2">
      <c r="B56" s="437" t="str">
        <f>請求データ入力!$F$6</f>
        <v>有限会社木村左官工業</v>
      </c>
      <c r="C56" s="435"/>
      <c r="D56" s="435"/>
      <c r="E56" s="435"/>
      <c r="F56" s="435"/>
      <c r="G56" s="435"/>
      <c r="H56" s="435"/>
      <c r="I56" s="435"/>
      <c r="J56" s="435"/>
      <c r="K56" s="435"/>
      <c r="L56" s="435"/>
      <c r="M56" s="435"/>
      <c r="N56" s="435"/>
      <c r="O56" s="435"/>
      <c r="P56" s="435"/>
      <c r="Q56" s="438"/>
      <c r="R56" s="288" t="s">
        <v>260</v>
      </c>
      <c r="S56" s="262"/>
      <c r="T56" s="262"/>
      <c r="U56" s="263"/>
      <c r="V56" s="262"/>
      <c r="W56" s="264"/>
      <c r="X56" s="264"/>
      <c r="Y56" s="264"/>
      <c r="Z56" s="289"/>
      <c r="AA56" s="10"/>
      <c r="AB56" s="10"/>
      <c r="AC56" s="10"/>
      <c r="AD56" s="10"/>
      <c r="AE56" s="10"/>
      <c r="AF56" s="10"/>
      <c r="AG56" s="9"/>
      <c r="AL56" s="229"/>
      <c r="AM56" s="53"/>
      <c r="AS56" s="58"/>
    </row>
    <row r="57" spans="1:46" s="1" customFormat="1" ht="17.149999999999999" customHeight="1" thickBot="1" x14ac:dyDescent="0.25">
      <c r="B57" s="439"/>
      <c r="C57" s="435"/>
      <c r="D57" s="435"/>
      <c r="E57" s="435"/>
      <c r="F57" s="435"/>
      <c r="G57" s="435"/>
      <c r="H57" s="435"/>
      <c r="I57" s="435"/>
      <c r="J57" s="435"/>
      <c r="K57" s="435"/>
      <c r="L57" s="435"/>
      <c r="M57" s="435"/>
      <c r="N57" s="435"/>
      <c r="O57" s="435"/>
      <c r="P57" s="435"/>
      <c r="Q57" s="438"/>
      <c r="R57" s="290"/>
      <c r="S57" s="291"/>
      <c r="T57" s="291"/>
      <c r="U57" s="292"/>
      <c r="V57" s="444" t="str">
        <f>V36</f>
        <v/>
      </c>
      <c r="W57" s="445"/>
      <c r="X57" s="445"/>
      <c r="Y57" s="445"/>
      <c r="Z57" s="446"/>
      <c r="AA57" s="242"/>
      <c r="AB57" s="242"/>
      <c r="AC57" s="243" t="s">
        <v>261</v>
      </c>
      <c r="AD57" s="242"/>
      <c r="AE57" s="242"/>
      <c r="AF57" s="242"/>
      <c r="AG57" s="244"/>
      <c r="AH57" s="244"/>
      <c r="AI57" s="244"/>
      <c r="AJ57" s="244"/>
      <c r="AK57" s="244"/>
      <c r="AL57" s="245"/>
      <c r="AM57" s="53"/>
      <c r="AS57" s="58"/>
    </row>
    <row r="58" spans="1:46" s="1" customFormat="1" ht="9.9" customHeight="1" x14ac:dyDescent="0.2">
      <c r="B58" s="439"/>
      <c r="C58" s="435"/>
      <c r="D58" s="435"/>
      <c r="E58" s="435"/>
      <c r="F58" s="435"/>
      <c r="G58" s="435"/>
      <c r="H58" s="435"/>
      <c r="I58" s="435"/>
      <c r="J58" s="435"/>
      <c r="K58" s="435"/>
      <c r="L58" s="435"/>
      <c r="M58" s="435"/>
      <c r="N58" s="435"/>
      <c r="O58" s="435"/>
      <c r="P58" s="435"/>
      <c r="Q58" s="438"/>
      <c r="R58" s="266" t="s">
        <v>262</v>
      </c>
      <c r="S58" s="234"/>
      <c r="T58" s="234"/>
      <c r="U58" s="259"/>
      <c r="V58" s="254" t="s">
        <v>263</v>
      </c>
      <c r="W58" s="10"/>
      <c r="X58" s="10"/>
      <c r="Y58" s="10"/>
      <c r="Z58" s="10"/>
      <c r="AA58" s="272"/>
      <c r="AB58" s="264"/>
      <c r="AC58" s="273" t="s">
        <v>264</v>
      </c>
      <c r="AD58" s="264"/>
      <c r="AE58" s="264"/>
      <c r="AF58" s="264"/>
      <c r="AG58" s="246"/>
      <c r="AH58" s="262"/>
      <c r="AI58" s="273" t="s">
        <v>265</v>
      </c>
      <c r="AJ58" s="262"/>
      <c r="AK58" s="262"/>
      <c r="AL58" s="274"/>
      <c r="AM58" s="53"/>
      <c r="AS58" s="58"/>
    </row>
    <row r="59" spans="1:46" s="1" customFormat="1" ht="17.149999999999999" customHeight="1" x14ac:dyDescent="0.2">
      <c r="B59" s="522" t="str">
        <f>"TEL："&amp;請求データ入力!$K$4</f>
        <v>TEL：090-4609-2757</v>
      </c>
      <c r="C59" s="424"/>
      <c r="D59" s="424"/>
      <c r="E59" s="424"/>
      <c r="F59" s="424"/>
      <c r="G59" s="424"/>
      <c r="H59" s="424"/>
      <c r="I59" s="424"/>
      <c r="J59" s="424"/>
      <c r="K59" s="424"/>
      <c r="L59" s="424"/>
      <c r="M59" s="424"/>
      <c r="N59" s="424"/>
      <c r="O59" s="424"/>
      <c r="P59" s="424"/>
      <c r="Q59" s="425"/>
      <c r="R59" s="530">
        <f>R38</f>
        <v>0</v>
      </c>
      <c r="S59" s="435"/>
      <c r="T59" s="435"/>
      <c r="U59" s="438"/>
      <c r="V59" s="483" t="str">
        <f>V38</f>
        <v>//</v>
      </c>
      <c r="W59" s="435"/>
      <c r="X59" s="435"/>
      <c r="Y59" s="435"/>
      <c r="Z59" s="435"/>
      <c r="AA59" s="232"/>
      <c r="AB59" s="10"/>
      <c r="AC59" s="10"/>
      <c r="AD59" s="10"/>
      <c r="AE59" s="10"/>
      <c r="AF59" s="10"/>
      <c r="AG59" s="221"/>
      <c r="AL59" s="229"/>
      <c r="AM59" s="53"/>
      <c r="AS59" s="58"/>
    </row>
    <row r="60" spans="1:46" s="1" customFormat="1" ht="9.9" customHeight="1" x14ac:dyDescent="0.2">
      <c r="B60" s="261" t="s">
        <v>266</v>
      </c>
      <c r="C60" s="262"/>
      <c r="D60" s="262"/>
      <c r="E60" s="262"/>
      <c r="F60" s="267"/>
      <c r="G60" s="262"/>
      <c r="H60" s="262"/>
      <c r="I60" s="262"/>
      <c r="J60" s="262"/>
      <c r="K60" s="262"/>
      <c r="L60" s="262"/>
      <c r="M60" s="262"/>
      <c r="N60" s="262"/>
      <c r="O60" s="262"/>
      <c r="P60" s="262"/>
      <c r="Q60" s="262"/>
      <c r="R60" s="268" t="s">
        <v>267</v>
      </c>
      <c r="S60" s="244"/>
      <c r="T60" s="244"/>
      <c r="U60" s="260"/>
      <c r="V60" s="269"/>
      <c r="W60" s="264"/>
      <c r="X60" s="264"/>
      <c r="Y60" s="264"/>
      <c r="Z60" s="265"/>
      <c r="AA60" s="232"/>
      <c r="AB60" s="10"/>
      <c r="AC60" s="10"/>
      <c r="AD60" s="10"/>
      <c r="AE60" s="10"/>
      <c r="AF60" s="10"/>
      <c r="AG60" s="221"/>
      <c r="AL60" s="229"/>
      <c r="AM60" s="53"/>
      <c r="AS60" s="58"/>
    </row>
    <row r="61" spans="1:46" s="1" customFormat="1" ht="17.149999999999999" customHeight="1" x14ac:dyDescent="0.2">
      <c r="B61" s="515">
        <f>B40</f>
        <v>0</v>
      </c>
      <c r="C61" s="424"/>
      <c r="D61" s="424"/>
      <c r="E61" s="424"/>
      <c r="F61" s="424"/>
      <c r="G61" s="534">
        <f>G40</f>
        <v>0</v>
      </c>
      <c r="H61" s="424"/>
      <c r="I61" s="424"/>
      <c r="J61" s="424"/>
      <c r="K61" s="424"/>
      <c r="L61" s="424"/>
      <c r="M61" s="424"/>
      <c r="N61" s="424"/>
      <c r="O61" s="424"/>
      <c r="P61" s="424"/>
      <c r="Q61" s="424"/>
      <c r="R61" s="518">
        <f>R40</f>
        <v>0</v>
      </c>
      <c r="S61" s="424"/>
      <c r="T61" s="424"/>
      <c r="U61" s="425"/>
      <c r="V61" s="223" t="s">
        <v>268</v>
      </c>
      <c r="W61" s="423" t="str">
        <f>W40</f>
        <v>2602091</v>
      </c>
      <c r="X61" s="424"/>
      <c r="Y61" s="424"/>
      <c r="Z61" s="425"/>
      <c r="AA61" s="233"/>
      <c r="AB61" s="234"/>
      <c r="AC61" s="234"/>
      <c r="AD61" s="234"/>
      <c r="AE61" s="234"/>
      <c r="AF61" s="234"/>
      <c r="AG61" s="233"/>
      <c r="AH61" s="234"/>
      <c r="AI61" s="234"/>
      <c r="AJ61" s="234"/>
      <c r="AK61" s="234"/>
      <c r="AL61" s="235"/>
      <c r="AM61" s="53"/>
      <c r="AS61" s="58"/>
    </row>
    <row r="62" spans="1:46" s="1" customFormat="1" ht="5.15" customHeight="1" x14ac:dyDescent="0.2">
      <c r="B62" s="218"/>
      <c r="C62" s="218"/>
      <c r="D62" s="218"/>
      <c r="E62" s="218"/>
      <c r="F62" s="218"/>
      <c r="G62" s="270"/>
      <c r="H62" s="270"/>
      <c r="I62" s="270"/>
      <c r="J62" s="270"/>
      <c r="K62" s="270"/>
      <c r="L62" s="270"/>
      <c r="M62" s="270"/>
      <c r="N62" s="270"/>
      <c r="O62" s="270"/>
      <c r="P62" s="270"/>
      <c r="Q62" s="270"/>
      <c r="R62" s="218"/>
      <c r="S62" s="218"/>
      <c r="T62" s="218"/>
      <c r="U62" s="218"/>
      <c r="V62" s="271"/>
      <c r="W62" s="218"/>
      <c r="X62" s="218"/>
      <c r="Y62" s="218"/>
      <c r="Z62" s="218"/>
      <c r="AM62" s="53"/>
      <c r="AS62" s="58"/>
    </row>
    <row r="63" spans="1:46" s="2" customFormat="1" ht="15.9" customHeight="1" x14ac:dyDescent="0.2">
      <c r="A63" s="1"/>
      <c r="B63" s="74" t="s">
        <v>242</v>
      </c>
      <c r="C63" s="75"/>
      <c r="D63" s="76"/>
      <c r="E63" s="76"/>
      <c r="F63" s="76"/>
      <c r="G63" s="76"/>
      <c r="H63" s="76"/>
      <c r="I63" s="76"/>
      <c r="J63" s="76"/>
      <c r="K63" s="76"/>
      <c r="L63" s="76"/>
      <c r="M63" s="76"/>
      <c r="N63" s="76"/>
      <c r="O63" s="77"/>
      <c r="P63" s="78" t="s">
        <v>243</v>
      </c>
      <c r="Q63" s="76"/>
      <c r="R63" s="76"/>
      <c r="S63" s="76"/>
      <c r="T63" s="76"/>
      <c r="U63" s="76"/>
      <c r="V63" s="76"/>
      <c r="W63" s="76"/>
      <c r="X63" s="76"/>
      <c r="AA63" s="151" t="s">
        <v>244</v>
      </c>
      <c r="AB63" s="94"/>
      <c r="AC63" s="94"/>
      <c r="AD63" s="94"/>
      <c r="AE63" s="94"/>
      <c r="AF63" s="94"/>
      <c r="AG63" s="94"/>
      <c r="AH63" s="94"/>
      <c r="AI63" s="94"/>
      <c r="AJ63" s="94"/>
      <c r="AK63" s="94"/>
      <c r="AL63" s="95"/>
      <c r="AM63" s="53">
        <v>392</v>
      </c>
      <c r="AT63" s="1"/>
    </row>
    <row r="64" spans="1:46" s="1" customFormat="1" ht="15.9" customHeight="1" thickBot="1" x14ac:dyDescent="0.25">
      <c r="B64" s="118"/>
      <c r="C64" s="119"/>
      <c r="D64" s="119"/>
      <c r="E64" s="120" t="s">
        <v>245</v>
      </c>
      <c r="F64" s="121"/>
      <c r="G64" s="122"/>
      <c r="H64" s="122"/>
      <c r="I64" s="122"/>
      <c r="J64" s="123"/>
      <c r="K64" s="122"/>
      <c r="L64" s="122"/>
      <c r="M64" s="122"/>
      <c r="N64" s="124" t="s">
        <v>246</v>
      </c>
      <c r="O64" s="122"/>
      <c r="P64" s="122"/>
      <c r="Q64" s="126"/>
      <c r="R64" s="120" t="s">
        <v>247</v>
      </c>
      <c r="S64" s="122"/>
      <c r="T64" s="122"/>
      <c r="U64" s="122"/>
      <c r="V64" s="124" t="s">
        <v>248</v>
      </c>
      <c r="W64" s="122"/>
      <c r="X64" s="125"/>
      <c r="Y64" s="125"/>
      <c r="Z64" s="125"/>
      <c r="AA64" s="152"/>
      <c r="AB64" s="3"/>
      <c r="AC64" s="3"/>
      <c r="AD64" s="3"/>
      <c r="AG64" s="4"/>
      <c r="AH64" s="4"/>
      <c r="AI64" s="4"/>
      <c r="AJ64" s="4"/>
      <c r="AK64" s="5"/>
      <c r="AL64" s="96"/>
      <c r="AM64" s="53"/>
      <c r="AO64" s="62"/>
      <c r="AP64" s="275"/>
      <c r="AQ64" s="62"/>
      <c r="AR64" s="275"/>
      <c r="AS64" s="62"/>
    </row>
    <row r="65" spans="1:45" s="1" customFormat="1" ht="15.9" customHeight="1" thickTop="1" x14ac:dyDescent="0.2">
      <c r="A65" s="6"/>
      <c r="B65" s="442">
        <f>請求データ入力!J106</f>
        <v>0</v>
      </c>
      <c r="C65" s="435"/>
      <c r="D65" s="435"/>
      <c r="E65" s="435"/>
      <c r="F65" s="435"/>
      <c r="G65" s="435"/>
      <c r="H65" s="435"/>
      <c r="I65" s="435"/>
      <c r="J65" s="435"/>
      <c r="K65" s="435"/>
      <c r="L65" s="435"/>
      <c r="M65" s="435"/>
      <c r="N65" s="527">
        <f>請求データ入力!K106</f>
        <v>0</v>
      </c>
      <c r="O65" s="435"/>
      <c r="P65" s="549">
        <f>請求データ入力!L106</f>
        <v>0</v>
      </c>
      <c r="Q65" s="550"/>
      <c r="R65" s="447">
        <f>請求データ入力!M106</f>
        <v>0</v>
      </c>
      <c r="S65" s="435"/>
      <c r="T65" s="435"/>
      <c r="U65" s="435"/>
      <c r="V65" s="501" t="str">
        <f>請求データ入力!N106</f>
        <v/>
      </c>
      <c r="W65" s="435"/>
      <c r="X65" s="435"/>
      <c r="Y65" s="435"/>
      <c r="Z65" s="435"/>
      <c r="AA65" s="153"/>
      <c r="AB65" s="154"/>
      <c r="AC65" s="154"/>
      <c r="AD65" s="154"/>
      <c r="AE65" s="154"/>
      <c r="AF65" s="154"/>
      <c r="AG65" s="155"/>
      <c r="AH65" s="155"/>
      <c r="AI65" s="99"/>
      <c r="AJ65" s="99"/>
      <c r="AK65" s="99"/>
      <c r="AL65" s="100"/>
      <c r="AM65" s="53"/>
    </row>
    <row r="66" spans="1:45" s="1" customFormat="1" ht="15.9" customHeight="1" x14ac:dyDescent="0.2">
      <c r="B66" s="451"/>
      <c r="C66" s="441"/>
      <c r="D66" s="441"/>
      <c r="E66" s="441"/>
      <c r="F66" s="441"/>
      <c r="G66" s="441"/>
      <c r="H66" s="441"/>
      <c r="I66" s="441"/>
      <c r="J66" s="441"/>
      <c r="K66" s="441"/>
      <c r="L66" s="441"/>
      <c r="M66" s="441"/>
      <c r="N66" s="481"/>
      <c r="O66" s="441"/>
      <c r="P66" s="426"/>
      <c r="Q66" s="427"/>
      <c r="R66" s="440"/>
      <c r="S66" s="441"/>
      <c r="T66" s="441"/>
      <c r="U66" s="441"/>
      <c r="V66" s="469"/>
      <c r="W66" s="441"/>
      <c r="X66" s="441"/>
      <c r="Y66" s="441"/>
      <c r="Z66" s="441"/>
      <c r="AA66" s="320" t="s">
        <v>249</v>
      </c>
      <c r="AB66" s="321"/>
      <c r="AC66" s="321"/>
      <c r="AD66" s="321"/>
      <c r="AE66" s="321"/>
      <c r="AF66" s="321"/>
      <c r="AG66" s="321"/>
      <c r="AH66" s="321"/>
      <c r="AI66" s="321"/>
      <c r="AJ66" s="321"/>
      <c r="AK66" s="321"/>
      <c r="AL66" s="322"/>
      <c r="AM66" s="53"/>
      <c r="AO66" s="5"/>
      <c r="AP66" s="218"/>
    </row>
    <row r="67" spans="1:45" s="1" customFormat="1" ht="15.9" customHeight="1" x14ac:dyDescent="0.2">
      <c r="B67" s="451"/>
      <c r="C67" s="441"/>
      <c r="D67" s="441"/>
      <c r="E67" s="441"/>
      <c r="F67" s="441"/>
      <c r="G67" s="441"/>
      <c r="H67" s="441"/>
      <c r="I67" s="441"/>
      <c r="J67" s="441"/>
      <c r="K67" s="441"/>
      <c r="L67" s="441"/>
      <c r="M67" s="441"/>
      <c r="N67" s="481"/>
      <c r="O67" s="441"/>
      <c r="P67" s="426"/>
      <c r="Q67" s="427"/>
      <c r="R67" s="440"/>
      <c r="S67" s="441"/>
      <c r="T67" s="441"/>
      <c r="U67" s="441"/>
      <c r="V67" s="469"/>
      <c r="W67" s="441"/>
      <c r="X67" s="441"/>
      <c r="Y67" s="441"/>
      <c r="Z67" s="441"/>
      <c r="AA67" s="320" t="s">
        <v>252</v>
      </c>
      <c r="AB67" s="321"/>
      <c r="AC67" s="321"/>
      <c r="AD67" s="321"/>
      <c r="AE67" s="321"/>
      <c r="AF67" s="321"/>
      <c r="AG67" s="321"/>
      <c r="AH67" s="321"/>
      <c r="AI67" s="321"/>
      <c r="AJ67" s="321"/>
      <c r="AK67" s="321"/>
      <c r="AL67" s="322"/>
      <c r="AM67" s="53"/>
      <c r="AO67" s="276"/>
      <c r="AP67" s="277"/>
      <c r="AR67" s="61"/>
    </row>
    <row r="68" spans="1:45" s="1" customFormat="1" ht="15.9" customHeight="1" x14ac:dyDescent="0.2">
      <c r="B68" s="451"/>
      <c r="C68" s="441"/>
      <c r="D68" s="441"/>
      <c r="E68" s="441"/>
      <c r="F68" s="441"/>
      <c r="G68" s="441"/>
      <c r="H68" s="441"/>
      <c r="I68" s="441"/>
      <c r="J68" s="441"/>
      <c r="K68" s="441"/>
      <c r="L68" s="441"/>
      <c r="M68" s="441"/>
      <c r="N68" s="481"/>
      <c r="O68" s="441"/>
      <c r="P68" s="426"/>
      <c r="Q68" s="427"/>
      <c r="R68" s="440"/>
      <c r="S68" s="441"/>
      <c r="T68" s="441"/>
      <c r="U68" s="441"/>
      <c r="V68" s="490"/>
      <c r="W68" s="441"/>
      <c r="X68" s="441"/>
      <c r="Y68" s="441"/>
      <c r="Z68" s="427"/>
      <c r="AA68" s="482" t="s">
        <v>253</v>
      </c>
      <c r="AB68" s="441"/>
      <c r="AC68" s="441"/>
      <c r="AD68" s="427"/>
      <c r="AE68" s="482" t="s">
        <v>254</v>
      </c>
      <c r="AF68" s="441"/>
      <c r="AG68" s="441"/>
      <c r="AH68" s="427"/>
      <c r="AI68" s="482" t="s">
        <v>255</v>
      </c>
      <c r="AJ68" s="441"/>
      <c r="AK68" s="441"/>
      <c r="AL68" s="427"/>
      <c r="AM68" s="53"/>
      <c r="AO68" s="276"/>
      <c r="AP68" s="277"/>
      <c r="AR68" s="61"/>
    </row>
    <row r="69" spans="1:45" s="1" customFormat="1" ht="15.9" customHeight="1" x14ac:dyDescent="0.2">
      <c r="B69" s="451"/>
      <c r="C69" s="441"/>
      <c r="D69" s="441"/>
      <c r="E69" s="441"/>
      <c r="F69" s="441"/>
      <c r="G69" s="441"/>
      <c r="H69" s="441"/>
      <c r="I69" s="441"/>
      <c r="J69" s="441"/>
      <c r="K69" s="441"/>
      <c r="L69" s="441"/>
      <c r="M69" s="441"/>
      <c r="N69" s="481"/>
      <c r="O69" s="441"/>
      <c r="P69" s="426"/>
      <c r="Q69" s="427"/>
      <c r="R69" s="440"/>
      <c r="S69" s="441"/>
      <c r="T69" s="441"/>
      <c r="U69" s="441"/>
      <c r="V69" s="490"/>
      <c r="W69" s="441"/>
      <c r="X69" s="441"/>
      <c r="Y69" s="441"/>
      <c r="Z69" s="427"/>
      <c r="AA69" s="104"/>
      <c r="AB69" s="7"/>
      <c r="AC69" s="8"/>
      <c r="AD69" s="8"/>
      <c r="AE69" s="106"/>
      <c r="AF69" s="8"/>
      <c r="AG69" s="7"/>
      <c r="AH69" s="98"/>
      <c r="AI69" s="7"/>
      <c r="AJ69" s="7"/>
      <c r="AK69" s="7"/>
      <c r="AL69" s="98"/>
      <c r="AM69" s="53"/>
      <c r="AO69" s="276"/>
      <c r="AP69" s="277"/>
      <c r="AR69" s="61"/>
    </row>
    <row r="70" spans="1:45" s="1" customFormat="1" ht="15.9" customHeight="1" x14ac:dyDescent="0.2">
      <c r="B70" s="451"/>
      <c r="C70" s="441"/>
      <c r="D70" s="441"/>
      <c r="E70" s="441"/>
      <c r="F70" s="441"/>
      <c r="G70" s="441"/>
      <c r="H70" s="441"/>
      <c r="I70" s="441"/>
      <c r="J70" s="441"/>
      <c r="K70" s="441"/>
      <c r="L70" s="441"/>
      <c r="M70" s="441"/>
      <c r="N70" s="481"/>
      <c r="O70" s="441"/>
      <c r="P70" s="426"/>
      <c r="Q70" s="427"/>
      <c r="R70" s="440"/>
      <c r="S70" s="441"/>
      <c r="T70" s="441"/>
      <c r="U70" s="441"/>
      <c r="V70" s="490"/>
      <c r="W70" s="441"/>
      <c r="X70" s="441"/>
      <c r="Y70" s="441"/>
      <c r="Z70" s="427"/>
      <c r="AA70" s="104"/>
      <c r="AB70" s="7"/>
      <c r="AC70" s="8"/>
      <c r="AD70" s="8"/>
      <c r="AE70" s="106"/>
      <c r="AF70" s="8"/>
      <c r="AG70" s="7"/>
      <c r="AH70" s="98"/>
      <c r="AI70" s="7"/>
      <c r="AJ70" s="7"/>
      <c r="AK70" s="7"/>
      <c r="AL70" s="98"/>
      <c r="AM70" s="53"/>
      <c r="AO70" s="276"/>
      <c r="AP70" s="277"/>
      <c r="AR70" s="61"/>
    </row>
    <row r="71" spans="1:45" s="1" customFormat="1" ht="15.9" customHeight="1" thickBot="1" x14ac:dyDescent="0.25">
      <c r="B71" s="537"/>
      <c r="C71" s="460"/>
      <c r="D71" s="460"/>
      <c r="E71" s="460"/>
      <c r="F71" s="460"/>
      <c r="G71" s="460"/>
      <c r="H71" s="460"/>
      <c r="I71" s="460"/>
      <c r="J71" s="460"/>
      <c r="K71" s="460"/>
      <c r="L71" s="460"/>
      <c r="M71" s="460"/>
      <c r="N71" s="473"/>
      <c r="O71" s="460"/>
      <c r="P71" s="492"/>
      <c r="Q71" s="480"/>
      <c r="R71" s="447"/>
      <c r="S71" s="435"/>
      <c r="T71" s="435"/>
      <c r="U71" s="435"/>
      <c r="V71" s="507"/>
      <c r="W71" s="508"/>
      <c r="X71" s="508"/>
      <c r="Y71" s="508"/>
      <c r="Z71" s="509"/>
      <c r="AA71" s="105"/>
      <c r="AB71" s="101"/>
      <c r="AC71" s="102"/>
      <c r="AD71" s="102"/>
      <c r="AE71" s="107"/>
      <c r="AF71" s="102"/>
      <c r="AG71" s="101"/>
      <c r="AH71" s="103"/>
      <c r="AI71" s="101"/>
      <c r="AJ71" s="101"/>
      <c r="AK71" s="101"/>
      <c r="AL71" s="103"/>
      <c r="AM71" s="53"/>
      <c r="AO71" s="276"/>
      <c r="AP71" s="277"/>
    </row>
    <row r="72" spans="1:45" s="1" customFormat="1" ht="9.9" customHeight="1" x14ac:dyDescent="0.2">
      <c r="B72" s="127" t="s">
        <v>256</v>
      </c>
      <c r="G72" s="519" t="str">
        <f>請求データ入力!$K$2</f>
        <v xml:space="preserve">72130
</v>
      </c>
      <c r="H72" s="520"/>
      <c r="I72" s="520"/>
      <c r="J72" s="520"/>
      <c r="K72" s="520"/>
      <c r="L72" s="485" t="s">
        <v>100</v>
      </c>
      <c r="M72" s="441"/>
      <c r="N72" s="441"/>
      <c r="O72" s="441"/>
      <c r="P72" s="441"/>
      <c r="Q72" s="486"/>
      <c r="R72" s="116" t="s">
        <v>257</v>
      </c>
      <c r="S72" s="87"/>
      <c r="T72" s="87"/>
      <c r="U72" s="142"/>
      <c r="V72" s="145"/>
      <c r="W72" s="88"/>
      <c r="X72" s="87"/>
      <c r="Y72" s="87"/>
      <c r="Z72" s="89"/>
      <c r="AC72" s="317"/>
      <c r="AD72" s="317"/>
      <c r="AE72" s="317"/>
      <c r="AF72" s="317"/>
      <c r="AG72" s="9"/>
      <c r="AL72" s="97"/>
      <c r="AM72" s="53"/>
      <c r="AO72" s="278"/>
      <c r="AP72" s="277"/>
    </row>
    <row r="73" spans="1:45" s="1" customFormat="1" ht="15.9" customHeight="1" x14ac:dyDescent="0.2">
      <c r="B73" s="93"/>
      <c r="G73" s="521"/>
      <c r="H73" s="460"/>
      <c r="I73" s="460"/>
      <c r="J73" s="460"/>
      <c r="K73" s="460"/>
      <c r="L73" s="541">
        <f>請求データ入力!$K$6</f>
        <v>0</v>
      </c>
      <c r="M73" s="441"/>
      <c r="N73" s="441"/>
      <c r="O73" s="441"/>
      <c r="P73" s="441"/>
      <c r="Q73" s="486"/>
      <c r="R73" s="135"/>
      <c r="U73" s="12"/>
      <c r="V73" s="510" t="str">
        <f>請求データ入力!N106</f>
        <v/>
      </c>
      <c r="W73" s="435"/>
      <c r="X73" s="435"/>
      <c r="Y73" s="435"/>
      <c r="Z73" s="511"/>
      <c r="AC73" s="317"/>
      <c r="AD73" s="317"/>
      <c r="AE73" s="317"/>
      <c r="AF73" s="317"/>
      <c r="AG73" s="9"/>
      <c r="AL73" s="97"/>
      <c r="AM73" s="53"/>
      <c r="AO73" s="278"/>
      <c r="AP73" s="277"/>
    </row>
    <row r="74" spans="1:45" s="1" customFormat="1" ht="9.9" customHeight="1" x14ac:dyDescent="0.2">
      <c r="B74" s="538" t="str">
        <f>請求データ入力!$F$2</f>
        <v>〒110-0012　東京都台東区竜泉3-40-4</v>
      </c>
      <c r="C74" s="435"/>
      <c r="D74" s="435"/>
      <c r="E74" s="435"/>
      <c r="F74" s="435"/>
      <c r="G74" s="435"/>
      <c r="H74" s="435"/>
      <c r="I74" s="435"/>
      <c r="J74" s="435"/>
      <c r="K74" s="435"/>
      <c r="L74" s="435"/>
      <c r="M74" s="435"/>
      <c r="N74" s="435"/>
      <c r="O74" s="435"/>
      <c r="P74" s="435"/>
      <c r="Q74" s="435"/>
      <c r="R74" s="138" t="s">
        <v>258</v>
      </c>
      <c r="S74" s="129"/>
      <c r="T74" s="129"/>
      <c r="U74" s="143"/>
      <c r="V74" s="112"/>
      <c r="W74" s="139"/>
      <c r="X74" s="139"/>
      <c r="Y74" s="139"/>
      <c r="Z74" s="140"/>
      <c r="AA74" s="10"/>
      <c r="AB74" s="10"/>
      <c r="AC74" s="10"/>
      <c r="AD74" s="10"/>
      <c r="AE74" s="10"/>
      <c r="AF74" s="10"/>
      <c r="AG74" s="9"/>
      <c r="AL74" s="97"/>
      <c r="AM74" s="53"/>
      <c r="AO74" s="278"/>
      <c r="AP74" s="277"/>
    </row>
    <row r="75" spans="1:45" s="1" customFormat="1" ht="15.9" customHeight="1" x14ac:dyDescent="0.2">
      <c r="B75" s="476"/>
      <c r="C75" s="435"/>
      <c r="D75" s="435"/>
      <c r="E75" s="435"/>
      <c r="F75" s="435"/>
      <c r="G75" s="435"/>
      <c r="H75" s="435"/>
      <c r="I75" s="435"/>
      <c r="J75" s="435"/>
      <c r="K75" s="435"/>
      <c r="L75" s="435"/>
      <c r="M75" s="435"/>
      <c r="N75" s="435"/>
      <c r="O75" s="435"/>
      <c r="P75" s="435"/>
      <c r="Q75" s="435"/>
      <c r="R75" s="141" t="s">
        <v>259</v>
      </c>
      <c r="S75" s="99"/>
      <c r="T75" s="551">
        <f>請求データ入力!$O$11</f>
        <v>0.1</v>
      </c>
      <c r="U75" s="480"/>
      <c r="V75" s="467" t="str">
        <f>請求データ入力!O106</f>
        <v/>
      </c>
      <c r="W75" s="460"/>
      <c r="X75" s="460"/>
      <c r="Y75" s="460"/>
      <c r="Z75" s="468"/>
      <c r="AA75" s="10"/>
      <c r="AB75" s="10"/>
      <c r="AC75" s="10"/>
      <c r="AD75" s="10"/>
      <c r="AE75" s="10"/>
      <c r="AF75" s="10"/>
      <c r="AG75" s="9"/>
      <c r="AL75" s="97"/>
      <c r="AM75" s="53"/>
      <c r="AO75" s="278"/>
      <c r="AP75" s="277"/>
    </row>
    <row r="76" spans="1:45" s="1" customFormat="1" ht="9.9" customHeight="1" x14ac:dyDescent="0.2">
      <c r="B76" s="475" t="str">
        <f>請求データ入力!$F$6</f>
        <v>有限会社木村左官工業</v>
      </c>
      <c r="C76" s="435"/>
      <c r="D76" s="435"/>
      <c r="E76" s="435"/>
      <c r="F76" s="435"/>
      <c r="G76" s="435"/>
      <c r="H76" s="435"/>
      <c r="I76" s="435"/>
      <c r="J76" s="435"/>
      <c r="K76" s="435"/>
      <c r="L76" s="435"/>
      <c r="M76" s="435"/>
      <c r="N76" s="435"/>
      <c r="O76" s="435"/>
      <c r="P76" s="435"/>
      <c r="Q76" s="435"/>
      <c r="R76" s="136" t="s">
        <v>260</v>
      </c>
      <c r="U76" s="12"/>
      <c r="V76" s="93"/>
      <c r="W76" s="10"/>
      <c r="X76" s="10"/>
      <c r="Y76" s="10"/>
      <c r="Z76" s="137"/>
      <c r="AA76" s="10"/>
      <c r="AB76" s="10"/>
      <c r="AC76" s="10"/>
      <c r="AD76" s="10"/>
      <c r="AE76" s="10"/>
      <c r="AF76" s="10"/>
      <c r="AG76" s="9"/>
      <c r="AL76" s="97"/>
      <c r="AM76" s="53"/>
      <c r="AO76" s="278"/>
      <c r="AP76" s="277"/>
    </row>
    <row r="77" spans="1:45" s="1" customFormat="1" ht="15.9" customHeight="1" thickBot="1" x14ac:dyDescent="0.25">
      <c r="B77" s="476"/>
      <c r="C77" s="435"/>
      <c r="D77" s="435"/>
      <c r="E77" s="435"/>
      <c r="F77" s="435"/>
      <c r="G77" s="435"/>
      <c r="H77" s="435"/>
      <c r="I77" s="435"/>
      <c r="J77" s="435"/>
      <c r="K77" s="435"/>
      <c r="L77" s="435"/>
      <c r="M77" s="435"/>
      <c r="N77" s="435"/>
      <c r="O77" s="435"/>
      <c r="P77" s="435"/>
      <c r="Q77" s="435"/>
      <c r="R77" s="90"/>
      <c r="S77" s="91"/>
      <c r="T77" s="91"/>
      <c r="U77" s="144"/>
      <c r="V77" s="539" t="str">
        <f>請求データ入力!P106</f>
        <v/>
      </c>
      <c r="W77" s="508"/>
      <c r="X77" s="508"/>
      <c r="Y77" s="508"/>
      <c r="Z77" s="540"/>
      <c r="AA77" s="108"/>
      <c r="AB77" s="109"/>
      <c r="AC77" s="114" t="s">
        <v>261</v>
      </c>
      <c r="AD77" s="109"/>
      <c r="AE77" s="323"/>
      <c r="AF77" s="109"/>
      <c r="AG77" s="110"/>
      <c r="AH77" s="110"/>
      <c r="AI77" s="110"/>
      <c r="AJ77" s="110"/>
      <c r="AK77" s="110"/>
      <c r="AL77" s="111"/>
      <c r="AM77" s="53"/>
      <c r="AO77" s="278"/>
      <c r="AP77" s="277"/>
    </row>
    <row r="78" spans="1:45" s="1" customFormat="1" ht="9.9" customHeight="1" x14ac:dyDescent="0.2">
      <c r="B78" s="476"/>
      <c r="C78" s="435"/>
      <c r="D78" s="435"/>
      <c r="E78" s="435"/>
      <c r="F78" s="435"/>
      <c r="G78" s="435"/>
      <c r="H78" s="435"/>
      <c r="I78" s="435"/>
      <c r="J78" s="435"/>
      <c r="K78" s="435"/>
      <c r="L78" s="435"/>
      <c r="M78" s="435"/>
      <c r="N78" s="435"/>
      <c r="O78" s="435"/>
      <c r="P78" s="435"/>
      <c r="Q78" s="435"/>
      <c r="R78" s="132" t="s">
        <v>262</v>
      </c>
      <c r="S78" s="133"/>
      <c r="T78" s="133"/>
      <c r="U78" s="134"/>
      <c r="V78" s="117" t="s">
        <v>263</v>
      </c>
      <c r="W78" s="10"/>
      <c r="X78" s="10"/>
      <c r="Y78" s="10"/>
      <c r="Z78" s="10"/>
      <c r="AA78" s="149"/>
      <c r="AB78" s="10"/>
      <c r="AC78" s="115" t="s">
        <v>264</v>
      </c>
      <c r="AD78" s="10"/>
      <c r="AE78" s="10"/>
      <c r="AF78" s="10"/>
      <c r="AG78" s="112"/>
      <c r="AI78" s="115" t="s">
        <v>265</v>
      </c>
      <c r="AL78" s="97"/>
      <c r="AM78" s="53"/>
      <c r="AO78" s="278"/>
      <c r="AP78" s="277"/>
    </row>
    <row r="79" spans="1:45" s="1" customFormat="1" ht="15.9" customHeight="1" x14ac:dyDescent="0.2">
      <c r="B79" s="533" t="str">
        <f>"TEL："&amp;請求データ入力!$K$4</f>
        <v>TEL：090-4609-2757</v>
      </c>
      <c r="C79" s="460"/>
      <c r="D79" s="460"/>
      <c r="E79" s="460"/>
      <c r="F79" s="460"/>
      <c r="G79" s="460"/>
      <c r="H79" s="460"/>
      <c r="I79" s="460"/>
      <c r="J79" s="460"/>
      <c r="K79" s="460"/>
      <c r="L79" s="460"/>
      <c r="M79" s="460"/>
      <c r="N79" s="460"/>
      <c r="O79" s="460"/>
      <c r="P79" s="460"/>
      <c r="Q79" s="480"/>
      <c r="R79" s="479">
        <f>請求データ入力!F106</f>
        <v>0</v>
      </c>
      <c r="S79" s="460"/>
      <c r="T79" s="460"/>
      <c r="U79" s="480"/>
      <c r="V79" s="484" t="str">
        <f>CONCATENATE(請求データ入力!C106,"/",請求データ入力!D106,"/",請求データ入力!E106)</f>
        <v>//</v>
      </c>
      <c r="W79" s="460"/>
      <c r="X79" s="460"/>
      <c r="Y79" s="460"/>
      <c r="Z79" s="460"/>
      <c r="AA79" s="150"/>
      <c r="AB79" s="10"/>
      <c r="AC79" s="10"/>
      <c r="AD79" s="10"/>
      <c r="AE79" s="10"/>
      <c r="AF79" s="10"/>
      <c r="AG79" s="93"/>
      <c r="AL79" s="97"/>
      <c r="AM79" s="53"/>
      <c r="AO79" s="278"/>
      <c r="AP79" s="277"/>
    </row>
    <row r="80" spans="1:45" s="1" customFormat="1" ht="9.9" customHeight="1" x14ac:dyDescent="0.2">
      <c r="B80" s="128" t="s">
        <v>266</v>
      </c>
      <c r="C80" s="129"/>
      <c r="D80" s="129"/>
      <c r="E80" s="129"/>
      <c r="F80" s="130"/>
      <c r="G80" s="129"/>
      <c r="H80" s="129"/>
      <c r="I80" s="129"/>
      <c r="J80" s="129"/>
      <c r="K80" s="129"/>
      <c r="L80" s="129"/>
      <c r="M80" s="129"/>
      <c r="N80" s="129"/>
      <c r="O80" s="129"/>
      <c r="P80" s="129"/>
      <c r="Q80" s="129"/>
      <c r="R80" s="146" t="s">
        <v>267</v>
      </c>
      <c r="S80" s="99"/>
      <c r="T80" s="99"/>
      <c r="U80" s="147"/>
      <c r="V80" s="148"/>
      <c r="W80" s="10"/>
      <c r="X80" s="10"/>
      <c r="Y80" s="10"/>
      <c r="Z80" s="10"/>
      <c r="AA80" s="150"/>
      <c r="AB80" s="10"/>
      <c r="AC80" s="10"/>
      <c r="AD80" s="10"/>
      <c r="AE80" s="10"/>
      <c r="AF80" s="10"/>
      <c r="AG80" s="93"/>
      <c r="AL80" s="97"/>
      <c r="AM80" s="53"/>
      <c r="AO80" s="278"/>
      <c r="AP80" s="277"/>
      <c r="AS80" s="58"/>
    </row>
    <row r="81" spans="1:45" s="1" customFormat="1" ht="15.9" customHeight="1" x14ac:dyDescent="0.2">
      <c r="B81" s="473">
        <f>請求データ入力!H106</f>
        <v>0</v>
      </c>
      <c r="C81" s="460"/>
      <c r="D81" s="460"/>
      <c r="E81" s="460"/>
      <c r="F81" s="460"/>
      <c r="G81" s="459">
        <f>請求データ入力!I106</f>
        <v>0</v>
      </c>
      <c r="H81" s="460"/>
      <c r="I81" s="460"/>
      <c r="J81" s="460"/>
      <c r="K81" s="460"/>
      <c r="L81" s="460"/>
      <c r="M81" s="460"/>
      <c r="N81" s="460"/>
      <c r="O81" s="460"/>
      <c r="P81" s="460"/>
      <c r="Q81" s="460"/>
      <c r="R81" s="479">
        <f>請求データ入力!G106</f>
        <v>0</v>
      </c>
      <c r="S81" s="460"/>
      <c r="T81" s="460"/>
      <c r="U81" s="480"/>
      <c r="V81" s="131" t="s">
        <v>268</v>
      </c>
      <c r="W81" s="484" t="str">
        <f>請求データ入力!Q106</f>
        <v>2602092</v>
      </c>
      <c r="X81" s="460"/>
      <c r="Y81" s="460"/>
      <c r="Z81" s="460"/>
      <c r="AA81" s="113"/>
      <c r="AB81" s="99"/>
      <c r="AC81" s="99"/>
      <c r="AD81" s="99"/>
      <c r="AE81" s="99"/>
      <c r="AF81" s="99"/>
      <c r="AG81" s="113"/>
      <c r="AH81" s="99"/>
      <c r="AI81" s="99"/>
      <c r="AJ81" s="99"/>
      <c r="AK81" s="99"/>
      <c r="AL81" s="100"/>
      <c r="AM81" s="53"/>
      <c r="AO81" s="278"/>
      <c r="AP81" s="277"/>
      <c r="AS81" s="58"/>
    </row>
    <row r="82" spans="1:45" s="1" customFormat="1" ht="12" customHeight="1" x14ac:dyDescent="0.2">
      <c r="B82" s="92"/>
      <c r="AM82" s="53"/>
      <c r="AS82" s="58"/>
    </row>
    <row r="83" spans="1:45" s="1" customFormat="1" ht="12" customHeight="1" x14ac:dyDescent="0.2">
      <c r="AM83" s="53"/>
      <c r="AS83" s="58"/>
    </row>
    <row r="84" spans="1:45" s="2" customFormat="1" ht="15.9" customHeight="1" x14ac:dyDescent="0.2">
      <c r="A84" s="1"/>
      <c r="B84" s="79" t="s">
        <v>269</v>
      </c>
      <c r="C84" s="80"/>
      <c r="D84" s="81"/>
      <c r="E84" s="81"/>
      <c r="F84" s="81"/>
      <c r="G84" s="81"/>
      <c r="H84" s="81"/>
      <c r="I84" s="81"/>
      <c r="J84" s="81"/>
      <c r="K84" s="81"/>
      <c r="L84" s="81"/>
      <c r="M84" s="81"/>
      <c r="N84" s="81"/>
      <c r="O84" s="82"/>
      <c r="P84" s="83" t="s">
        <v>270</v>
      </c>
      <c r="Q84" s="81"/>
      <c r="R84" s="81"/>
      <c r="S84" s="81"/>
      <c r="T84" s="81"/>
      <c r="U84" s="81"/>
      <c r="V84" s="81"/>
      <c r="W84" s="81"/>
      <c r="AA84" s="178" t="s">
        <v>244</v>
      </c>
      <c r="AB84" s="156"/>
      <c r="AC84" s="156"/>
      <c r="AD84" s="156"/>
      <c r="AE84" s="156"/>
      <c r="AF84" s="156"/>
      <c r="AG84" s="156"/>
      <c r="AH84" s="156"/>
      <c r="AI84" s="156"/>
      <c r="AJ84" s="156"/>
      <c r="AK84" s="156"/>
      <c r="AL84" s="157"/>
      <c r="AM84" s="53"/>
      <c r="AN84" s="55"/>
      <c r="AS84" s="57"/>
    </row>
    <row r="85" spans="1:45" s="1" customFormat="1" ht="15.9" customHeight="1" thickBot="1" x14ac:dyDescent="0.25">
      <c r="B85" s="181"/>
      <c r="C85" s="182"/>
      <c r="D85" s="182"/>
      <c r="E85" s="183" t="s">
        <v>245</v>
      </c>
      <c r="F85" s="184"/>
      <c r="G85" s="185"/>
      <c r="H85" s="185"/>
      <c r="I85" s="185"/>
      <c r="J85" s="186"/>
      <c r="K85" s="185"/>
      <c r="L85" s="185"/>
      <c r="M85" s="185"/>
      <c r="N85" s="187" t="s">
        <v>246</v>
      </c>
      <c r="O85" s="185"/>
      <c r="P85" s="185"/>
      <c r="Q85" s="188"/>
      <c r="R85" s="183" t="s">
        <v>247</v>
      </c>
      <c r="S85" s="185"/>
      <c r="T85" s="185"/>
      <c r="U85" s="185"/>
      <c r="V85" s="187" t="s">
        <v>248</v>
      </c>
      <c r="W85" s="185"/>
      <c r="X85" s="189"/>
      <c r="Y85" s="189"/>
      <c r="Z85" s="190"/>
      <c r="AA85" s="158"/>
      <c r="AB85" s="3"/>
      <c r="AC85" s="3"/>
      <c r="AD85" s="3"/>
      <c r="AG85" s="4"/>
      <c r="AH85" s="4"/>
      <c r="AI85" s="4"/>
      <c r="AJ85" s="4"/>
      <c r="AK85" s="5"/>
      <c r="AL85" s="159"/>
      <c r="AM85" s="53"/>
      <c r="AS85" s="58"/>
    </row>
    <row r="86" spans="1:45" s="1" customFormat="1" ht="15.9" customHeight="1" thickTop="1" x14ac:dyDescent="0.2">
      <c r="A86" s="6"/>
      <c r="B86" s="489">
        <f>B65</f>
        <v>0</v>
      </c>
      <c r="C86" s="435"/>
      <c r="D86" s="435"/>
      <c r="E86" s="435"/>
      <c r="F86" s="435"/>
      <c r="G86" s="435"/>
      <c r="H86" s="435"/>
      <c r="I86" s="435"/>
      <c r="J86" s="435"/>
      <c r="K86" s="435"/>
      <c r="L86" s="435"/>
      <c r="M86" s="435"/>
      <c r="N86" s="448">
        <f>N65</f>
        <v>0</v>
      </c>
      <c r="O86" s="435"/>
      <c r="P86" s="449">
        <f>P65</f>
        <v>0</v>
      </c>
      <c r="Q86" s="450"/>
      <c r="R86" s="447">
        <f>R65</f>
        <v>0</v>
      </c>
      <c r="S86" s="435"/>
      <c r="T86" s="435"/>
      <c r="U86" s="435"/>
      <c r="V86" s="498" t="str">
        <f>V65</f>
        <v/>
      </c>
      <c r="W86" s="435"/>
      <c r="X86" s="435"/>
      <c r="Y86" s="435"/>
      <c r="Z86" s="450"/>
      <c r="AA86" s="324"/>
      <c r="AB86" s="319"/>
      <c r="AC86" s="319"/>
      <c r="AD86" s="319"/>
      <c r="AE86" s="166"/>
      <c r="AF86" s="166"/>
      <c r="AG86" s="166"/>
      <c r="AH86" s="166"/>
      <c r="AI86" s="166"/>
      <c r="AJ86" s="166"/>
      <c r="AK86" s="166"/>
      <c r="AL86" s="167"/>
      <c r="AM86" s="53"/>
      <c r="AS86" s="58"/>
    </row>
    <row r="87" spans="1:45" s="1" customFormat="1" ht="15.9" customHeight="1" x14ac:dyDescent="0.2">
      <c r="B87" s="463"/>
      <c r="C87" s="429"/>
      <c r="D87" s="429"/>
      <c r="E87" s="429"/>
      <c r="F87" s="429"/>
      <c r="G87" s="429"/>
      <c r="H87" s="429"/>
      <c r="I87" s="429"/>
      <c r="J87" s="429"/>
      <c r="K87" s="429"/>
      <c r="L87" s="429"/>
      <c r="M87" s="429"/>
      <c r="N87" s="443"/>
      <c r="O87" s="429"/>
      <c r="P87" s="454"/>
      <c r="Q87" s="430"/>
      <c r="R87" s="487"/>
      <c r="S87" s="429"/>
      <c r="T87" s="429"/>
      <c r="U87" s="429"/>
      <c r="V87" s="428"/>
      <c r="W87" s="429"/>
      <c r="X87" s="429"/>
      <c r="Y87" s="429"/>
      <c r="Z87" s="430"/>
      <c r="AA87" s="325" t="s">
        <v>249</v>
      </c>
      <c r="AB87" s="325"/>
      <c r="AC87" s="325"/>
      <c r="AD87" s="325"/>
      <c r="AE87" s="325"/>
      <c r="AF87" s="325"/>
      <c r="AG87" s="325"/>
      <c r="AH87" s="325"/>
      <c r="AI87" s="325"/>
      <c r="AJ87" s="325"/>
      <c r="AK87" s="325"/>
      <c r="AL87" s="326"/>
      <c r="AM87" s="53"/>
      <c r="AS87" s="58"/>
    </row>
    <row r="88" spans="1:45" s="1" customFormat="1" ht="15.9" customHeight="1" x14ac:dyDescent="0.2">
      <c r="B88" s="463"/>
      <c r="C88" s="429"/>
      <c r="D88" s="429"/>
      <c r="E88" s="429"/>
      <c r="F88" s="429"/>
      <c r="G88" s="429"/>
      <c r="H88" s="429"/>
      <c r="I88" s="429"/>
      <c r="J88" s="429"/>
      <c r="K88" s="429"/>
      <c r="L88" s="429"/>
      <c r="M88" s="429"/>
      <c r="N88" s="443"/>
      <c r="O88" s="429"/>
      <c r="P88" s="454"/>
      <c r="Q88" s="430"/>
      <c r="R88" s="487"/>
      <c r="S88" s="429"/>
      <c r="T88" s="429"/>
      <c r="U88" s="429"/>
      <c r="V88" s="428"/>
      <c r="W88" s="429"/>
      <c r="X88" s="429"/>
      <c r="Y88" s="429"/>
      <c r="Z88" s="430"/>
      <c r="AA88" s="325" t="s">
        <v>252</v>
      </c>
      <c r="AB88" s="325"/>
      <c r="AC88" s="325"/>
      <c r="AD88" s="325"/>
      <c r="AE88" s="325"/>
      <c r="AF88" s="325"/>
      <c r="AG88" s="325"/>
      <c r="AH88" s="325"/>
      <c r="AI88" s="325"/>
      <c r="AJ88" s="325"/>
      <c r="AK88" s="325"/>
      <c r="AL88" s="326"/>
      <c r="AM88" s="53"/>
      <c r="AO88" s="61"/>
      <c r="AS88" s="58"/>
    </row>
    <row r="89" spans="1:45" s="1" customFormat="1" ht="15.9" customHeight="1" x14ac:dyDescent="0.2">
      <c r="B89" s="463"/>
      <c r="C89" s="429"/>
      <c r="D89" s="429"/>
      <c r="E89" s="429"/>
      <c r="F89" s="429"/>
      <c r="G89" s="429"/>
      <c r="H89" s="429"/>
      <c r="I89" s="429"/>
      <c r="J89" s="429"/>
      <c r="K89" s="429"/>
      <c r="L89" s="429"/>
      <c r="M89" s="429"/>
      <c r="N89" s="443"/>
      <c r="O89" s="429"/>
      <c r="P89" s="454"/>
      <c r="Q89" s="430"/>
      <c r="R89" s="487"/>
      <c r="S89" s="429"/>
      <c r="T89" s="429"/>
      <c r="U89" s="429"/>
      <c r="V89" s="428"/>
      <c r="W89" s="429"/>
      <c r="X89" s="429"/>
      <c r="Y89" s="429"/>
      <c r="Z89" s="430"/>
      <c r="AA89" s="455" t="s">
        <v>253</v>
      </c>
      <c r="AB89" s="429"/>
      <c r="AC89" s="429"/>
      <c r="AD89" s="430"/>
      <c r="AE89" s="455" t="s">
        <v>254</v>
      </c>
      <c r="AF89" s="429"/>
      <c r="AG89" s="429"/>
      <c r="AH89" s="430"/>
      <c r="AI89" s="455" t="s">
        <v>255</v>
      </c>
      <c r="AJ89" s="429"/>
      <c r="AK89" s="429"/>
      <c r="AL89" s="430"/>
      <c r="AM89" s="53"/>
      <c r="AS89" s="58"/>
    </row>
    <row r="90" spans="1:45" s="1" customFormat="1" ht="15.9" customHeight="1" x14ac:dyDescent="0.2">
      <c r="B90" s="463"/>
      <c r="C90" s="429"/>
      <c r="D90" s="429"/>
      <c r="E90" s="429"/>
      <c r="F90" s="429"/>
      <c r="G90" s="429"/>
      <c r="H90" s="429"/>
      <c r="I90" s="429"/>
      <c r="J90" s="429"/>
      <c r="K90" s="429"/>
      <c r="L90" s="429"/>
      <c r="M90" s="429"/>
      <c r="N90" s="443"/>
      <c r="O90" s="429"/>
      <c r="P90" s="454"/>
      <c r="Q90" s="430"/>
      <c r="R90" s="487"/>
      <c r="S90" s="429"/>
      <c r="T90" s="429"/>
      <c r="U90" s="429"/>
      <c r="V90" s="428"/>
      <c r="W90" s="429"/>
      <c r="X90" s="429"/>
      <c r="Y90" s="429"/>
      <c r="Z90" s="430"/>
      <c r="AA90" s="161"/>
      <c r="AB90" s="7"/>
      <c r="AC90" s="8"/>
      <c r="AD90" s="8"/>
      <c r="AE90" s="172"/>
      <c r="AF90" s="8"/>
      <c r="AG90" s="7"/>
      <c r="AH90" s="162"/>
      <c r="AI90" s="7"/>
      <c r="AJ90" s="7"/>
      <c r="AK90" s="7"/>
      <c r="AL90" s="162"/>
      <c r="AM90" s="53"/>
      <c r="AS90" s="58"/>
    </row>
    <row r="91" spans="1:45" s="1" customFormat="1" ht="15.9" customHeight="1" x14ac:dyDescent="0.2">
      <c r="B91" s="463"/>
      <c r="C91" s="429"/>
      <c r="D91" s="429"/>
      <c r="E91" s="429"/>
      <c r="F91" s="429"/>
      <c r="G91" s="429"/>
      <c r="H91" s="429"/>
      <c r="I91" s="429"/>
      <c r="J91" s="429"/>
      <c r="K91" s="429"/>
      <c r="L91" s="429"/>
      <c r="M91" s="429"/>
      <c r="N91" s="443"/>
      <c r="O91" s="429"/>
      <c r="P91" s="454"/>
      <c r="Q91" s="430"/>
      <c r="R91" s="487"/>
      <c r="S91" s="429"/>
      <c r="T91" s="429"/>
      <c r="U91" s="429"/>
      <c r="V91" s="428"/>
      <c r="W91" s="429"/>
      <c r="X91" s="429"/>
      <c r="Y91" s="429"/>
      <c r="Z91" s="430"/>
      <c r="AA91" s="161"/>
      <c r="AB91" s="7"/>
      <c r="AC91" s="8"/>
      <c r="AD91" s="8"/>
      <c r="AE91" s="172"/>
      <c r="AF91" s="8"/>
      <c r="AG91" s="7"/>
      <c r="AH91" s="162"/>
      <c r="AI91" s="7"/>
      <c r="AJ91" s="7"/>
      <c r="AK91" s="7"/>
      <c r="AL91" s="162"/>
      <c r="AM91" s="53"/>
      <c r="AS91" s="58"/>
    </row>
    <row r="92" spans="1:45" s="1" customFormat="1" ht="15.9" customHeight="1" thickBot="1" x14ac:dyDescent="0.25">
      <c r="B92" s="489"/>
      <c r="C92" s="435"/>
      <c r="D92" s="435"/>
      <c r="E92" s="435"/>
      <c r="F92" s="435"/>
      <c r="G92" s="435"/>
      <c r="H92" s="435"/>
      <c r="I92" s="435"/>
      <c r="J92" s="435"/>
      <c r="K92" s="435"/>
      <c r="L92" s="435"/>
      <c r="M92" s="435"/>
      <c r="N92" s="448"/>
      <c r="O92" s="435"/>
      <c r="P92" s="449"/>
      <c r="Q92" s="450"/>
      <c r="R92" s="447"/>
      <c r="S92" s="435"/>
      <c r="T92" s="435"/>
      <c r="U92" s="435"/>
      <c r="V92" s="502"/>
      <c r="W92" s="435"/>
      <c r="X92" s="435"/>
      <c r="Y92" s="435"/>
      <c r="Z92" s="450"/>
      <c r="AA92" s="173"/>
      <c r="AB92" s="174"/>
      <c r="AC92" s="175"/>
      <c r="AD92" s="175"/>
      <c r="AE92" s="176"/>
      <c r="AF92" s="175"/>
      <c r="AG92" s="174"/>
      <c r="AH92" s="177"/>
      <c r="AI92" s="174"/>
      <c r="AJ92" s="174"/>
      <c r="AK92" s="174"/>
      <c r="AL92" s="177"/>
      <c r="AM92" s="53"/>
      <c r="AS92" s="58"/>
    </row>
    <row r="93" spans="1:45" s="1" customFormat="1" ht="9.9" customHeight="1" x14ac:dyDescent="0.2">
      <c r="B93" s="209" t="s">
        <v>256</v>
      </c>
      <c r="C93" s="191"/>
      <c r="D93" s="191"/>
      <c r="E93" s="191"/>
      <c r="F93" s="191"/>
      <c r="G93" s="493" t="str">
        <f>請求データ入力!$K$2</f>
        <v xml:space="preserve">72130
</v>
      </c>
      <c r="H93" s="494"/>
      <c r="I93" s="494"/>
      <c r="J93" s="494"/>
      <c r="K93" s="495"/>
      <c r="L93" s="505" t="s">
        <v>100</v>
      </c>
      <c r="M93" s="494"/>
      <c r="N93" s="494"/>
      <c r="O93" s="494"/>
      <c r="P93" s="494"/>
      <c r="Q93" s="506"/>
      <c r="R93" s="210" t="s">
        <v>257</v>
      </c>
      <c r="S93" s="199"/>
      <c r="T93" s="199"/>
      <c r="U93" s="200"/>
      <c r="V93" s="201"/>
      <c r="W93" s="202"/>
      <c r="X93" s="199"/>
      <c r="Y93" s="199"/>
      <c r="Z93" s="203"/>
      <c r="AC93" s="317"/>
      <c r="AD93" s="317"/>
      <c r="AE93" s="317"/>
      <c r="AF93" s="317"/>
      <c r="AG93" s="9"/>
      <c r="AL93" s="160"/>
      <c r="AM93" s="53"/>
      <c r="AS93" s="58"/>
    </row>
    <row r="94" spans="1:45" s="1" customFormat="1" ht="15.9" customHeight="1" x14ac:dyDescent="0.2">
      <c r="B94" s="163"/>
      <c r="G94" s="496"/>
      <c r="H94" s="453"/>
      <c r="I94" s="453"/>
      <c r="J94" s="453"/>
      <c r="K94" s="497"/>
      <c r="L94" s="477">
        <f>請求データ入力!$K$6</f>
        <v>0</v>
      </c>
      <c r="M94" s="429"/>
      <c r="N94" s="429"/>
      <c r="O94" s="429"/>
      <c r="P94" s="429"/>
      <c r="Q94" s="478"/>
      <c r="R94" s="204"/>
      <c r="U94" s="12"/>
      <c r="V94" s="503" t="str">
        <f>V73</f>
        <v/>
      </c>
      <c r="W94" s="435"/>
      <c r="X94" s="435"/>
      <c r="Y94" s="435"/>
      <c r="Z94" s="504"/>
      <c r="AC94" s="317"/>
      <c r="AD94" s="317"/>
      <c r="AE94" s="317"/>
      <c r="AF94" s="317"/>
      <c r="AG94" s="9"/>
      <c r="AL94" s="160"/>
      <c r="AM94" s="53"/>
      <c r="AS94" s="58"/>
    </row>
    <row r="95" spans="1:45" s="1" customFormat="1" ht="9.9" customHeight="1" x14ac:dyDescent="0.2">
      <c r="B95" s="532" t="str">
        <f>請求データ入力!$F$2</f>
        <v>〒110-0012　東京都台東区竜泉3-40-4</v>
      </c>
      <c r="C95" s="435"/>
      <c r="D95" s="435"/>
      <c r="E95" s="435"/>
      <c r="F95" s="435"/>
      <c r="G95" s="435"/>
      <c r="H95" s="435"/>
      <c r="I95" s="435"/>
      <c r="J95" s="435"/>
      <c r="K95" s="435"/>
      <c r="L95" s="435"/>
      <c r="M95" s="435"/>
      <c r="N95" s="435"/>
      <c r="O95" s="435"/>
      <c r="P95" s="435"/>
      <c r="Q95" s="435"/>
      <c r="R95" s="211" t="s">
        <v>258</v>
      </c>
      <c r="S95" s="191"/>
      <c r="T95" s="191"/>
      <c r="U95" s="192"/>
      <c r="V95" s="171"/>
      <c r="W95" s="193"/>
      <c r="X95" s="193"/>
      <c r="Y95" s="193"/>
      <c r="Z95" s="205"/>
      <c r="AA95" s="10"/>
      <c r="AB95" s="10"/>
      <c r="AC95" s="10"/>
      <c r="AD95" s="10"/>
      <c r="AE95" s="10"/>
      <c r="AF95" s="10"/>
      <c r="AG95" s="9"/>
      <c r="AL95" s="160"/>
      <c r="AM95" s="53"/>
      <c r="AS95" s="58"/>
    </row>
    <row r="96" spans="1:45" s="1" customFormat="1" ht="15.9" customHeight="1" x14ac:dyDescent="0.2">
      <c r="B96" s="472"/>
      <c r="C96" s="435"/>
      <c r="D96" s="435"/>
      <c r="E96" s="435"/>
      <c r="F96" s="435"/>
      <c r="G96" s="435"/>
      <c r="H96" s="435"/>
      <c r="I96" s="435"/>
      <c r="J96" s="435"/>
      <c r="K96" s="435"/>
      <c r="L96" s="435"/>
      <c r="M96" s="435"/>
      <c r="N96" s="435"/>
      <c r="O96" s="435"/>
      <c r="P96" s="435"/>
      <c r="Q96" s="435"/>
      <c r="R96" s="212" t="s">
        <v>259</v>
      </c>
      <c r="S96" s="166"/>
      <c r="T96" s="542">
        <f>請求データ入力!$O$11</f>
        <v>0.1</v>
      </c>
      <c r="U96" s="497"/>
      <c r="V96" s="516" t="str">
        <f>V75</f>
        <v/>
      </c>
      <c r="W96" s="453"/>
      <c r="X96" s="453"/>
      <c r="Y96" s="453"/>
      <c r="Z96" s="517"/>
      <c r="AA96" s="10"/>
      <c r="AB96" s="10"/>
      <c r="AC96" s="10"/>
      <c r="AD96" s="10"/>
      <c r="AE96" s="10"/>
      <c r="AF96" s="10"/>
      <c r="AG96" s="9"/>
      <c r="AL96" s="160"/>
      <c r="AM96" s="53"/>
      <c r="AS96" s="58"/>
    </row>
    <row r="97" spans="1:45" s="1" customFormat="1" ht="9.9" customHeight="1" x14ac:dyDescent="0.2">
      <c r="B97" s="471" t="str">
        <f>請求データ入力!$F$6</f>
        <v>有限会社木村左官工業</v>
      </c>
      <c r="C97" s="435"/>
      <c r="D97" s="435"/>
      <c r="E97" s="435"/>
      <c r="F97" s="435"/>
      <c r="G97" s="435"/>
      <c r="H97" s="435"/>
      <c r="I97" s="435"/>
      <c r="J97" s="435"/>
      <c r="K97" s="435"/>
      <c r="L97" s="435"/>
      <c r="M97" s="435"/>
      <c r="N97" s="435"/>
      <c r="O97" s="435"/>
      <c r="P97" s="435"/>
      <c r="Q97" s="450"/>
      <c r="R97" s="211" t="s">
        <v>260</v>
      </c>
      <c r="S97" s="191"/>
      <c r="T97" s="191"/>
      <c r="U97" s="192"/>
      <c r="V97" s="171"/>
      <c r="W97" s="193"/>
      <c r="X97" s="193"/>
      <c r="Y97" s="193"/>
      <c r="Z97" s="205"/>
      <c r="AA97" s="10"/>
      <c r="AB97" s="10"/>
      <c r="AC97" s="10"/>
      <c r="AD97" s="10"/>
      <c r="AE97" s="10"/>
      <c r="AF97" s="10"/>
      <c r="AG97" s="9"/>
      <c r="AL97" s="160"/>
      <c r="AM97" s="53"/>
      <c r="AS97" s="58"/>
    </row>
    <row r="98" spans="1:45" s="1" customFormat="1" ht="15.9" customHeight="1" thickBot="1" x14ac:dyDescent="0.25">
      <c r="B98" s="472"/>
      <c r="C98" s="435"/>
      <c r="D98" s="435"/>
      <c r="E98" s="435"/>
      <c r="F98" s="435"/>
      <c r="G98" s="435"/>
      <c r="H98" s="435"/>
      <c r="I98" s="435"/>
      <c r="J98" s="435"/>
      <c r="K98" s="435"/>
      <c r="L98" s="435"/>
      <c r="M98" s="435"/>
      <c r="N98" s="435"/>
      <c r="O98" s="435"/>
      <c r="P98" s="435"/>
      <c r="Q98" s="450"/>
      <c r="R98" s="206"/>
      <c r="S98" s="207"/>
      <c r="T98" s="207"/>
      <c r="U98" s="208"/>
      <c r="V98" s="464" t="str">
        <f>V77</f>
        <v/>
      </c>
      <c r="W98" s="465"/>
      <c r="X98" s="465"/>
      <c r="Y98" s="465"/>
      <c r="Z98" s="466"/>
      <c r="AA98" s="168"/>
      <c r="AB98" s="168"/>
      <c r="AC98" s="179" t="s">
        <v>261</v>
      </c>
      <c r="AD98" s="168"/>
      <c r="AE98" s="168"/>
      <c r="AF98" s="168"/>
      <c r="AG98" s="169"/>
      <c r="AH98" s="169"/>
      <c r="AI98" s="169"/>
      <c r="AJ98" s="169"/>
      <c r="AK98" s="169"/>
      <c r="AL98" s="170"/>
      <c r="AM98" s="53"/>
      <c r="AS98" s="58"/>
    </row>
    <row r="99" spans="1:45" s="1" customFormat="1" ht="9.9" customHeight="1" x14ac:dyDescent="0.2">
      <c r="B99" s="472"/>
      <c r="C99" s="435"/>
      <c r="D99" s="435"/>
      <c r="E99" s="435"/>
      <c r="F99" s="435"/>
      <c r="G99" s="435"/>
      <c r="H99" s="435"/>
      <c r="I99" s="435"/>
      <c r="J99" s="435"/>
      <c r="K99" s="435"/>
      <c r="L99" s="435"/>
      <c r="M99" s="435"/>
      <c r="N99" s="435"/>
      <c r="O99" s="435"/>
      <c r="P99" s="435"/>
      <c r="Q99" s="450"/>
      <c r="R99" s="213" t="s">
        <v>262</v>
      </c>
      <c r="S99" s="166"/>
      <c r="T99" s="166"/>
      <c r="U99" s="195"/>
      <c r="V99" s="215" t="s">
        <v>263</v>
      </c>
      <c r="W99" s="10"/>
      <c r="X99" s="10"/>
      <c r="Y99" s="10"/>
      <c r="Z99" s="180"/>
      <c r="AA99" s="164"/>
      <c r="AB99" s="10"/>
      <c r="AC99" s="216" t="s">
        <v>264</v>
      </c>
      <c r="AD99" s="10"/>
      <c r="AE99" s="10"/>
      <c r="AF99" s="10"/>
      <c r="AG99" s="171"/>
      <c r="AI99" s="216" t="s">
        <v>265</v>
      </c>
      <c r="AL99" s="160"/>
      <c r="AM99" s="53"/>
      <c r="AS99" s="58"/>
    </row>
    <row r="100" spans="1:45" s="1" customFormat="1" ht="15.9" customHeight="1" x14ac:dyDescent="0.2">
      <c r="B100" s="514" t="str">
        <f>"TEL："&amp;請求データ入力!$K$4</f>
        <v>TEL：090-4609-2757</v>
      </c>
      <c r="C100" s="453"/>
      <c r="D100" s="453"/>
      <c r="E100" s="453"/>
      <c r="F100" s="453"/>
      <c r="G100" s="453"/>
      <c r="H100" s="453"/>
      <c r="I100" s="453"/>
      <c r="J100" s="453"/>
      <c r="K100" s="453"/>
      <c r="L100" s="453"/>
      <c r="M100" s="453"/>
      <c r="N100" s="453"/>
      <c r="O100" s="453"/>
      <c r="P100" s="453"/>
      <c r="Q100" s="497"/>
      <c r="R100" s="452">
        <f>R79</f>
        <v>0</v>
      </c>
      <c r="S100" s="453"/>
      <c r="T100" s="453"/>
      <c r="U100" s="453"/>
      <c r="V100" s="544" t="str">
        <f>V79</f>
        <v>//</v>
      </c>
      <c r="W100" s="453"/>
      <c r="X100" s="453"/>
      <c r="Y100" s="453"/>
      <c r="Z100" s="497"/>
      <c r="AA100" s="164"/>
      <c r="AB100" s="10"/>
      <c r="AC100" s="10"/>
      <c r="AD100" s="10"/>
      <c r="AE100" s="10"/>
      <c r="AF100" s="10"/>
      <c r="AG100" s="163"/>
      <c r="AL100" s="160"/>
      <c r="AM100" s="53"/>
      <c r="AS100" s="58"/>
    </row>
    <row r="101" spans="1:45" s="1" customFormat="1" ht="9.9" customHeight="1" x14ac:dyDescent="0.2">
      <c r="B101" s="209" t="s">
        <v>266</v>
      </c>
      <c r="C101" s="191"/>
      <c r="D101" s="191"/>
      <c r="E101" s="191"/>
      <c r="F101" s="197"/>
      <c r="G101" s="191"/>
      <c r="H101" s="191"/>
      <c r="I101" s="191"/>
      <c r="J101" s="191"/>
      <c r="K101" s="191"/>
      <c r="L101" s="191"/>
      <c r="M101" s="191"/>
      <c r="N101" s="191"/>
      <c r="O101" s="191"/>
      <c r="P101" s="191"/>
      <c r="Q101" s="191"/>
      <c r="R101" s="214" t="s">
        <v>267</v>
      </c>
      <c r="S101" s="169"/>
      <c r="T101" s="169"/>
      <c r="U101" s="196"/>
      <c r="V101" s="198"/>
      <c r="W101" s="193"/>
      <c r="X101" s="193"/>
      <c r="Y101" s="193"/>
      <c r="Z101" s="194"/>
      <c r="AA101" s="164"/>
      <c r="AB101" s="10"/>
      <c r="AC101" s="10"/>
      <c r="AD101" s="10"/>
      <c r="AE101" s="10"/>
      <c r="AF101" s="10"/>
      <c r="AG101" s="163"/>
      <c r="AL101" s="160"/>
      <c r="AM101" s="53"/>
      <c r="AS101" s="58"/>
    </row>
    <row r="102" spans="1:45" s="1" customFormat="1" ht="15.9" customHeight="1" x14ac:dyDescent="0.2">
      <c r="B102" s="452">
        <f>B81</f>
        <v>0</v>
      </c>
      <c r="C102" s="453"/>
      <c r="D102" s="453"/>
      <c r="E102" s="453"/>
      <c r="F102" s="453"/>
      <c r="G102" s="488">
        <f>G81</f>
        <v>0</v>
      </c>
      <c r="H102" s="453"/>
      <c r="I102" s="453"/>
      <c r="J102" s="453"/>
      <c r="K102" s="453"/>
      <c r="L102" s="453"/>
      <c r="M102" s="453"/>
      <c r="N102" s="453"/>
      <c r="O102" s="453"/>
      <c r="P102" s="453"/>
      <c r="Q102" s="453"/>
      <c r="R102" s="452">
        <f>R81</f>
        <v>0</v>
      </c>
      <c r="S102" s="453"/>
      <c r="T102" s="453"/>
      <c r="U102" s="453"/>
      <c r="V102" s="217" t="s">
        <v>268</v>
      </c>
      <c r="W102" s="531" t="str">
        <f>W81</f>
        <v>2602092</v>
      </c>
      <c r="X102" s="453"/>
      <c r="Y102" s="453"/>
      <c r="Z102" s="497"/>
      <c r="AA102" s="165"/>
      <c r="AB102" s="166"/>
      <c r="AC102" s="166"/>
      <c r="AD102" s="166"/>
      <c r="AE102" s="166"/>
      <c r="AF102" s="166"/>
      <c r="AG102" s="165"/>
      <c r="AH102" s="166"/>
      <c r="AI102" s="166"/>
      <c r="AJ102" s="166"/>
      <c r="AK102" s="166"/>
      <c r="AL102" s="167"/>
      <c r="AM102" s="53"/>
      <c r="AS102" s="58"/>
    </row>
    <row r="103" spans="1:45" s="1" customFormat="1" ht="12" customHeight="1" x14ac:dyDescent="0.2">
      <c r="B103" s="92"/>
      <c r="AM103" s="53"/>
      <c r="AS103" s="58"/>
    </row>
    <row r="104" spans="1:45" s="1" customFormat="1" ht="18.899999999999999" customHeight="1" x14ac:dyDescent="0.2">
      <c r="AM104" s="53"/>
      <c r="AS104" s="58"/>
    </row>
    <row r="105" spans="1:45" s="2" customFormat="1" ht="15.9" customHeight="1" x14ac:dyDescent="0.2">
      <c r="A105" s="1"/>
      <c r="B105" s="219" t="s">
        <v>271</v>
      </c>
      <c r="C105" s="84"/>
      <c r="D105" s="85"/>
      <c r="E105" s="85"/>
      <c r="F105" s="85"/>
      <c r="G105" s="85"/>
      <c r="H105" s="85"/>
      <c r="I105" s="85"/>
      <c r="J105" s="85"/>
      <c r="K105" s="85"/>
      <c r="L105" s="85"/>
      <c r="M105" s="85"/>
      <c r="N105" s="85"/>
      <c r="O105" s="86"/>
      <c r="P105" s="220" t="s">
        <v>272</v>
      </c>
      <c r="Q105" s="85"/>
      <c r="R105" s="85"/>
      <c r="S105" s="85"/>
      <c r="T105" s="85"/>
      <c r="U105" s="85"/>
      <c r="V105" s="85"/>
      <c r="AA105" s="224" t="s">
        <v>244</v>
      </c>
      <c r="AB105" s="225"/>
      <c r="AC105" s="225"/>
      <c r="AD105" s="225"/>
      <c r="AE105" s="225"/>
      <c r="AF105" s="225"/>
      <c r="AG105" s="225"/>
      <c r="AH105" s="225"/>
      <c r="AI105" s="225"/>
      <c r="AJ105" s="225"/>
      <c r="AK105" s="225"/>
      <c r="AL105" s="226"/>
      <c r="AM105" s="53"/>
      <c r="AN105" s="55"/>
      <c r="AO105" s="1"/>
      <c r="AP105" s="1"/>
      <c r="AQ105" s="58"/>
      <c r="AS105" s="57"/>
    </row>
    <row r="106" spans="1:45" s="1" customFormat="1" ht="15.9" customHeight="1" thickBot="1" x14ac:dyDescent="0.25">
      <c r="B106" s="247"/>
      <c r="C106" s="248"/>
      <c r="D106" s="248"/>
      <c r="E106" s="249" t="s">
        <v>245</v>
      </c>
      <c r="F106" s="250"/>
      <c r="G106" s="248"/>
      <c r="H106" s="248"/>
      <c r="I106" s="248"/>
      <c r="J106" s="251"/>
      <c r="K106" s="248"/>
      <c r="L106" s="248"/>
      <c r="M106" s="248"/>
      <c r="N106" s="255" t="s">
        <v>246</v>
      </c>
      <c r="O106" s="248"/>
      <c r="P106" s="248"/>
      <c r="Q106" s="248"/>
      <c r="R106" s="255" t="s">
        <v>247</v>
      </c>
      <c r="S106" s="248"/>
      <c r="T106" s="248"/>
      <c r="U106" s="256"/>
      <c r="V106" s="249" t="s">
        <v>248</v>
      </c>
      <c r="W106" s="248"/>
      <c r="X106" s="252"/>
      <c r="Y106" s="252"/>
      <c r="Z106" s="253"/>
      <c r="AA106" s="227"/>
      <c r="AB106" s="3"/>
      <c r="AC106" s="3"/>
      <c r="AD106" s="3"/>
      <c r="AG106" s="4"/>
      <c r="AH106" s="4"/>
      <c r="AI106" s="4"/>
      <c r="AJ106" s="4"/>
      <c r="AK106" s="5"/>
      <c r="AL106" s="228"/>
      <c r="AM106" s="53"/>
      <c r="AQ106" s="58"/>
      <c r="AS106" s="58"/>
    </row>
    <row r="107" spans="1:45" s="1" customFormat="1" ht="15.9" customHeight="1" thickTop="1" x14ac:dyDescent="0.2">
      <c r="A107" s="6"/>
      <c r="B107" s="553">
        <f>B86</f>
        <v>0</v>
      </c>
      <c r="C107" s="435"/>
      <c r="D107" s="435"/>
      <c r="E107" s="435"/>
      <c r="F107" s="435"/>
      <c r="G107" s="435"/>
      <c r="H107" s="435"/>
      <c r="I107" s="435"/>
      <c r="J107" s="435"/>
      <c r="K107" s="435"/>
      <c r="L107" s="435"/>
      <c r="M107" s="435"/>
      <c r="N107" s="543">
        <f>N86</f>
        <v>0</v>
      </c>
      <c r="O107" s="435"/>
      <c r="P107" s="483">
        <f>P86</f>
        <v>0</v>
      </c>
      <c r="Q107" s="435"/>
      <c r="R107" s="546">
        <f>R86</f>
        <v>0</v>
      </c>
      <c r="S107" s="435"/>
      <c r="T107" s="435"/>
      <c r="U107" s="438"/>
      <c r="V107" s="447" t="str">
        <f>V86</f>
        <v/>
      </c>
      <c r="W107" s="435"/>
      <c r="X107" s="435"/>
      <c r="Y107" s="435"/>
      <c r="Z107" s="435"/>
      <c r="AA107" s="327"/>
      <c r="AB107" s="318"/>
      <c r="AC107" s="318"/>
      <c r="AD107" s="318"/>
      <c r="AE107" s="234"/>
      <c r="AF107" s="234"/>
      <c r="AG107" s="234"/>
      <c r="AH107" s="234"/>
      <c r="AI107" s="234"/>
      <c r="AJ107" s="234"/>
      <c r="AK107" s="234"/>
      <c r="AL107" s="235"/>
      <c r="AM107" s="53"/>
      <c r="AQ107" s="58"/>
      <c r="AS107" s="58"/>
    </row>
    <row r="108" spans="1:45" s="1" customFormat="1" ht="15.9" customHeight="1" x14ac:dyDescent="0.2">
      <c r="B108" s="474"/>
      <c r="C108" s="457"/>
      <c r="D108" s="457"/>
      <c r="E108" s="457"/>
      <c r="F108" s="457"/>
      <c r="G108" s="457"/>
      <c r="H108" s="457"/>
      <c r="I108" s="457"/>
      <c r="J108" s="457"/>
      <c r="K108" s="457"/>
      <c r="L108" s="457"/>
      <c r="M108" s="457"/>
      <c r="N108" s="456"/>
      <c r="O108" s="457"/>
      <c r="P108" s="458"/>
      <c r="Q108" s="457"/>
      <c r="R108" s="470"/>
      <c r="S108" s="457"/>
      <c r="T108" s="457"/>
      <c r="U108" s="462"/>
      <c r="V108" s="512"/>
      <c r="W108" s="457"/>
      <c r="X108" s="457"/>
      <c r="Y108" s="457"/>
      <c r="Z108" s="462"/>
      <c r="AA108" s="328" t="s">
        <v>249</v>
      </c>
      <c r="AB108" s="329"/>
      <c r="AC108" s="329"/>
      <c r="AD108" s="329"/>
      <c r="AE108" s="329"/>
      <c r="AF108" s="329"/>
      <c r="AG108" s="329"/>
      <c r="AH108" s="329"/>
      <c r="AI108" s="329"/>
      <c r="AJ108" s="329"/>
      <c r="AK108" s="329"/>
      <c r="AL108" s="330"/>
      <c r="AM108" s="53"/>
      <c r="AS108" s="58"/>
    </row>
    <row r="109" spans="1:45" s="1" customFormat="1" ht="15.9" customHeight="1" x14ac:dyDescent="0.2">
      <c r="B109" s="474"/>
      <c r="C109" s="457"/>
      <c r="D109" s="457"/>
      <c r="E109" s="457"/>
      <c r="F109" s="457"/>
      <c r="G109" s="457"/>
      <c r="H109" s="457"/>
      <c r="I109" s="457"/>
      <c r="J109" s="457"/>
      <c r="K109" s="457"/>
      <c r="L109" s="457"/>
      <c r="M109" s="457"/>
      <c r="N109" s="456"/>
      <c r="O109" s="457"/>
      <c r="P109" s="458"/>
      <c r="Q109" s="457"/>
      <c r="R109" s="470"/>
      <c r="S109" s="457"/>
      <c r="T109" s="457"/>
      <c r="U109" s="462"/>
      <c r="V109" s="512"/>
      <c r="W109" s="457"/>
      <c r="X109" s="457"/>
      <c r="Y109" s="457"/>
      <c r="Z109" s="462"/>
      <c r="AA109" s="331" t="s">
        <v>252</v>
      </c>
      <c r="AB109" s="332"/>
      <c r="AC109" s="332"/>
      <c r="AD109" s="332"/>
      <c r="AE109" s="332"/>
      <c r="AF109" s="332"/>
      <c r="AG109" s="332"/>
      <c r="AH109" s="332"/>
      <c r="AI109" s="332"/>
      <c r="AJ109" s="332"/>
      <c r="AK109" s="332"/>
      <c r="AL109" s="333"/>
      <c r="AM109" s="53"/>
      <c r="AS109" s="58"/>
    </row>
    <row r="110" spans="1:45" s="1" customFormat="1" ht="15.9" customHeight="1" x14ac:dyDescent="0.2">
      <c r="B110" s="474"/>
      <c r="C110" s="457"/>
      <c r="D110" s="457"/>
      <c r="E110" s="457"/>
      <c r="F110" s="457"/>
      <c r="G110" s="457"/>
      <c r="H110" s="457"/>
      <c r="I110" s="457"/>
      <c r="J110" s="457"/>
      <c r="K110" s="457"/>
      <c r="L110" s="457"/>
      <c r="M110" s="457"/>
      <c r="N110" s="456"/>
      <c r="O110" s="457"/>
      <c r="P110" s="458"/>
      <c r="Q110" s="457"/>
      <c r="R110" s="470"/>
      <c r="S110" s="457"/>
      <c r="T110" s="457"/>
      <c r="U110" s="462"/>
      <c r="V110" s="512"/>
      <c r="W110" s="457"/>
      <c r="X110" s="457"/>
      <c r="Y110" s="457"/>
      <c r="Z110" s="462"/>
      <c r="AA110" s="461" t="s">
        <v>253</v>
      </c>
      <c r="AB110" s="457"/>
      <c r="AC110" s="457"/>
      <c r="AD110" s="462"/>
      <c r="AE110" s="461" t="s">
        <v>254</v>
      </c>
      <c r="AF110" s="457"/>
      <c r="AG110" s="457"/>
      <c r="AH110" s="462"/>
      <c r="AI110" s="461" t="s">
        <v>255</v>
      </c>
      <c r="AJ110" s="457"/>
      <c r="AK110" s="457"/>
      <c r="AL110" s="462"/>
      <c r="AM110" s="53"/>
      <c r="AS110" s="58"/>
    </row>
    <row r="111" spans="1:45" s="1" customFormat="1" ht="15.9" customHeight="1" x14ac:dyDescent="0.2">
      <c r="B111" s="474"/>
      <c r="C111" s="457"/>
      <c r="D111" s="457"/>
      <c r="E111" s="457"/>
      <c r="F111" s="457"/>
      <c r="G111" s="457"/>
      <c r="H111" s="457"/>
      <c r="I111" s="457"/>
      <c r="J111" s="457"/>
      <c r="K111" s="457"/>
      <c r="L111" s="457"/>
      <c r="M111" s="457"/>
      <c r="N111" s="456"/>
      <c r="O111" s="457"/>
      <c r="P111" s="458"/>
      <c r="Q111" s="457"/>
      <c r="R111" s="470"/>
      <c r="S111" s="457"/>
      <c r="T111" s="457"/>
      <c r="U111" s="462"/>
      <c r="V111" s="512"/>
      <c r="W111" s="457"/>
      <c r="X111" s="457"/>
      <c r="Y111" s="457"/>
      <c r="Z111" s="462"/>
      <c r="AA111" s="230"/>
      <c r="AB111" s="7"/>
      <c r="AC111" s="8"/>
      <c r="AD111" s="8"/>
      <c r="AE111" s="240"/>
      <c r="AF111" s="8"/>
      <c r="AG111" s="7"/>
      <c r="AH111" s="231"/>
      <c r="AI111" s="7"/>
      <c r="AJ111" s="7"/>
      <c r="AK111" s="7"/>
      <c r="AL111" s="231"/>
      <c r="AM111" s="53"/>
      <c r="AS111" s="58"/>
    </row>
    <row r="112" spans="1:45" s="1" customFormat="1" ht="15.9" customHeight="1" x14ac:dyDescent="0.2">
      <c r="B112" s="474"/>
      <c r="C112" s="457"/>
      <c r="D112" s="457"/>
      <c r="E112" s="457"/>
      <c r="F112" s="457"/>
      <c r="G112" s="457"/>
      <c r="H112" s="457"/>
      <c r="I112" s="457"/>
      <c r="J112" s="457"/>
      <c r="K112" s="457"/>
      <c r="L112" s="457"/>
      <c r="M112" s="457"/>
      <c r="N112" s="456"/>
      <c r="O112" s="457"/>
      <c r="P112" s="458"/>
      <c r="Q112" s="457"/>
      <c r="R112" s="470"/>
      <c r="S112" s="457"/>
      <c r="T112" s="457"/>
      <c r="U112" s="462"/>
      <c r="V112" s="512"/>
      <c r="W112" s="457"/>
      <c r="X112" s="457"/>
      <c r="Y112" s="457"/>
      <c r="Z112" s="462"/>
      <c r="AA112" s="230"/>
      <c r="AB112" s="7"/>
      <c r="AC112" s="8"/>
      <c r="AD112" s="8"/>
      <c r="AE112" s="240"/>
      <c r="AF112" s="8"/>
      <c r="AG112" s="7"/>
      <c r="AH112" s="231"/>
      <c r="AI112" s="7"/>
      <c r="AJ112" s="7"/>
      <c r="AK112" s="7"/>
      <c r="AL112" s="231"/>
      <c r="AM112" s="53"/>
      <c r="AS112" s="58"/>
    </row>
    <row r="113" spans="1:46" s="1" customFormat="1" ht="15.9" customHeight="1" thickBot="1" x14ac:dyDescent="0.25">
      <c r="B113" s="474"/>
      <c r="C113" s="457"/>
      <c r="D113" s="457"/>
      <c r="E113" s="457"/>
      <c r="F113" s="457"/>
      <c r="G113" s="457"/>
      <c r="H113" s="457"/>
      <c r="I113" s="457"/>
      <c r="J113" s="457"/>
      <c r="K113" s="457"/>
      <c r="L113" s="457"/>
      <c r="M113" s="457"/>
      <c r="N113" s="456"/>
      <c r="O113" s="457"/>
      <c r="P113" s="458"/>
      <c r="Q113" s="457"/>
      <c r="R113" s="524"/>
      <c r="S113" s="432"/>
      <c r="T113" s="432"/>
      <c r="U113" s="433"/>
      <c r="V113" s="431"/>
      <c r="W113" s="432"/>
      <c r="X113" s="432"/>
      <c r="Y113" s="432"/>
      <c r="Z113" s="433"/>
      <c r="AA113" s="236"/>
      <c r="AB113" s="237"/>
      <c r="AC113" s="238"/>
      <c r="AD113" s="238"/>
      <c r="AE113" s="241"/>
      <c r="AF113" s="238"/>
      <c r="AG113" s="237"/>
      <c r="AH113" s="239"/>
      <c r="AI113" s="237"/>
      <c r="AJ113" s="237"/>
      <c r="AK113" s="237"/>
      <c r="AL113" s="239"/>
      <c r="AM113" s="53"/>
      <c r="AS113" s="58"/>
    </row>
    <row r="114" spans="1:46" s="1" customFormat="1" ht="9.9" customHeight="1" x14ac:dyDescent="0.2">
      <c r="B114" s="261" t="s">
        <v>256</v>
      </c>
      <c r="C114" s="262"/>
      <c r="D114" s="262"/>
      <c r="E114" s="262"/>
      <c r="F114" s="262"/>
      <c r="G114" s="528" t="str">
        <f>請求データ入力!$K$2</f>
        <v xml:space="preserve">72130
</v>
      </c>
      <c r="H114" s="432"/>
      <c r="I114" s="432"/>
      <c r="J114" s="432"/>
      <c r="K114" s="433"/>
      <c r="L114" s="499" t="s">
        <v>100</v>
      </c>
      <c r="M114" s="457"/>
      <c r="N114" s="457"/>
      <c r="O114" s="457"/>
      <c r="P114" s="457"/>
      <c r="Q114" s="500"/>
      <c r="R114" s="279" t="s">
        <v>257</v>
      </c>
      <c r="S114" s="280"/>
      <c r="T114" s="280"/>
      <c r="U114" s="281"/>
      <c r="V114" s="282"/>
      <c r="W114" s="282"/>
      <c r="X114" s="280"/>
      <c r="Y114" s="280"/>
      <c r="Z114" s="283"/>
      <c r="AC114" s="317"/>
      <c r="AD114" s="317"/>
      <c r="AE114" s="317"/>
      <c r="AF114" s="317"/>
      <c r="AG114" s="9"/>
      <c r="AL114" s="229"/>
      <c r="AM114" s="53"/>
      <c r="AS114" s="58"/>
    </row>
    <row r="115" spans="1:46" s="1" customFormat="1" ht="17.149999999999999" customHeight="1" x14ac:dyDescent="0.2">
      <c r="B115" s="221"/>
      <c r="G115" s="529"/>
      <c r="H115" s="424"/>
      <c r="I115" s="424"/>
      <c r="J115" s="424"/>
      <c r="K115" s="425"/>
      <c r="L115" s="513">
        <f>請求データ入力!$K$6</f>
        <v>0</v>
      </c>
      <c r="M115" s="457"/>
      <c r="N115" s="457"/>
      <c r="O115" s="457"/>
      <c r="P115" s="457"/>
      <c r="Q115" s="500"/>
      <c r="R115" s="284"/>
      <c r="S115" s="234"/>
      <c r="T115" s="234"/>
      <c r="U115" s="259"/>
      <c r="V115" s="535" t="str">
        <f>V94</f>
        <v/>
      </c>
      <c r="W115" s="424"/>
      <c r="X115" s="424"/>
      <c r="Y115" s="424"/>
      <c r="Z115" s="536"/>
      <c r="AC115" s="317"/>
      <c r="AD115" s="317"/>
      <c r="AE115" s="317"/>
      <c r="AF115" s="317"/>
      <c r="AG115" s="9"/>
      <c r="AL115" s="229"/>
      <c r="AM115" s="53"/>
      <c r="AS115" s="58"/>
    </row>
    <row r="116" spans="1:46" s="1" customFormat="1" ht="9.9" customHeight="1" x14ac:dyDescent="0.2">
      <c r="B116" s="523" t="str">
        <f>請求データ入力!$F$2</f>
        <v>〒110-0012　東京都台東区竜泉3-40-4</v>
      </c>
      <c r="C116" s="435"/>
      <c r="D116" s="435"/>
      <c r="E116" s="435"/>
      <c r="F116" s="435"/>
      <c r="G116" s="435"/>
      <c r="H116" s="435"/>
      <c r="I116" s="435"/>
      <c r="J116" s="435"/>
      <c r="K116" s="435"/>
      <c r="L116" s="435"/>
      <c r="M116" s="435"/>
      <c r="N116" s="435"/>
      <c r="O116" s="435"/>
      <c r="P116" s="435"/>
      <c r="Q116" s="435"/>
      <c r="R116" s="285" t="s">
        <v>258</v>
      </c>
      <c r="U116" s="257"/>
      <c r="W116" s="10"/>
      <c r="X116" s="10"/>
      <c r="Y116" s="10"/>
      <c r="Z116" s="286"/>
      <c r="AA116" s="10"/>
      <c r="AB116" s="10"/>
      <c r="AC116" s="10"/>
      <c r="AD116" s="10"/>
      <c r="AE116" s="10"/>
      <c r="AF116" s="10"/>
      <c r="AG116" s="9"/>
      <c r="AL116" s="229"/>
      <c r="AM116" s="53"/>
      <c r="AS116" s="58"/>
    </row>
    <row r="117" spans="1:46" s="1" customFormat="1" ht="17.149999999999999" customHeight="1" x14ac:dyDescent="0.2">
      <c r="B117" s="439"/>
      <c r="C117" s="435"/>
      <c r="D117" s="435"/>
      <c r="E117" s="435"/>
      <c r="F117" s="435"/>
      <c r="G117" s="435"/>
      <c r="H117" s="435"/>
      <c r="I117" s="435"/>
      <c r="J117" s="435"/>
      <c r="K117" s="435"/>
      <c r="L117" s="435"/>
      <c r="M117" s="435"/>
      <c r="N117" s="435"/>
      <c r="O117" s="435"/>
      <c r="P117" s="435"/>
      <c r="Q117" s="435"/>
      <c r="R117" s="287" t="s">
        <v>259</v>
      </c>
      <c r="T117" s="491">
        <f>請求データ入力!$O$11</f>
        <v>0.1</v>
      </c>
      <c r="U117" s="425"/>
      <c r="V117" s="434" t="str">
        <f>V96</f>
        <v/>
      </c>
      <c r="W117" s="435"/>
      <c r="X117" s="435"/>
      <c r="Y117" s="435"/>
      <c r="Z117" s="436"/>
      <c r="AA117" s="10"/>
      <c r="AB117" s="10"/>
      <c r="AC117" s="10"/>
      <c r="AD117" s="10"/>
      <c r="AE117" s="10"/>
      <c r="AF117" s="10"/>
      <c r="AG117" s="9"/>
      <c r="AL117" s="229"/>
      <c r="AM117" s="53"/>
      <c r="AS117" s="58"/>
    </row>
    <row r="118" spans="1:46" s="1" customFormat="1" ht="9.9" customHeight="1" x14ac:dyDescent="0.2">
      <c r="B118" s="437" t="str">
        <f>請求データ入力!$F$6</f>
        <v>有限会社木村左官工業</v>
      </c>
      <c r="C118" s="435"/>
      <c r="D118" s="435"/>
      <c r="E118" s="435"/>
      <c r="F118" s="435"/>
      <c r="G118" s="435"/>
      <c r="H118" s="435"/>
      <c r="I118" s="435"/>
      <c r="J118" s="435"/>
      <c r="K118" s="435"/>
      <c r="L118" s="435"/>
      <c r="M118" s="435"/>
      <c r="N118" s="435"/>
      <c r="O118" s="435"/>
      <c r="P118" s="435"/>
      <c r="Q118" s="438"/>
      <c r="R118" s="288" t="s">
        <v>260</v>
      </c>
      <c r="S118" s="262"/>
      <c r="T118" s="262"/>
      <c r="U118" s="263"/>
      <c r="V118" s="262"/>
      <c r="W118" s="264"/>
      <c r="X118" s="264"/>
      <c r="Y118" s="264"/>
      <c r="Z118" s="289"/>
      <c r="AA118" s="10"/>
      <c r="AB118" s="10"/>
      <c r="AC118" s="10"/>
      <c r="AD118" s="10"/>
      <c r="AE118" s="10"/>
      <c r="AF118" s="10"/>
      <c r="AG118" s="9"/>
      <c r="AL118" s="229"/>
      <c r="AM118" s="53"/>
      <c r="AS118" s="58"/>
    </row>
    <row r="119" spans="1:46" s="1" customFormat="1" ht="17.149999999999999" customHeight="1" thickBot="1" x14ac:dyDescent="0.25">
      <c r="B119" s="439"/>
      <c r="C119" s="435"/>
      <c r="D119" s="435"/>
      <c r="E119" s="435"/>
      <c r="F119" s="435"/>
      <c r="G119" s="435"/>
      <c r="H119" s="435"/>
      <c r="I119" s="435"/>
      <c r="J119" s="435"/>
      <c r="K119" s="435"/>
      <c r="L119" s="435"/>
      <c r="M119" s="435"/>
      <c r="N119" s="435"/>
      <c r="O119" s="435"/>
      <c r="P119" s="435"/>
      <c r="Q119" s="438"/>
      <c r="R119" s="290"/>
      <c r="S119" s="291"/>
      <c r="T119" s="291"/>
      <c r="U119" s="292"/>
      <c r="V119" s="444" t="str">
        <f>V98</f>
        <v/>
      </c>
      <c r="W119" s="445"/>
      <c r="X119" s="445"/>
      <c r="Y119" s="445"/>
      <c r="Z119" s="446"/>
      <c r="AA119" s="242"/>
      <c r="AB119" s="242"/>
      <c r="AC119" s="243" t="s">
        <v>261</v>
      </c>
      <c r="AD119" s="242"/>
      <c r="AE119" s="242"/>
      <c r="AF119" s="242"/>
      <c r="AG119" s="244"/>
      <c r="AH119" s="244"/>
      <c r="AI119" s="244"/>
      <c r="AJ119" s="244"/>
      <c r="AK119" s="244"/>
      <c r="AL119" s="245"/>
      <c r="AM119" s="53"/>
      <c r="AS119" s="58"/>
    </row>
    <row r="120" spans="1:46" s="1" customFormat="1" ht="9.9" customHeight="1" x14ac:dyDescent="0.2">
      <c r="B120" s="439"/>
      <c r="C120" s="435"/>
      <c r="D120" s="435"/>
      <c r="E120" s="435"/>
      <c r="F120" s="435"/>
      <c r="G120" s="435"/>
      <c r="H120" s="435"/>
      <c r="I120" s="435"/>
      <c r="J120" s="435"/>
      <c r="K120" s="435"/>
      <c r="L120" s="435"/>
      <c r="M120" s="435"/>
      <c r="N120" s="435"/>
      <c r="O120" s="435"/>
      <c r="P120" s="435"/>
      <c r="Q120" s="438"/>
      <c r="R120" s="266" t="s">
        <v>262</v>
      </c>
      <c r="S120" s="234"/>
      <c r="T120" s="234"/>
      <c r="U120" s="259"/>
      <c r="V120" s="254" t="s">
        <v>263</v>
      </c>
      <c r="W120" s="10"/>
      <c r="X120" s="10"/>
      <c r="Y120" s="10"/>
      <c r="Z120" s="10"/>
      <c r="AA120" s="272"/>
      <c r="AB120" s="264"/>
      <c r="AC120" s="273" t="s">
        <v>264</v>
      </c>
      <c r="AD120" s="264"/>
      <c r="AE120" s="264"/>
      <c r="AF120" s="264"/>
      <c r="AG120" s="246"/>
      <c r="AH120" s="262"/>
      <c r="AI120" s="273" t="s">
        <v>265</v>
      </c>
      <c r="AJ120" s="262"/>
      <c r="AK120" s="262"/>
      <c r="AL120" s="274"/>
      <c r="AM120" s="53"/>
      <c r="AS120" s="58"/>
    </row>
    <row r="121" spans="1:46" s="1" customFormat="1" ht="17.149999999999999" customHeight="1" x14ac:dyDescent="0.2">
      <c r="B121" s="522" t="str">
        <f>"TEL："&amp;請求データ入力!$K$4</f>
        <v>TEL：090-4609-2757</v>
      </c>
      <c r="C121" s="424"/>
      <c r="D121" s="424"/>
      <c r="E121" s="424"/>
      <c r="F121" s="424"/>
      <c r="G121" s="424"/>
      <c r="H121" s="424"/>
      <c r="I121" s="424"/>
      <c r="J121" s="424"/>
      <c r="K121" s="424"/>
      <c r="L121" s="424"/>
      <c r="M121" s="424"/>
      <c r="N121" s="424"/>
      <c r="O121" s="424"/>
      <c r="P121" s="424"/>
      <c r="Q121" s="425"/>
      <c r="R121" s="530">
        <f>R100</f>
        <v>0</v>
      </c>
      <c r="S121" s="435"/>
      <c r="T121" s="435"/>
      <c r="U121" s="438"/>
      <c r="V121" s="483" t="str">
        <f>V100</f>
        <v>//</v>
      </c>
      <c r="W121" s="435"/>
      <c r="X121" s="435"/>
      <c r="Y121" s="435"/>
      <c r="Z121" s="435"/>
      <c r="AA121" s="232"/>
      <c r="AB121" s="10"/>
      <c r="AC121" s="10"/>
      <c r="AD121" s="10"/>
      <c r="AE121" s="10"/>
      <c r="AF121" s="10"/>
      <c r="AG121" s="221"/>
      <c r="AL121" s="229"/>
      <c r="AM121" s="53"/>
      <c r="AS121" s="58"/>
    </row>
    <row r="122" spans="1:46" s="1" customFormat="1" ht="9.9" customHeight="1" x14ac:dyDescent="0.2">
      <c r="B122" s="261" t="s">
        <v>266</v>
      </c>
      <c r="C122" s="262"/>
      <c r="D122" s="262"/>
      <c r="E122" s="262"/>
      <c r="F122" s="267"/>
      <c r="G122" s="262"/>
      <c r="H122" s="262"/>
      <c r="I122" s="262"/>
      <c r="J122" s="262"/>
      <c r="K122" s="262"/>
      <c r="L122" s="262"/>
      <c r="M122" s="262"/>
      <c r="N122" s="262"/>
      <c r="O122" s="262"/>
      <c r="P122" s="262"/>
      <c r="Q122" s="262"/>
      <c r="R122" s="268" t="s">
        <v>267</v>
      </c>
      <c r="S122" s="244"/>
      <c r="T122" s="244"/>
      <c r="U122" s="260"/>
      <c r="V122" s="269"/>
      <c r="W122" s="264"/>
      <c r="X122" s="264"/>
      <c r="Y122" s="264"/>
      <c r="Z122" s="265"/>
      <c r="AA122" s="232"/>
      <c r="AB122" s="10"/>
      <c r="AC122" s="10"/>
      <c r="AD122" s="10"/>
      <c r="AE122" s="10"/>
      <c r="AF122" s="10"/>
      <c r="AG122" s="221"/>
      <c r="AL122" s="229"/>
      <c r="AM122" s="53"/>
      <c r="AS122" s="58"/>
    </row>
    <row r="123" spans="1:46" s="1" customFormat="1" ht="17.149999999999999" customHeight="1" x14ac:dyDescent="0.2">
      <c r="B123" s="515">
        <f>B102</f>
        <v>0</v>
      </c>
      <c r="C123" s="424"/>
      <c r="D123" s="424"/>
      <c r="E123" s="424"/>
      <c r="F123" s="424"/>
      <c r="G123" s="534">
        <f>G102</f>
        <v>0</v>
      </c>
      <c r="H123" s="424"/>
      <c r="I123" s="424"/>
      <c r="J123" s="424"/>
      <c r="K123" s="424"/>
      <c r="L123" s="424"/>
      <c r="M123" s="424"/>
      <c r="N123" s="424"/>
      <c r="O123" s="424"/>
      <c r="P123" s="424"/>
      <c r="Q123" s="424"/>
      <c r="R123" s="518">
        <f>R102</f>
        <v>0</v>
      </c>
      <c r="S123" s="424"/>
      <c r="T123" s="424"/>
      <c r="U123" s="425"/>
      <c r="V123" s="223" t="s">
        <v>268</v>
      </c>
      <c r="W123" s="423" t="str">
        <f>W102</f>
        <v>2602092</v>
      </c>
      <c r="X123" s="424"/>
      <c r="Y123" s="424"/>
      <c r="Z123" s="425"/>
      <c r="AA123" s="233"/>
      <c r="AB123" s="234"/>
      <c r="AC123" s="234"/>
      <c r="AD123" s="234"/>
      <c r="AE123" s="234"/>
      <c r="AF123" s="234"/>
      <c r="AG123" s="233"/>
      <c r="AH123" s="234"/>
      <c r="AI123" s="234"/>
      <c r="AJ123" s="234"/>
      <c r="AK123" s="234"/>
      <c r="AL123" s="235"/>
      <c r="AM123" s="53"/>
      <c r="AS123" s="58"/>
    </row>
    <row r="124" spans="1:46" s="1" customFormat="1" ht="5.15" customHeight="1" x14ac:dyDescent="0.2">
      <c r="B124" s="218"/>
      <c r="C124" s="218"/>
      <c r="D124" s="218"/>
      <c r="E124" s="218"/>
      <c r="F124" s="218"/>
      <c r="G124" s="270"/>
      <c r="H124" s="270"/>
      <c r="I124" s="270"/>
      <c r="J124" s="270"/>
      <c r="K124" s="270"/>
      <c r="L124" s="270"/>
      <c r="M124" s="270"/>
      <c r="N124" s="270"/>
      <c r="O124" s="270"/>
      <c r="P124" s="270"/>
      <c r="Q124" s="270"/>
      <c r="R124" s="218"/>
      <c r="S124" s="218"/>
      <c r="T124" s="218"/>
      <c r="U124" s="218"/>
      <c r="V124" s="271"/>
      <c r="W124" s="218"/>
      <c r="X124" s="218"/>
      <c r="Y124" s="218"/>
      <c r="Z124" s="218"/>
      <c r="AM124" s="53"/>
      <c r="AS124" s="58"/>
    </row>
    <row r="125" spans="1:46" s="2" customFormat="1" ht="15.9" customHeight="1" x14ac:dyDescent="0.2">
      <c r="A125" s="1"/>
      <c r="B125" s="74" t="s">
        <v>242</v>
      </c>
      <c r="C125" s="75"/>
      <c r="D125" s="76"/>
      <c r="E125" s="76"/>
      <c r="F125" s="76"/>
      <c r="G125" s="76"/>
      <c r="H125" s="76"/>
      <c r="I125" s="76"/>
      <c r="J125" s="76"/>
      <c r="K125" s="76"/>
      <c r="L125" s="76"/>
      <c r="M125" s="76"/>
      <c r="N125" s="76"/>
      <c r="O125" s="77"/>
      <c r="P125" s="78" t="s">
        <v>243</v>
      </c>
      <c r="Q125" s="76"/>
      <c r="R125" s="76"/>
      <c r="S125" s="76"/>
      <c r="T125" s="76"/>
      <c r="U125" s="76"/>
      <c r="V125" s="76"/>
      <c r="W125" s="76"/>
      <c r="X125" s="76"/>
      <c r="AA125" s="151" t="s">
        <v>244</v>
      </c>
      <c r="AB125" s="94"/>
      <c r="AC125" s="94"/>
      <c r="AD125" s="94"/>
      <c r="AE125" s="94"/>
      <c r="AF125" s="94"/>
      <c r="AG125" s="94"/>
      <c r="AH125" s="94"/>
      <c r="AI125" s="94"/>
      <c r="AJ125" s="94"/>
      <c r="AK125" s="94"/>
      <c r="AL125" s="95"/>
      <c r="AM125" s="53">
        <v>393</v>
      </c>
      <c r="AN125" s="1"/>
      <c r="AT125" s="1"/>
    </row>
    <row r="126" spans="1:46" s="1" customFormat="1" ht="15.9" customHeight="1" thickBot="1" x14ac:dyDescent="0.25">
      <c r="B126" s="118"/>
      <c r="C126" s="119"/>
      <c r="D126" s="119"/>
      <c r="E126" s="120" t="s">
        <v>245</v>
      </c>
      <c r="F126" s="121"/>
      <c r="G126" s="122"/>
      <c r="H126" s="122"/>
      <c r="I126" s="122"/>
      <c r="J126" s="123"/>
      <c r="K126" s="122"/>
      <c r="L126" s="122"/>
      <c r="M126" s="122"/>
      <c r="N126" s="124" t="s">
        <v>246</v>
      </c>
      <c r="O126" s="122"/>
      <c r="P126" s="122"/>
      <c r="Q126" s="126"/>
      <c r="R126" s="120" t="s">
        <v>247</v>
      </c>
      <c r="S126" s="122"/>
      <c r="T126" s="122"/>
      <c r="U126" s="122"/>
      <c r="V126" s="124" t="s">
        <v>248</v>
      </c>
      <c r="W126" s="122"/>
      <c r="X126" s="125"/>
      <c r="Y126" s="125"/>
      <c r="Z126" s="125"/>
      <c r="AA126" s="152"/>
      <c r="AB126" s="3"/>
      <c r="AC126" s="3"/>
      <c r="AD126" s="3"/>
      <c r="AG126" s="4"/>
      <c r="AH126" s="4"/>
      <c r="AI126" s="4"/>
      <c r="AJ126" s="4"/>
      <c r="AK126" s="5"/>
      <c r="AL126" s="96"/>
      <c r="AM126" s="53"/>
      <c r="AO126" s="62"/>
      <c r="AP126" s="275"/>
      <c r="AQ126" s="62"/>
      <c r="AR126" s="275"/>
      <c r="AS126" s="62"/>
    </row>
    <row r="127" spans="1:46" s="1" customFormat="1" ht="15.9" customHeight="1" thickTop="1" x14ac:dyDescent="0.2">
      <c r="A127" s="6"/>
      <c r="B127" s="442">
        <f>請求データ入力!J107</f>
        <v>0</v>
      </c>
      <c r="C127" s="435"/>
      <c r="D127" s="435"/>
      <c r="E127" s="435"/>
      <c r="F127" s="435"/>
      <c r="G127" s="435"/>
      <c r="H127" s="435"/>
      <c r="I127" s="435"/>
      <c r="J127" s="435"/>
      <c r="K127" s="435"/>
      <c r="L127" s="435"/>
      <c r="M127" s="435"/>
      <c r="N127" s="527">
        <f>請求データ入力!K107</f>
        <v>0</v>
      </c>
      <c r="O127" s="435"/>
      <c r="P127" s="549">
        <f>請求データ入力!L107</f>
        <v>0</v>
      </c>
      <c r="Q127" s="550"/>
      <c r="R127" s="447">
        <f>請求データ入力!M107</f>
        <v>0</v>
      </c>
      <c r="S127" s="435"/>
      <c r="T127" s="435"/>
      <c r="U127" s="435"/>
      <c r="V127" s="501" t="str">
        <f>請求データ入力!N107</f>
        <v/>
      </c>
      <c r="W127" s="435"/>
      <c r="X127" s="435"/>
      <c r="Y127" s="435"/>
      <c r="Z127" s="435"/>
      <c r="AA127" s="153"/>
      <c r="AB127" s="154"/>
      <c r="AC127" s="154"/>
      <c r="AD127" s="154"/>
      <c r="AE127" s="154"/>
      <c r="AF127" s="154"/>
      <c r="AG127" s="155"/>
      <c r="AH127" s="155"/>
      <c r="AI127" s="99"/>
      <c r="AJ127" s="99"/>
      <c r="AK127" s="99"/>
      <c r="AL127" s="100"/>
      <c r="AM127" s="53"/>
    </row>
    <row r="128" spans="1:46" s="1" customFormat="1" ht="15.9" customHeight="1" x14ac:dyDescent="0.2">
      <c r="B128" s="451"/>
      <c r="C128" s="441"/>
      <c r="D128" s="441"/>
      <c r="E128" s="441"/>
      <c r="F128" s="441"/>
      <c r="G128" s="441"/>
      <c r="H128" s="441"/>
      <c r="I128" s="441"/>
      <c r="J128" s="441"/>
      <c r="K128" s="441"/>
      <c r="L128" s="441"/>
      <c r="M128" s="441"/>
      <c r="N128" s="481"/>
      <c r="O128" s="441"/>
      <c r="P128" s="426"/>
      <c r="Q128" s="427"/>
      <c r="R128" s="440"/>
      <c r="S128" s="441"/>
      <c r="T128" s="441"/>
      <c r="U128" s="441"/>
      <c r="V128" s="469"/>
      <c r="W128" s="441"/>
      <c r="X128" s="441"/>
      <c r="Y128" s="441"/>
      <c r="Z128" s="441"/>
      <c r="AA128" s="320" t="s">
        <v>249</v>
      </c>
      <c r="AB128" s="321"/>
      <c r="AC128" s="321"/>
      <c r="AD128" s="321"/>
      <c r="AE128" s="321"/>
      <c r="AF128" s="321"/>
      <c r="AG128" s="321"/>
      <c r="AH128" s="321"/>
      <c r="AI128" s="321"/>
      <c r="AJ128" s="321"/>
      <c r="AK128" s="321"/>
      <c r="AL128" s="322"/>
      <c r="AM128" s="53"/>
      <c r="AO128" s="5"/>
      <c r="AP128" s="218"/>
    </row>
    <row r="129" spans="2:45" s="1" customFormat="1" ht="15.9" customHeight="1" x14ac:dyDescent="0.2">
      <c r="B129" s="451"/>
      <c r="C129" s="441"/>
      <c r="D129" s="441"/>
      <c r="E129" s="441"/>
      <c r="F129" s="441"/>
      <c r="G129" s="441"/>
      <c r="H129" s="441"/>
      <c r="I129" s="441"/>
      <c r="J129" s="441"/>
      <c r="K129" s="441"/>
      <c r="L129" s="441"/>
      <c r="M129" s="441"/>
      <c r="N129" s="481"/>
      <c r="O129" s="441"/>
      <c r="P129" s="426"/>
      <c r="Q129" s="427"/>
      <c r="R129" s="440"/>
      <c r="S129" s="441"/>
      <c r="T129" s="441"/>
      <c r="U129" s="441"/>
      <c r="V129" s="469"/>
      <c r="W129" s="441"/>
      <c r="X129" s="441"/>
      <c r="Y129" s="441"/>
      <c r="Z129" s="441"/>
      <c r="AA129" s="320" t="s">
        <v>252</v>
      </c>
      <c r="AB129" s="321"/>
      <c r="AC129" s="321"/>
      <c r="AD129" s="321"/>
      <c r="AE129" s="321"/>
      <c r="AF129" s="321"/>
      <c r="AG129" s="321"/>
      <c r="AH129" s="321"/>
      <c r="AI129" s="321"/>
      <c r="AJ129" s="321"/>
      <c r="AK129" s="321"/>
      <c r="AL129" s="322"/>
      <c r="AM129" s="53"/>
      <c r="AO129" s="276"/>
      <c r="AP129" s="277"/>
      <c r="AR129" s="61"/>
    </row>
    <row r="130" spans="2:45" s="1" customFormat="1" ht="15.9" customHeight="1" x14ac:dyDescent="0.2">
      <c r="B130" s="451"/>
      <c r="C130" s="441"/>
      <c r="D130" s="441"/>
      <c r="E130" s="441"/>
      <c r="F130" s="441"/>
      <c r="G130" s="441"/>
      <c r="H130" s="441"/>
      <c r="I130" s="441"/>
      <c r="J130" s="441"/>
      <c r="K130" s="441"/>
      <c r="L130" s="441"/>
      <c r="M130" s="441"/>
      <c r="N130" s="481"/>
      <c r="O130" s="441"/>
      <c r="P130" s="426"/>
      <c r="Q130" s="427"/>
      <c r="R130" s="440"/>
      <c r="S130" s="441"/>
      <c r="T130" s="441"/>
      <c r="U130" s="441"/>
      <c r="V130" s="490"/>
      <c r="W130" s="441"/>
      <c r="X130" s="441"/>
      <c r="Y130" s="441"/>
      <c r="Z130" s="427"/>
      <c r="AA130" s="482" t="s">
        <v>253</v>
      </c>
      <c r="AB130" s="441"/>
      <c r="AC130" s="441"/>
      <c r="AD130" s="427"/>
      <c r="AE130" s="482" t="s">
        <v>254</v>
      </c>
      <c r="AF130" s="441"/>
      <c r="AG130" s="441"/>
      <c r="AH130" s="427"/>
      <c r="AI130" s="482" t="s">
        <v>255</v>
      </c>
      <c r="AJ130" s="441"/>
      <c r="AK130" s="441"/>
      <c r="AL130" s="427"/>
      <c r="AM130" s="53"/>
      <c r="AO130" s="276"/>
      <c r="AP130" s="277"/>
      <c r="AR130" s="61"/>
    </row>
    <row r="131" spans="2:45" s="1" customFormat="1" ht="15.9" customHeight="1" x14ac:dyDescent="0.2">
      <c r="B131" s="451"/>
      <c r="C131" s="441"/>
      <c r="D131" s="441"/>
      <c r="E131" s="441"/>
      <c r="F131" s="441"/>
      <c r="G131" s="441"/>
      <c r="H131" s="441"/>
      <c r="I131" s="441"/>
      <c r="J131" s="441"/>
      <c r="K131" s="441"/>
      <c r="L131" s="441"/>
      <c r="M131" s="441"/>
      <c r="N131" s="481"/>
      <c r="O131" s="441"/>
      <c r="P131" s="426"/>
      <c r="Q131" s="427"/>
      <c r="R131" s="440"/>
      <c r="S131" s="441"/>
      <c r="T131" s="441"/>
      <c r="U131" s="441"/>
      <c r="V131" s="490"/>
      <c r="W131" s="441"/>
      <c r="X131" s="441"/>
      <c r="Y131" s="441"/>
      <c r="Z131" s="427"/>
      <c r="AA131" s="104"/>
      <c r="AB131" s="7"/>
      <c r="AC131" s="8"/>
      <c r="AD131" s="8"/>
      <c r="AE131" s="106"/>
      <c r="AF131" s="8"/>
      <c r="AG131" s="7"/>
      <c r="AH131" s="98"/>
      <c r="AI131" s="7"/>
      <c r="AJ131" s="7"/>
      <c r="AK131" s="7"/>
      <c r="AL131" s="98"/>
      <c r="AM131" s="53"/>
      <c r="AO131" s="276"/>
      <c r="AP131" s="277"/>
      <c r="AR131" s="61"/>
    </row>
    <row r="132" spans="2:45" s="1" customFormat="1" ht="15.9" customHeight="1" x14ac:dyDescent="0.2">
      <c r="B132" s="451"/>
      <c r="C132" s="441"/>
      <c r="D132" s="441"/>
      <c r="E132" s="441"/>
      <c r="F132" s="441"/>
      <c r="G132" s="441"/>
      <c r="H132" s="441"/>
      <c r="I132" s="441"/>
      <c r="J132" s="441"/>
      <c r="K132" s="441"/>
      <c r="L132" s="441"/>
      <c r="M132" s="441"/>
      <c r="N132" s="481"/>
      <c r="O132" s="441"/>
      <c r="P132" s="426"/>
      <c r="Q132" s="427"/>
      <c r="R132" s="440"/>
      <c r="S132" s="441"/>
      <c r="T132" s="441"/>
      <c r="U132" s="441"/>
      <c r="V132" s="490"/>
      <c r="W132" s="441"/>
      <c r="X132" s="441"/>
      <c r="Y132" s="441"/>
      <c r="Z132" s="427"/>
      <c r="AA132" s="104"/>
      <c r="AB132" s="7"/>
      <c r="AC132" s="8"/>
      <c r="AD132" s="8"/>
      <c r="AE132" s="106"/>
      <c r="AF132" s="8"/>
      <c r="AG132" s="7"/>
      <c r="AH132" s="98"/>
      <c r="AI132" s="7"/>
      <c r="AJ132" s="7"/>
      <c r="AK132" s="7"/>
      <c r="AL132" s="98"/>
      <c r="AM132" s="53"/>
      <c r="AO132" s="276"/>
      <c r="AP132" s="277"/>
      <c r="AR132" s="61"/>
    </row>
    <row r="133" spans="2:45" s="1" customFormat="1" ht="15.9" customHeight="1" thickBot="1" x14ac:dyDescent="0.25">
      <c r="B133" s="537"/>
      <c r="C133" s="460"/>
      <c r="D133" s="460"/>
      <c r="E133" s="460"/>
      <c r="F133" s="460"/>
      <c r="G133" s="460"/>
      <c r="H133" s="460"/>
      <c r="I133" s="460"/>
      <c r="J133" s="460"/>
      <c r="K133" s="460"/>
      <c r="L133" s="460"/>
      <c r="M133" s="460"/>
      <c r="N133" s="473"/>
      <c r="O133" s="460"/>
      <c r="P133" s="492"/>
      <c r="Q133" s="480"/>
      <c r="R133" s="447"/>
      <c r="S133" s="435"/>
      <c r="T133" s="435"/>
      <c r="U133" s="435"/>
      <c r="V133" s="507"/>
      <c r="W133" s="508"/>
      <c r="X133" s="508"/>
      <c r="Y133" s="508"/>
      <c r="Z133" s="509"/>
      <c r="AA133" s="105"/>
      <c r="AB133" s="101"/>
      <c r="AC133" s="102"/>
      <c r="AD133" s="102"/>
      <c r="AE133" s="107"/>
      <c r="AF133" s="102"/>
      <c r="AG133" s="101"/>
      <c r="AH133" s="103"/>
      <c r="AI133" s="101"/>
      <c r="AJ133" s="101"/>
      <c r="AK133" s="101"/>
      <c r="AL133" s="103"/>
      <c r="AM133" s="53"/>
      <c r="AO133" s="276"/>
      <c r="AP133" s="277"/>
    </row>
    <row r="134" spans="2:45" s="1" customFormat="1" ht="9.9" customHeight="1" x14ac:dyDescent="0.2">
      <c r="B134" s="127" t="s">
        <v>256</v>
      </c>
      <c r="G134" s="519" t="str">
        <f>請求データ入力!$K$2</f>
        <v xml:space="preserve">72130
</v>
      </c>
      <c r="H134" s="520"/>
      <c r="I134" s="520"/>
      <c r="J134" s="520"/>
      <c r="K134" s="520"/>
      <c r="L134" s="485" t="s">
        <v>100</v>
      </c>
      <c r="M134" s="441"/>
      <c r="N134" s="441"/>
      <c r="O134" s="441"/>
      <c r="P134" s="441"/>
      <c r="Q134" s="486"/>
      <c r="R134" s="116" t="s">
        <v>257</v>
      </c>
      <c r="S134" s="87"/>
      <c r="T134" s="87"/>
      <c r="U134" s="142"/>
      <c r="V134" s="145"/>
      <c r="W134" s="88"/>
      <c r="X134" s="87"/>
      <c r="Y134" s="87"/>
      <c r="Z134" s="89"/>
      <c r="AC134" s="317"/>
      <c r="AD134" s="317"/>
      <c r="AE134" s="317"/>
      <c r="AF134" s="317"/>
      <c r="AG134" s="9"/>
      <c r="AL134" s="97"/>
      <c r="AM134" s="53"/>
      <c r="AO134" s="278"/>
      <c r="AP134" s="277"/>
    </row>
    <row r="135" spans="2:45" s="1" customFormat="1" ht="15.9" customHeight="1" x14ac:dyDescent="0.2">
      <c r="B135" s="93"/>
      <c r="G135" s="521"/>
      <c r="H135" s="460"/>
      <c r="I135" s="460"/>
      <c r="J135" s="460"/>
      <c r="K135" s="460"/>
      <c r="L135" s="541">
        <f>請求データ入力!$K$6</f>
        <v>0</v>
      </c>
      <c r="M135" s="441"/>
      <c r="N135" s="441"/>
      <c r="O135" s="441"/>
      <c r="P135" s="441"/>
      <c r="Q135" s="486"/>
      <c r="R135" s="135"/>
      <c r="U135" s="12"/>
      <c r="V135" s="510" t="str">
        <f>請求データ入力!N107</f>
        <v/>
      </c>
      <c r="W135" s="435"/>
      <c r="X135" s="435"/>
      <c r="Y135" s="435"/>
      <c r="Z135" s="511"/>
      <c r="AC135" s="317"/>
      <c r="AD135" s="317"/>
      <c r="AE135" s="317"/>
      <c r="AF135" s="317"/>
      <c r="AG135" s="9"/>
      <c r="AL135" s="97"/>
      <c r="AM135" s="53"/>
      <c r="AO135" s="278"/>
      <c r="AP135" s="277"/>
    </row>
    <row r="136" spans="2:45" s="1" customFormat="1" ht="9.9" customHeight="1" x14ac:dyDescent="0.2">
      <c r="B136" s="538" t="str">
        <f>請求データ入力!$F$2</f>
        <v>〒110-0012　東京都台東区竜泉3-40-4</v>
      </c>
      <c r="C136" s="435"/>
      <c r="D136" s="435"/>
      <c r="E136" s="435"/>
      <c r="F136" s="435"/>
      <c r="G136" s="435"/>
      <c r="H136" s="435"/>
      <c r="I136" s="435"/>
      <c r="J136" s="435"/>
      <c r="K136" s="435"/>
      <c r="L136" s="435"/>
      <c r="M136" s="435"/>
      <c r="N136" s="435"/>
      <c r="O136" s="435"/>
      <c r="P136" s="435"/>
      <c r="Q136" s="435"/>
      <c r="R136" s="138" t="s">
        <v>258</v>
      </c>
      <c r="S136" s="129"/>
      <c r="T136" s="129"/>
      <c r="U136" s="143"/>
      <c r="V136" s="112"/>
      <c r="W136" s="139"/>
      <c r="X136" s="139"/>
      <c r="Y136" s="139"/>
      <c r="Z136" s="140"/>
      <c r="AA136" s="10"/>
      <c r="AB136" s="10"/>
      <c r="AC136" s="10"/>
      <c r="AD136" s="10"/>
      <c r="AE136" s="10"/>
      <c r="AF136" s="10"/>
      <c r="AG136" s="9"/>
      <c r="AL136" s="97"/>
      <c r="AM136" s="53"/>
      <c r="AO136" s="278"/>
      <c r="AP136" s="277"/>
    </row>
    <row r="137" spans="2:45" s="1" customFormat="1" ht="15.9" customHeight="1" x14ac:dyDescent="0.2">
      <c r="B137" s="476"/>
      <c r="C137" s="435"/>
      <c r="D137" s="435"/>
      <c r="E137" s="435"/>
      <c r="F137" s="435"/>
      <c r="G137" s="435"/>
      <c r="H137" s="435"/>
      <c r="I137" s="435"/>
      <c r="J137" s="435"/>
      <c r="K137" s="435"/>
      <c r="L137" s="435"/>
      <c r="M137" s="435"/>
      <c r="N137" s="435"/>
      <c r="O137" s="435"/>
      <c r="P137" s="435"/>
      <c r="Q137" s="435"/>
      <c r="R137" s="141" t="s">
        <v>259</v>
      </c>
      <c r="S137" s="99"/>
      <c r="T137" s="551">
        <f>請求データ入力!$O$11</f>
        <v>0.1</v>
      </c>
      <c r="U137" s="480"/>
      <c r="V137" s="467" t="str">
        <f>請求データ入力!O107</f>
        <v/>
      </c>
      <c r="W137" s="460"/>
      <c r="X137" s="460"/>
      <c r="Y137" s="460"/>
      <c r="Z137" s="468"/>
      <c r="AA137" s="10"/>
      <c r="AB137" s="10"/>
      <c r="AC137" s="10"/>
      <c r="AD137" s="10"/>
      <c r="AE137" s="10"/>
      <c r="AF137" s="10"/>
      <c r="AG137" s="9"/>
      <c r="AL137" s="97"/>
      <c r="AM137" s="53"/>
      <c r="AO137" s="278"/>
      <c r="AP137" s="277"/>
    </row>
    <row r="138" spans="2:45" s="1" customFormat="1" ht="9.9" customHeight="1" x14ac:dyDescent="0.2">
      <c r="B138" s="475" t="str">
        <f>請求データ入力!$F$6</f>
        <v>有限会社木村左官工業</v>
      </c>
      <c r="C138" s="435"/>
      <c r="D138" s="435"/>
      <c r="E138" s="435"/>
      <c r="F138" s="435"/>
      <c r="G138" s="435"/>
      <c r="H138" s="435"/>
      <c r="I138" s="435"/>
      <c r="J138" s="435"/>
      <c r="K138" s="435"/>
      <c r="L138" s="435"/>
      <c r="M138" s="435"/>
      <c r="N138" s="435"/>
      <c r="O138" s="435"/>
      <c r="P138" s="435"/>
      <c r="Q138" s="435"/>
      <c r="R138" s="136" t="s">
        <v>260</v>
      </c>
      <c r="U138" s="12"/>
      <c r="V138" s="93"/>
      <c r="W138" s="10"/>
      <c r="X138" s="10"/>
      <c r="Y138" s="10"/>
      <c r="Z138" s="137"/>
      <c r="AA138" s="10"/>
      <c r="AB138" s="10"/>
      <c r="AC138" s="10"/>
      <c r="AD138" s="10"/>
      <c r="AE138" s="10"/>
      <c r="AF138" s="10"/>
      <c r="AG138" s="9"/>
      <c r="AL138" s="97"/>
      <c r="AM138" s="53"/>
      <c r="AO138" s="278"/>
      <c r="AP138" s="277"/>
    </row>
    <row r="139" spans="2:45" s="1" customFormat="1" ht="15.9" customHeight="1" thickBot="1" x14ac:dyDescent="0.25">
      <c r="B139" s="476"/>
      <c r="C139" s="435"/>
      <c r="D139" s="435"/>
      <c r="E139" s="435"/>
      <c r="F139" s="435"/>
      <c r="G139" s="435"/>
      <c r="H139" s="435"/>
      <c r="I139" s="435"/>
      <c r="J139" s="435"/>
      <c r="K139" s="435"/>
      <c r="L139" s="435"/>
      <c r="M139" s="435"/>
      <c r="N139" s="435"/>
      <c r="O139" s="435"/>
      <c r="P139" s="435"/>
      <c r="Q139" s="435"/>
      <c r="R139" s="90"/>
      <c r="S139" s="91"/>
      <c r="T139" s="91"/>
      <c r="U139" s="144"/>
      <c r="V139" s="539" t="str">
        <f>請求データ入力!P107</f>
        <v/>
      </c>
      <c r="W139" s="508"/>
      <c r="X139" s="508"/>
      <c r="Y139" s="508"/>
      <c r="Z139" s="540"/>
      <c r="AA139" s="108"/>
      <c r="AB139" s="109"/>
      <c r="AC139" s="114" t="s">
        <v>261</v>
      </c>
      <c r="AD139" s="109"/>
      <c r="AE139" s="323"/>
      <c r="AF139" s="109"/>
      <c r="AG139" s="110"/>
      <c r="AH139" s="110"/>
      <c r="AI139" s="110"/>
      <c r="AJ139" s="110"/>
      <c r="AK139" s="110"/>
      <c r="AL139" s="111"/>
      <c r="AM139" s="53"/>
      <c r="AO139" s="278"/>
      <c r="AP139" s="277"/>
    </row>
    <row r="140" spans="2:45" s="1" customFormat="1" ht="9.9" customHeight="1" x14ac:dyDescent="0.2">
      <c r="B140" s="476"/>
      <c r="C140" s="435"/>
      <c r="D140" s="435"/>
      <c r="E140" s="435"/>
      <c r="F140" s="435"/>
      <c r="G140" s="435"/>
      <c r="H140" s="435"/>
      <c r="I140" s="435"/>
      <c r="J140" s="435"/>
      <c r="K140" s="435"/>
      <c r="L140" s="435"/>
      <c r="M140" s="435"/>
      <c r="N140" s="435"/>
      <c r="O140" s="435"/>
      <c r="P140" s="435"/>
      <c r="Q140" s="435"/>
      <c r="R140" s="132" t="s">
        <v>262</v>
      </c>
      <c r="S140" s="133"/>
      <c r="T140" s="133"/>
      <c r="U140" s="134"/>
      <c r="V140" s="117" t="s">
        <v>263</v>
      </c>
      <c r="W140" s="10"/>
      <c r="X140" s="10"/>
      <c r="Y140" s="10"/>
      <c r="Z140" s="10"/>
      <c r="AA140" s="149"/>
      <c r="AB140" s="10"/>
      <c r="AC140" s="115" t="s">
        <v>264</v>
      </c>
      <c r="AD140" s="10"/>
      <c r="AE140" s="10"/>
      <c r="AF140" s="10"/>
      <c r="AG140" s="112"/>
      <c r="AI140" s="115" t="s">
        <v>265</v>
      </c>
      <c r="AL140" s="97"/>
      <c r="AM140" s="53"/>
      <c r="AO140" s="278"/>
      <c r="AP140" s="277"/>
    </row>
    <row r="141" spans="2:45" s="1" customFormat="1" ht="15.9" customHeight="1" x14ac:dyDescent="0.2">
      <c r="B141" s="533" t="str">
        <f>"TEL："&amp;請求データ入力!$K$4</f>
        <v>TEL：090-4609-2757</v>
      </c>
      <c r="C141" s="460"/>
      <c r="D141" s="460"/>
      <c r="E141" s="460"/>
      <c r="F141" s="460"/>
      <c r="G141" s="460"/>
      <c r="H141" s="460"/>
      <c r="I141" s="460"/>
      <c r="J141" s="460"/>
      <c r="K141" s="460"/>
      <c r="L141" s="460"/>
      <c r="M141" s="460"/>
      <c r="N141" s="460"/>
      <c r="O141" s="460"/>
      <c r="P141" s="460"/>
      <c r="Q141" s="480"/>
      <c r="R141" s="479">
        <f>請求データ入力!F107</f>
        <v>0</v>
      </c>
      <c r="S141" s="460"/>
      <c r="T141" s="460"/>
      <c r="U141" s="480"/>
      <c r="V141" s="484" t="str">
        <f>CONCATENATE(請求データ入力!C107,"/",請求データ入力!D107,"/",請求データ入力!E107)</f>
        <v>//</v>
      </c>
      <c r="W141" s="460"/>
      <c r="X141" s="460"/>
      <c r="Y141" s="460"/>
      <c r="Z141" s="460"/>
      <c r="AA141" s="150"/>
      <c r="AB141" s="10"/>
      <c r="AC141" s="10"/>
      <c r="AD141" s="10"/>
      <c r="AE141" s="10"/>
      <c r="AF141" s="10"/>
      <c r="AG141" s="93"/>
      <c r="AL141" s="97"/>
      <c r="AM141" s="53"/>
      <c r="AO141" s="278"/>
      <c r="AP141" s="277"/>
    </row>
    <row r="142" spans="2:45" s="1" customFormat="1" ht="9.9" customHeight="1" x14ac:dyDescent="0.2">
      <c r="B142" s="128" t="s">
        <v>266</v>
      </c>
      <c r="C142" s="129"/>
      <c r="D142" s="129"/>
      <c r="E142" s="129"/>
      <c r="F142" s="130"/>
      <c r="G142" s="129"/>
      <c r="H142" s="129"/>
      <c r="I142" s="129"/>
      <c r="J142" s="129"/>
      <c r="K142" s="129"/>
      <c r="L142" s="129"/>
      <c r="M142" s="129"/>
      <c r="N142" s="129"/>
      <c r="O142" s="129"/>
      <c r="P142" s="129"/>
      <c r="Q142" s="129"/>
      <c r="R142" s="146" t="s">
        <v>267</v>
      </c>
      <c r="S142" s="99"/>
      <c r="T142" s="99"/>
      <c r="U142" s="147"/>
      <c r="V142" s="148"/>
      <c r="W142" s="10"/>
      <c r="X142" s="10"/>
      <c r="Y142" s="10"/>
      <c r="Z142" s="10"/>
      <c r="AA142" s="150"/>
      <c r="AB142" s="10"/>
      <c r="AC142" s="10"/>
      <c r="AD142" s="10"/>
      <c r="AE142" s="10"/>
      <c r="AF142" s="10"/>
      <c r="AG142" s="93"/>
      <c r="AL142" s="97"/>
      <c r="AM142" s="53"/>
      <c r="AO142" s="278"/>
      <c r="AP142" s="277"/>
      <c r="AS142" s="58"/>
    </row>
    <row r="143" spans="2:45" s="1" customFormat="1" ht="15.9" customHeight="1" x14ac:dyDescent="0.2">
      <c r="B143" s="473">
        <f>請求データ入力!H107</f>
        <v>0</v>
      </c>
      <c r="C143" s="460"/>
      <c r="D143" s="460"/>
      <c r="E143" s="460"/>
      <c r="F143" s="460"/>
      <c r="G143" s="459">
        <f>請求データ入力!I107</f>
        <v>0</v>
      </c>
      <c r="H143" s="460"/>
      <c r="I143" s="460"/>
      <c r="J143" s="460"/>
      <c r="K143" s="460"/>
      <c r="L143" s="460"/>
      <c r="M143" s="460"/>
      <c r="N143" s="460"/>
      <c r="O143" s="460"/>
      <c r="P143" s="460"/>
      <c r="Q143" s="460"/>
      <c r="R143" s="479">
        <f>請求データ入力!G107</f>
        <v>0</v>
      </c>
      <c r="S143" s="460"/>
      <c r="T143" s="460"/>
      <c r="U143" s="480"/>
      <c r="V143" s="131" t="s">
        <v>268</v>
      </c>
      <c r="W143" s="484" t="str">
        <f>請求データ入力!Q107</f>
        <v>2602093</v>
      </c>
      <c r="X143" s="460"/>
      <c r="Y143" s="460"/>
      <c r="Z143" s="460"/>
      <c r="AA143" s="113"/>
      <c r="AB143" s="99"/>
      <c r="AC143" s="99"/>
      <c r="AD143" s="99"/>
      <c r="AE143" s="99"/>
      <c r="AF143" s="99"/>
      <c r="AG143" s="113"/>
      <c r="AH143" s="99"/>
      <c r="AI143" s="99"/>
      <c r="AJ143" s="99"/>
      <c r="AK143" s="99"/>
      <c r="AL143" s="100"/>
      <c r="AM143" s="53"/>
      <c r="AO143" s="278"/>
      <c r="AP143" s="277"/>
      <c r="AS143" s="58"/>
    </row>
    <row r="144" spans="2:45" s="1" customFormat="1" ht="12" customHeight="1" x14ac:dyDescent="0.2">
      <c r="B144" s="92"/>
      <c r="AM144" s="53"/>
      <c r="AS144" s="58"/>
    </row>
    <row r="145" spans="1:45" s="1" customFormat="1" ht="12" customHeight="1" x14ac:dyDescent="0.2">
      <c r="AM145" s="53"/>
      <c r="AS145" s="58"/>
    </row>
    <row r="146" spans="1:45" s="2" customFormat="1" ht="15.9" customHeight="1" x14ac:dyDescent="0.2">
      <c r="A146" s="1"/>
      <c r="B146" s="79" t="s">
        <v>269</v>
      </c>
      <c r="C146" s="80"/>
      <c r="D146" s="81"/>
      <c r="E146" s="81"/>
      <c r="F146" s="81"/>
      <c r="G146" s="81"/>
      <c r="H146" s="81"/>
      <c r="I146" s="81"/>
      <c r="J146" s="81"/>
      <c r="K146" s="81"/>
      <c r="L146" s="81"/>
      <c r="M146" s="81"/>
      <c r="N146" s="81"/>
      <c r="O146" s="82"/>
      <c r="P146" s="83" t="s">
        <v>270</v>
      </c>
      <c r="Q146" s="81"/>
      <c r="R146" s="81"/>
      <c r="S146" s="81"/>
      <c r="T146" s="81"/>
      <c r="U146" s="81"/>
      <c r="V146" s="81"/>
      <c r="W146" s="81"/>
      <c r="AA146" s="178" t="s">
        <v>244</v>
      </c>
      <c r="AB146" s="156"/>
      <c r="AC146" s="156"/>
      <c r="AD146" s="156"/>
      <c r="AE146" s="156"/>
      <c r="AF146" s="156"/>
      <c r="AG146" s="156"/>
      <c r="AH146" s="156"/>
      <c r="AI146" s="156"/>
      <c r="AJ146" s="156"/>
      <c r="AK146" s="156"/>
      <c r="AL146" s="157"/>
      <c r="AM146" s="53"/>
      <c r="AN146" s="55"/>
      <c r="AS146" s="57"/>
    </row>
    <row r="147" spans="1:45" s="1" customFormat="1" ht="15.9" customHeight="1" thickBot="1" x14ac:dyDescent="0.25">
      <c r="B147" s="181"/>
      <c r="C147" s="182"/>
      <c r="D147" s="182"/>
      <c r="E147" s="183" t="s">
        <v>245</v>
      </c>
      <c r="F147" s="184"/>
      <c r="G147" s="185"/>
      <c r="H147" s="185"/>
      <c r="I147" s="185"/>
      <c r="J147" s="186"/>
      <c r="K147" s="185"/>
      <c r="L147" s="185"/>
      <c r="M147" s="185"/>
      <c r="N147" s="187" t="s">
        <v>246</v>
      </c>
      <c r="O147" s="185"/>
      <c r="P147" s="185"/>
      <c r="Q147" s="188"/>
      <c r="R147" s="183" t="s">
        <v>247</v>
      </c>
      <c r="S147" s="185"/>
      <c r="T147" s="185"/>
      <c r="U147" s="185"/>
      <c r="V147" s="187" t="s">
        <v>248</v>
      </c>
      <c r="W147" s="185"/>
      <c r="X147" s="189"/>
      <c r="Y147" s="189"/>
      <c r="Z147" s="190"/>
      <c r="AA147" s="158"/>
      <c r="AB147" s="3"/>
      <c r="AC147" s="3"/>
      <c r="AD147" s="3"/>
      <c r="AG147" s="4"/>
      <c r="AH147" s="4"/>
      <c r="AI147" s="4"/>
      <c r="AJ147" s="4"/>
      <c r="AK147" s="5"/>
      <c r="AL147" s="159"/>
      <c r="AM147" s="53"/>
      <c r="AS147" s="58"/>
    </row>
    <row r="148" spans="1:45" s="1" customFormat="1" ht="15.9" customHeight="1" thickTop="1" x14ac:dyDescent="0.2">
      <c r="A148" s="6"/>
      <c r="B148" s="489">
        <f>B127</f>
        <v>0</v>
      </c>
      <c r="C148" s="435"/>
      <c r="D148" s="435"/>
      <c r="E148" s="435"/>
      <c r="F148" s="435"/>
      <c r="G148" s="435"/>
      <c r="H148" s="435"/>
      <c r="I148" s="435"/>
      <c r="J148" s="435"/>
      <c r="K148" s="435"/>
      <c r="L148" s="435"/>
      <c r="M148" s="435"/>
      <c r="N148" s="448">
        <f>N127</f>
        <v>0</v>
      </c>
      <c r="O148" s="435"/>
      <c r="P148" s="449">
        <f>P127</f>
        <v>0</v>
      </c>
      <c r="Q148" s="450"/>
      <c r="R148" s="447">
        <f>R127</f>
        <v>0</v>
      </c>
      <c r="S148" s="435"/>
      <c r="T148" s="435"/>
      <c r="U148" s="435"/>
      <c r="V148" s="498" t="str">
        <f>V127</f>
        <v/>
      </c>
      <c r="W148" s="435"/>
      <c r="X148" s="435"/>
      <c r="Y148" s="435"/>
      <c r="Z148" s="450"/>
      <c r="AA148" s="324"/>
      <c r="AB148" s="319"/>
      <c r="AC148" s="319"/>
      <c r="AD148" s="319"/>
      <c r="AE148" s="166"/>
      <c r="AF148" s="166"/>
      <c r="AG148" s="166"/>
      <c r="AH148" s="166"/>
      <c r="AI148" s="166"/>
      <c r="AJ148" s="166"/>
      <c r="AK148" s="166"/>
      <c r="AL148" s="167"/>
      <c r="AM148" s="53"/>
      <c r="AS148" s="58"/>
    </row>
    <row r="149" spans="1:45" s="1" customFormat="1" ht="15.9" customHeight="1" x14ac:dyDescent="0.2">
      <c r="B149" s="463"/>
      <c r="C149" s="429"/>
      <c r="D149" s="429"/>
      <c r="E149" s="429"/>
      <c r="F149" s="429"/>
      <c r="G149" s="429"/>
      <c r="H149" s="429"/>
      <c r="I149" s="429"/>
      <c r="J149" s="429"/>
      <c r="K149" s="429"/>
      <c r="L149" s="429"/>
      <c r="M149" s="429"/>
      <c r="N149" s="443"/>
      <c r="O149" s="429"/>
      <c r="P149" s="454"/>
      <c r="Q149" s="430"/>
      <c r="R149" s="487"/>
      <c r="S149" s="429"/>
      <c r="T149" s="429"/>
      <c r="U149" s="429"/>
      <c r="V149" s="428"/>
      <c r="W149" s="429"/>
      <c r="X149" s="429"/>
      <c r="Y149" s="429"/>
      <c r="Z149" s="430"/>
      <c r="AA149" s="325" t="s">
        <v>249</v>
      </c>
      <c r="AB149" s="325"/>
      <c r="AC149" s="325"/>
      <c r="AD149" s="325"/>
      <c r="AE149" s="325"/>
      <c r="AF149" s="325"/>
      <c r="AG149" s="325"/>
      <c r="AH149" s="325"/>
      <c r="AI149" s="325"/>
      <c r="AJ149" s="325"/>
      <c r="AK149" s="325"/>
      <c r="AL149" s="326"/>
      <c r="AM149" s="53"/>
      <c r="AS149" s="58"/>
    </row>
    <row r="150" spans="1:45" s="1" customFormat="1" ht="15.9" customHeight="1" x14ac:dyDescent="0.2">
      <c r="B150" s="463"/>
      <c r="C150" s="429"/>
      <c r="D150" s="429"/>
      <c r="E150" s="429"/>
      <c r="F150" s="429"/>
      <c r="G150" s="429"/>
      <c r="H150" s="429"/>
      <c r="I150" s="429"/>
      <c r="J150" s="429"/>
      <c r="K150" s="429"/>
      <c r="L150" s="429"/>
      <c r="M150" s="429"/>
      <c r="N150" s="443"/>
      <c r="O150" s="429"/>
      <c r="P150" s="454"/>
      <c r="Q150" s="430"/>
      <c r="R150" s="487"/>
      <c r="S150" s="429"/>
      <c r="T150" s="429"/>
      <c r="U150" s="429"/>
      <c r="V150" s="428"/>
      <c r="W150" s="429"/>
      <c r="X150" s="429"/>
      <c r="Y150" s="429"/>
      <c r="Z150" s="430"/>
      <c r="AA150" s="325" t="s">
        <v>252</v>
      </c>
      <c r="AB150" s="325"/>
      <c r="AC150" s="325"/>
      <c r="AD150" s="325"/>
      <c r="AE150" s="325"/>
      <c r="AF150" s="325"/>
      <c r="AG150" s="325"/>
      <c r="AH150" s="325"/>
      <c r="AI150" s="325"/>
      <c r="AJ150" s="325"/>
      <c r="AK150" s="325"/>
      <c r="AL150" s="326"/>
      <c r="AM150" s="53"/>
      <c r="AO150" s="61"/>
      <c r="AS150" s="58"/>
    </row>
    <row r="151" spans="1:45" s="1" customFormat="1" ht="15.9" customHeight="1" x14ac:dyDescent="0.2">
      <c r="B151" s="463"/>
      <c r="C151" s="429"/>
      <c r="D151" s="429"/>
      <c r="E151" s="429"/>
      <c r="F151" s="429"/>
      <c r="G151" s="429"/>
      <c r="H151" s="429"/>
      <c r="I151" s="429"/>
      <c r="J151" s="429"/>
      <c r="K151" s="429"/>
      <c r="L151" s="429"/>
      <c r="M151" s="429"/>
      <c r="N151" s="443"/>
      <c r="O151" s="429"/>
      <c r="P151" s="454"/>
      <c r="Q151" s="430"/>
      <c r="R151" s="487"/>
      <c r="S151" s="429"/>
      <c r="T151" s="429"/>
      <c r="U151" s="429"/>
      <c r="V151" s="428"/>
      <c r="W151" s="429"/>
      <c r="X151" s="429"/>
      <c r="Y151" s="429"/>
      <c r="Z151" s="430"/>
      <c r="AA151" s="455" t="s">
        <v>253</v>
      </c>
      <c r="AB151" s="429"/>
      <c r="AC151" s="429"/>
      <c r="AD151" s="430"/>
      <c r="AE151" s="455" t="s">
        <v>254</v>
      </c>
      <c r="AF151" s="429"/>
      <c r="AG151" s="429"/>
      <c r="AH151" s="430"/>
      <c r="AI151" s="455" t="s">
        <v>255</v>
      </c>
      <c r="AJ151" s="429"/>
      <c r="AK151" s="429"/>
      <c r="AL151" s="430"/>
      <c r="AM151" s="53"/>
      <c r="AS151" s="58"/>
    </row>
    <row r="152" spans="1:45" s="1" customFormat="1" ht="15.9" customHeight="1" x14ac:dyDescent="0.2">
      <c r="B152" s="463"/>
      <c r="C152" s="429"/>
      <c r="D152" s="429"/>
      <c r="E152" s="429"/>
      <c r="F152" s="429"/>
      <c r="G152" s="429"/>
      <c r="H152" s="429"/>
      <c r="I152" s="429"/>
      <c r="J152" s="429"/>
      <c r="K152" s="429"/>
      <c r="L152" s="429"/>
      <c r="M152" s="429"/>
      <c r="N152" s="443"/>
      <c r="O152" s="429"/>
      <c r="P152" s="454"/>
      <c r="Q152" s="430"/>
      <c r="R152" s="487"/>
      <c r="S152" s="429"/>
      <c r="T152" s="429"/>
      <c r="U152" s="429"/>
      <c r="V152" s="428"/>
      <c r="W152" s="429"/>
      <c r="X152" s="429"/>
      <c r="Y152" s="429"/>
      <c r="Z152" s="430"/>
      <c r="AA152" s="161"/>
      <c r="AB152" s="7"/>
      <c r="AC152" s="8"/>
      <c r="AD152" s="8"/>
      <c r="AE152" s="172"/>
      <c r="AF152" s="8"/>
      <c r="AG152" s="7"/>
      <c r="AH152" s="162"/>
      <c r="AI152" s="7"/>
      <c r="AJ152" s="7"/>
      <c r="AK152" s="7"/>
      <c r="AL152" s="162"/>
      <c r="AM152" s="53"/>
      <c r="AS152" s="58"/>
    </row>
    <row r="153" spans="1:45" s="1" customFormat="1" ht="15.9" customHeight="1" x14ac:dyDescent="0.2">
      <c r="B153" s="463"/>
      <c r="C153" s="429"/>
      <c r="D153" s="429"/>
      <c r="E153" s="429"/>
      <c r="F153" s="429"/>
      <c r="G153" s="429"/>
      <c r="H153" s="429"/>
      <c r="I153" s="429"/>
      <c r="J153" s="429"/>
      <c r="K153" s="429"/>
      <c r="L153" s="429"/>
      <c r="M153" s="429"/>
      <c r="N153" s="443"/>
      <c r="O153" s="429"/>
      <c r="P153" s="454"/>
      <c r="Q153" s="430"/>
      <c r="R153" s="487"/>
      <c r="S153" s="429"/>
      <c r="T153" s="429"/>
      <c r="U153" s="429"/>
      <c r="V153" s="428"/>
      <c r="W153" s="429"/>
      <c r="X153" s="429"/>
      <c r="Y153" s="429"/>
      <c r="Z153" s="430"/>
      <c r="AA153" s="161"/>
      <c r="AB153" s="7"/>
      <c r="AC153" s="8"/>
      <c r="AD153" s="8"/>
      <c r="AE153" s="172"/>
      <c r="AF153" s="8"/>
      <c r="AG153" s="7"/>
      <c r="AH153" s="162"/>
      <c r="AI153" s="7"/>
      <c r="AJ153" s="7"/>
      <c r="AK153" s="7"/>
      <c r="AL153" s="162"/>
      <c r="AM153" s="53"/>
      <c r="AS153" s="58"/>
    </row>
    <row r="154" spans="1:45" s="1" customFormat="1" ht="15.9" customHeight="1" thickBot="1" x14ac:dyDescent="0.25">
      <c r="B154" s="489"/>
      <c r="C154" s="435"/>
      <c r="D154" s="435"/>
      <c r="E154" s="435"/>
      <c r="F154" s="435"/>
      <c r="G154" s="435"/>
      <c r="H154" s="435"/>
      <c r="I154" s="435"/>
      <c r="J154" s="435"/>
      <c r="K154" s="435"/>
      <c r="L154" s="435"/>
      <c r="M154" s="435"/>
      <c r="N154" s="448"/>
      <c r="O154" s="435"/>
      <c r="P154" s="449"/>
      <c r="Q154" s="450"/>
      <c r="R154" s="447"/>
      <c r="S154" s="435"/>
      <c r="T154" s="435"/>
      <c r="U154" s="435"/>
      <c r="V154" s="502"/>
      <c r="W154" s="435"/>
      <c r="X154" s="435"/>
      <c r="Y154" s="435"/>
      <c r="Z154" s="450"/>
      <c r="AA154" s="173"/>
      <c r="AB154" s="174"/>
      <c r="AC154" s="175"/>
      <c r="AD154" s="175"/>
      <c r="AE154" s="176"/>
      <c r="AF154" s="175"/>
      <c r="AG154" s="174"/>
      <c r="AH154" s="177"/>
      <c r="AI154" s="174"/>
      <c r="AJ154" s="174"/>
      <c r="AK154" s="174"/>
      <c r="AL154" s="177"/>
      <c r="AM154" s="53"/>
      <c r="AS154" s="58"/>
    </row>
    <row r="155" spans="1:45" s="1" customFormat="1" ht="9.9" customHeight="1" x14ac:dyDescent="0.2">
      <c r="B155" s="209" t="s">
        <v>256</v>
      </c>
      <c r="C155" s="191"/>
      <c r="D155" s="191"/>
      <c r="E155" s="191"/>
      <c r="F155" s="191"/>
      <c r="G155" s="493" t="str">
        <f>請求データ入力!$K$2</f>
        <v xml:space="preserve">72130
</v>
      </c>
      <c r="H155" s="494"/>
      <c r="I155" s="494"/>
      <c r="J155" s="494"/>
      <c r="K155" s="495"/>
      <c r="L155" s="505" t="s">
        <v>100</v>
      </c>
      <c r="M155" s="494"/>
      <c r="N155" s="494"/>
      <c r="O155" s="494"/>
      <c r="P155" s="494"/>
      <c r="Q155" s="506"/>
      <c r="R155" s="210" t="s">
        <v>257</v>
      </c>
      <c r="S155" s="199"/>
      <c r="T155" s="199"/>
      <c r="U155" s="200"/>
      <c r="V155" s="201"/>
      <c r="W155" s="202"/>
      <c r="X155" s="199"/>
      <c r="Y155" s="199"/>
      <c r="Z155" s="203"/>
      <c r="AC155" s="317"/>
      <c r="AD155" s="317"/>
      <c r="AE155" s="317"/>
      <c r="AF155" s="317"/>
      <c r="AG155" s="9"/>
      <c r="AL155" s="160"/>
      <c r="AM155" s="53"/>
      <c r="AS155" s="58"/>
    </row>
    <row r="156" spans="1:45" s="1" customFormat="1" ht="15.9" customHeight="1" x14ac:dyDescent="0.2">
      <c r="B156" s="163"/>
      <c r="G156" s="496"/>
      <c r="H156" s="453"/>
      <c r="I156" s="453"/>
      <c r="J156" s="453"/>
      <c r="K156" s="497"/>
      <c r="L156" s="477">
        <f>請求データ入力!$K$6</f>
        <v>0</v>
      </c>
      <c r="M156" s="429"/>
      <c r="N156" s="429"/>
      <c r="O156" s="429"/>
      <c r="P156" s="429"/>
      <c r="Q156" s="478"/>
      <c r="R156" s="204"/>
      <c r="U156" s="12"/>
      <c r="V156" s="503" t="str">
        <f>V135</f>
        <v/>
      </c>
      <c r="W156" s="435"/>
      <c r="X156" s="435"/>
      <c r="Y156" s="435"/>
      <c r="Z156" s="504"/>
      <c r="AC156" s="317"/>
      <c r="AD156" s="317"/>
      <c r="AE156" s="317"/>
      <c r="AF156" s="317"/>
      <c r="AG156" s="9"/>
      <c r="AL156" s="160"/>
      <c r="AM156" s="53"/>
      <c r="AS156" s="58"/>
    </row>
    <row r="157" spans="1:45" s="1" customFormat="1" ht="9.9" customHeight="1" x14ac:dyDescent="0.2">
      <c r="B157" s="532" t="str">
        <f>請求データ入力!$F$2</f>
        <v>〒110-0012　東京都台東区竜泉3-40-4</v>
      </c>
      <c r="C157" s="435"/>
      <c r="D157" s="435"/>
      <c r="E157" s="435"/>
      <c r="F157" s="435"/>
      <c r="G157" s="435"/>
      <c r="H157" s="435"/>
      <c r="I157" s="435"/>
      <c r="J157" s="435"/>
      <c r="K157" s="435"/>
      <c r="L157" s="435"/>
      <c r="M157" s="435"/>
      <c r="N157" s="435"/>
      <c r="O157" s="435"/>
      <c r="P157" s="435"/>
      <c r="Q157" s="435"/>
      <c r="R157" s="211" t="s">
        <v>258</v>
      </c>
      <c r="S157" s="191"/>
      <c r="T157" s="191"/>
      <c r="U157" s="192"/>
      <c r="V157" s="171"/>
      <c r="W157" s="193"/>
      <c r="X157" s="193"/>
      <c r="Y157" s="193"/>
      <c r="Z157" s="205"/>
      <c r="AA157" s="10"/>
      <c r="AB157" s="10"/>
      <c r="AC157" s="10"/>
      <c r="AD157" s="10"/>
      <c r="AE157" s="10"/>
      <c r="AF157" s="10"/>
      <c r="AG157" s="9"/>
      <c r="AL157" s="160"/>
      <c r="AM157" s="53"/>
      <c r="AS157" s="58"/>
    </row>
    <row r="158" spans="1:45" s="1" customFormat="1" ht="15.9" customHeight="1" x14ac:dyDescent="0.2">
      <c r="B158" s="472"/>
      <c r="C158" s="435"/>
      <c r="D158" s="435"/>
      <c r="E158" s="435"/>
      <c r="F158" s="435"/>
      <c r="G158" s="435"/>
      <c r="H158" s="435"/>
      <c r="I158" s="435"/>
      <c r="J158" s="435"/>
      <c r="K158" s="435"/>
      <c r="L158" s="435"/>
      <c r="M158" s="435"/>
      <c r="N158" s="435"/>
      <c r="O158" s="435"/>
      <c r="P158" s="435"/>
      <c r="Q158" s="435"/>
      <c r="R158" s="212" t="s">
        <v>259</v>
      </c>
      <c r="S158" s="166"/>
      <c r="T158" s="542">
        <f>請求データ入力!$O$11</f>
        <v>0.1</v>
      </c>
      <c r="U158" s="497"/>
      <c r="V158" s="516" t="str">
        <f>V137</f>
        <v/>
      </c>
      <c r="W158" s="453"/>
      <c r="X158" s="453"/>
      <c r="Y158" s="453"/>
      <c r="Z158" s="517"/>
      <c r="AA158" s="10"/>
      <c r="AB158" s="10"/>
      <c r="AC158" s="10"/>
      <c r="AD158" s="10"/>
      <c r="AE158" s="10"/>
      <c r="AF158" s="10"/>
      <c r="AG158" s="9"/>
      <c r="AL158" s="160"/>
      <c r="AM158" s="53"/>
      <c r="AS158" s="58"/>
    </row>
    <row r="159" spans="1:45" s="1" customFormat="1" ht="9.9" customHeight="1" x14ac:dyDescent="0.2">
      <c r="B159" s="471" t="str">
        <f>請求データ入力!$F$6</f>
        <v>有限会社木村左官工業</v>
      </c>
      <c r="C159" s="435"/>
      <c r="D159" s="435"/>
      <c r="E159" s="435"/>
      <c r="F159" s="435"/>
      <c r="G159" s="435"/>
      <c r="H159" s="435"/>
      <c r="I159" s="435"/>
      <c r="J159" s="435"/>
      <c r="K159" s="435"/>
      <c r="L159" s="435"/>
      <c r="M159" s="435"/>
      <c r="N159" s="435"/>
      <c r="O159" s="435"/>
      <c r="P159" s="435"/>
      <c r="Q159" s="450"/>
      <c r="R159" s="211" t="s">
        <v>260</v>
      </c>
      <c r="S159" s="191"/>
      <c r="T159" s="191"/>
      <c r="U159" s="192"/>
      <c r="V159" s="171"/>
      <c r="W159" s="193"/>
      <c r="X159" s="193"/>
      <c r="Y159" s="193"/>
      <c r="Z159" s="205"/>
      <c r="AA159" s="10"/>
      <c r="AB159" s="10"/>
      <c r="AC159" s="10"/>
      <c r="AD159" s="10"/>
      <c r="AE159" s="10"/>
      <c r="AF159" s="10"/>
      <c r="AG159" s="9"/>
      <c r="AL159" s="160"/>
      <c r="AM159" s="53"/>
      <c r="AS159" s="58"/>
    </row>
    <row r="160" spans="1:45" s="1" customFormat="1" ht="15.9" customHeight="1" thickBot="1" x14ac:dyDescent="0.25">
      <c r="B160" s="472"/>
      <c r="C160" s="435"/>
      <c r="D160" s="435"/>
      <c r="E160" s="435"/>
      <c r="F160" s="435"/>
      <c r="G160" s="435"/>
      <c r="H160" s="435"/>
      <c r="I160" s="435"/>
      <c r="J160" s="435"/>
      <c r="K160" s="435"/>
      <c r="L160" s="435"/>
      <c r="M160" s="435"/>
      <c r="N160" s="435"/>
      <c r="O160" s="435"/>
      <c r="P160" s="435"/>
      <c r="Q160" s="450"/>
      <c r="R160" s="206"/>
      <c r="S160" s="207"/>
      <c r="T160" s="207"/>
      <c r="U160" s="208"/>
      <c r="V160" s="464" t="str">
        <f>V139</f>
        <v/>
      </c>
      <c r="W160" s="465"/>
      <c r="X160" s="465"/>
      <c r="Y160" s="465"/>
      <c r="Z160" s="466"/>
      <c r="AA160" s="168"/>
      <c r="AB160" s="168"/>
      <c r="AC160" s="179" t="s">
        <v>261</v>
      </c>
      <c r="AD160" s="168"/>
      <c r="AE160" s="168"/>
      <c r="AF160" s="168"/>
      <c r="AG160" s="169"/>
      <c r="AH160" s="169"/>
      <c r="AI160" s="169"/>
      <c r="AJ160" s="169"/>
      <c r="AK160" s="169"/>
      <c r="AL160" s="170"/>
      <c r="AM160" s="53"/>
      <c r="AS160" s="58"/>
    </row>
    <row r="161" spans="1:45" s="1" customFormat="1" ht="9.9" customHeight="1" x14ac:dyDescent="0.2">
      <c r="B161" s="472"/>
      <c r="C161" s="435"/>
      <c r="D161" s="435"/>
      <c r="E161" s="435"/>
      <c r="F161" s="435"/>
      <c r="G161" s="435"/>
      <c r="H161" s="435"/>
      <c r="I161" s="435"/>
      <c r="J161" s="435"/>
      <c r="K161" s="435"/>
      <c r="L161" s="435"/>
      <c r="M161" s="435"/>
      <c r="N161" s="435"/>
      <c r="O161" s="435"/>
      <c r="P161" s="435"/>
      <c r="Q161" s="450"/>
      <c r="R161" s="213" t="s">
        <v>262</v>
      </c>
      <c r="S161" s="166"/>
      <c r="T161" s="166"/>
      <c r="U161" s="195"/>
      <c r="V161" s="215" t="s">
        <v>263</v>
      </c>
      <c r="W161" s="10"/>
      <c r="X161" s="10"/>
      <c r="Y161" s="10"/>
      <c r="Z161" s="180"/>
      <c r="AA161" s="164"/>
      <c r="AB161" s="10"/>
      <c r="AC161" s="216" t="s">
        <v>264</v>
      </c>
      <c r="AD161" s="10"/>
      <c r="AE161" s="10"/>
      <c r="AF161" s="10"/>
      <c r="AG161" s="171"/>
      <c r="AI161" s="216" t="s">
        <v>265</v>
      </c>
      <c r="AL161" s="160"/>
      <c r="AM161" s="53"/>
      <c r="AS161" s="58"/>
    </row>
    <row r="162" spans="1:45" s="1" customFormat="1" ht="15.9" customHeight="1" x14ac:dyDescent="0.2">
      <c r="B162" s="514" t="str">
        <f>"TEL："&amp;請求データ入力!$K$4</f>
        <v>TEL：090-4609-2757</v>
      </c>
      <c r="C162" s="453"/>
      <c r="D162" s="453"/>
      <c r="E162" s="453"/>
      <c r="F162" s="453"/>
      <c r="G162" s="453"/>
      <c r="H162" s="453"/>
      <c r="I162" s="453"/>
      <c r="J162" s="453"/>
      <c r="K162" s="453"/>
      <c r="L162" s="453"/>
      <c r="M162" s="453"/>
      <c r="N162" s="453"/>
      <c r="O162" s="453"/>
      <c r="P162" s="453"/>
      <c r="Q162" s="497"/>
      <c r="R162" s="452">
        <f>R141</f>
        <v>0</v>
      </c>
      <c r="S162" s="453"/>
      <c r="T162" s="453"/>
      <c r="U162" s="453"/>
      <c r="V162" s="544" t="str">
        <f>V141</f>
        <v>//</v>
      </c>
      <c r="W162" s="453"/>
      <c r="X162" s="453"/>
      <c r="Y162" s="453"/>
      <c r="Z162" s="497"/>
      <c r="AA162" s="164"/>
      <c r="AB162" s="10"/>
      <c r="AC162" s="10"/>
      <c r="AD162" s="10"/>
      <c r="AE162" s="10"/>
      <c r="AF162" s="10"/>
      <c r="AG162" s="163"/>
      <c r="AL162" s="160"/>
      <c r="AM162" s="53"/>
      <c r="AS162" s="58"/>
    </row>
    <row r="163" spans="1:45" s="1" customFormat="1" ht="9.9" customHeight="1" x14ac:dyDescent="0.2">
      <c r="B163" s="209" t="s">
        <v>266</v>
      </c>
      <c r="C163" s="191"/>
      <c r="D163" s="191"/>
      <c r="E163" s="191"/>
      <c r="F163" s="197"/>
      <c r="G163" s="191"/>
      <c r="H163" s="191"/>
      <c r="I163" s="191"/>
      <c r="J163" s="191"/>
      <c r="K163" s="191"/>
      <c r="L163" s="191"/>
      <c r="M163" s="191"/>
      <c r="N163" s="191"/>
      <c r="O163" s="191"/>
      <c r="P163" s="191"/>
      <c r="Q163" s="191"/>
      <c r="R163" s="214" t="s">
        <v>267</v>
      </c>
      <c r="S163" s="169"/>
      <c r="T163" s="169"/>
      <c r="U163" s="196"/>
      <c r="V163" s="198"/>
      <c r="W163" s="193"/>
      <c r="X163" s="193"/>
      <c r="Y163" s="193"/>
      <c r="Z163" s="194"/>
      <c r="AA163" s="164"/>
      <c r="AB163" s="10"/>
      <c r="AC163" s="10"/>
      <c r="AD163" s="10"/>
      <c r="AE163" s="10"/>
      <c r="AF163" s="10"/>
      <c r="AG163" s="163"/>
      <c r="AL163" s="160"/>
      <c r="AM163" s="53"/>
      <c r="AS163" s="58"/>
    </row>
    <row r="164" spans="1:45" s="1" customFormat="1" ht="15.9" customHeight="1" x14ac:dyDescent="0.2">
      <c r="B164" s="452">
        <f>B143</f>
        <v>0</v>
      </c>
      <c r="C164" s="453"/>
      <c r="D164" s="453"/>
      <c r="E164" s="453"/>
      <c r="F164" s="453"/>
      <c r="G164" s="488">
        <f>G143</f>
        <v>0</v>
      </c>
      <c r="H164" s="453"/>
      <c r="I164" s="453"/>
      <c r="J164" s="453"/>
      <c r="K164" s="453"/>
      <c r="L164" s="453"/>
      <c r="M164" s="453"/>
      <c r="N164" s="453"/>
      <c r="O164" s="453"/>
      <c r="P164" s="453"/>
      <c r="Q164" s="453"/>
      <c r="R164" s="452">
        <f>R143</f>
        <v>0</v>
      </c>
      <c r="S164" s="453"/>
      <c r="T164" s="453"/>
      <c r="U164" s="453"/>
      <c r="V164" s="217" t="s">
        <v>268</v>
      </c>
      <c r="W164" s="531" t="str">
        <f>W143</f>
        <v>2602093</v>
      </c>
      <c r="X164" s="453"/>
      <c r="Y164" s="453"/>
      <c r="Z164" s="497"/>
      <c r="AA164" s="165"/>
      <c r="AB164" s="166"/>
      <c r="AC164" s="166"/>
      <c r="AD164" s="166"/>
      <c r="AE164" s="166"/>
      <c r="AF164" s="166"/>
      <c r="AG164" s="165"/>
      <c r="AH164" s="166"/>
      <c r="AI164" s="166"/>
      <c r="AJ164" s="166"/>
      <c r="AK164" s="166"/>
      <c r="AL164" s="167"/>
      <c r="AM164" s="53"/>
      <c r="AS164" s="58"/>
    </row>
    <row r="165" spans="1:45" s="1" customFormat="1" ht="12" customHeight="1" x14ac:dyDescent="0.2">
      <c r="B165" s="92"/>
      <c r="AM165" s="53"/>
      <c r="AS165" s="58"/>
    </row>
    <row r="166" spans="1:45" s="1" customFormat="1" ht="18.899999999999999" customHeight="1" x14ac:dyDescent="0.2">
      <c r="AM166" s="53"/>
      <c r="AS166" s="58"/>
    </row>
    <row r="167" spans="1:45" s="2" customFormat="1" ht="15.9" customHeight="1" x14ac:dyDescent="0.2">
      <c r="A167" s="1"/>
      <c r="B167" s="219" t="s">
        <v>271</v>
      </c>
      <c r="C167" s="84"/>
      <c r="D167" s="85"/>
      <c r="E167" s="85"/>
      <c r="F167" s="85"/>
      <c r="G167" s="85"/>
      <c r="H167" s="85"/>
      <c r="I167" s="85"/>
      <c r="J167" s="85"/>
      <c r="K167" s="85"/>
      <c r="L167" s="85"/>
      <c r="M167" s="85"/>
      <c r="N167" s="85"/>
      <c r="O167" s="86"/>
      <c r="P167" s="220" t="s">
        <v>272</v>
      </c>
      <c r="Q167" s="85"/>
      <c r="R167" s="85"/>
      <c r="S167" s="85"/>
      <c r="T167" s="85"/>
      <c r="U167" s="85"/>
      <c r="V167" s="85"/>
      <c r="AA167" s="224" t="s">
        <v>244</v>
      </c>
      <c r="AB167" s="225"/>
      <c r="AC167" s="225"/>
      <c r="AD167" s="225"/>
      <c r="AE167" s="225"/>
      <c r="AF167" s="225"/>
      <c r="AG167" s="225"/>
      <c r="AH167" s="225"/>
      <c r="AI167" s="225"/>
      <c r="AJ167" s="225"/>
      <c r="AK167" s="225"/>
      <c r="AL167" s="226"/>
      <c r="AM167" s="53"/>
      <c r="AN167" s="55"/>
      <c r="AO167" s="1"/>
      <c r="AP167" s="1"/>
      <c r="AQ167" s="58"/>
      <c r="AS167" s="57"/>
    </row>
    <row r="168" spans="1:45" s="1" customFormat="1" ht="15.9" customHeight="1" thickBot="1" x14ac:dyDescent="0.25">
      <c r="B168" s="247"/>
      <c r="C168" s="248"/>
      <c r="D168" s="248"/>
      <c r="E168" s="249" t="s">
        <v>245</v>
      </c>
      <c r="F168" s="250"/>
      <c r="G168" s="248"/>
      <c r="H168" s="248"/>
      <c r="I168" s="248"/>
      <c r="J168" s="251"/>
      <c r="K168" s="248"/>
      <c r="L168" s="248"/>
      <c r="M168" s="248"/>
      <c r="N168" s="255" t="s">
        <v>246</v>
      </c>
      <c r="O168" s="248"/>
      <c r="P168" s="248"/>
      <c r="Q168" s="248"/>
      <c r="R168" s="255" t="s">
        <v>247</v>
      </c>
      <c r="S168" s="248"/>
      <c r="T168" s="248"/>
      <c r="U168" s="256"/>
      <c r="V168" s="249" t="s">
        <v>248</v>
      </c>
      <c r="W168" s="248"/>
      <c r="X168" s="252"/>
      <c r="Y168" s="252"/>
      <c r="Z168" s="253"/>
      <c r="AA168" s="227"/>
      <c r="AB168" s="3"/>
      <c r="AC168" s="3"/>
      <c r="AD168" s="3"/>
      <c r="AG168" s="4"/>
      <c r="AH168" s="4"/>
      <c r="AI168" s="4"/>
      <c r="AJ168" s="4"/>
      <c r="AK168" s="5"/>
      <c r="AL168" s="228"/>
      <c r="AM168" s="53"/>
      <c r="AQ168" s="58"/>
      <c r="AS168" s="58"/>
    </row>
    <row r="169" spans="1:45" s="1" customFormat="1" ht="15.9" customHeight="1" thickTop="1" x14ac:dyDescent="0.2">
      <c r="A169" s="6"/>
      <c r="B169" s="553">
        <f>B148</f>
        <v>0</v>
      </c>
      <c r="C169" s="435"/>
      <c r="D169" s="435"/>
      <c r="E169" s="435"/>
      <c r="F169" s="435"/>
      <c r="G169" s="435"/>
      <c r="H169" s="435"/>
      <c r="I169" s="435"/>
      <c r="J169" s="435"/>
      <c r="K169" s="435"/>
      <c r="L169" s="435"/>
      <c r="M169" s="435"/>
      <c r="N169" s="543">
        <f>N148</f>
        <v>0</v>
      </c>
      <c r="O169" s="435"/>
      <c r="P169" s="483">
        <f>P148</f>
        <v>0</v>
      </c>
      <c r="Q169" s="435"/>
      <c r="R169" s="546">
        <f>R148</f>
        <v>0</v>
      </c>
      <c r="S169" s="435"/>
      <c r="T169" s="435"/>
      <c r="U169" s="438"/>
      <c r="V169" s="447" t="str">
        <f>V148</f>
        <v/>
      </c>
      <c r="W169" s="435"/>
      <c r="X169" s="435"/>
      <c r="Y169" s="435"/>
      <c r="Z169" s="435"/>
      <c r="AA169" s="327"/>
      <c r="AB169" s="318"/>
      <c r="AC169" s="318"/>
      <c r="AD169" s="318"/>
      <c r="AE169" s="234"/>
      <c r="AF169" s="234"/>
      <c r="AG169" s="234"/>
      <c r="AH169" s="234"/>
      <c r="AI169" s="234"/>
      <c r="AJ169" s="234"/>
      <c r="AK169" s="234"/>
      <c r="AL169" s="235"/>
      <c r="AM169" s="53"/>
      <c r="AQ169" s="58"/>
      <c r="AS169" s="58"/>
    </row>
    <row r="170" spans="1:45" s="1" customFormat="1" ht="15.9" customHeight="1" x14ac:dyDescent="0.2">
      <c r="B170" s="474"/>
      <c r="C170" s="457"/>
      <c r="D170" s="457"/>
      <c r="E170" s="457"/>
      <c r="F170" s="457"/>
      <c r="G170" s="457"/>
      <c r="H170" s="457"/>
      <c r="I170" s="457"/>
      <c r="J170" s="457"/>
      <c r="K170" s="457"/>
      <c r="L170" s="457"/>
      <c r="M170" s="457"/>
      <c r="N170" s="456"/>
      <c r="O170" s="457"/>
      <c r="P170" s="458"/>
      <c r="Q170" s="457"/>
      <c r="R170" s="470"/>
      <c r="S170" s="457"/>
      <c r="T170" s="457"/>
      <c r="U170" s="462"/>
      <c r="V170" s="512"/>
      <c r="W170" s="457"/>
      <c r="X170" s="457"/>
      <c r="Y170" s="457"/>
      <c r="Z170" s="462"/>
      <c r="AA170" s="328" t="s">
        <v>249</v>
      </c>
      <c r="AB170" s="329"/>
      <c r="AC170" s="329"/>
      <c r="AD170" s="329"/>
      <c r="AE170" s="329"/>
      <c r="AF170" s="329"/>
      <c r="AG170" s="329"/>
      <c r="AH170" s="329"/>
      <c r="AI170" s="329"/>
      <c r="AJ170" s="329"/>
      <c r="AK170" s="329"/>
      <c r="AL170" s="330"/>
      <c r="AM170" s="53"/>
      <c r="AS170" s="58"/>
    </row>
    <row r="171" spans="1:45" s="1" customFormat="1" ht="15.9" customHeight="1" x14ac:dyDescent="0.2">
      <c r="B171" s="474"/>
      <c r="C171" s="457"/>
      <c r="D171" s="457"/>
      <c r="E171" s="457"/>
      <c r="F171" s="457"/>
      <c r="G171" s="457"/>
      <c r="H171" s="457"/>
      <c r="I171" s="457"/>
      <c r="J171" s="457"/>
      <c r="K171" s="457"/>
      <c r="L171" s="457"/>
      <c r="M171" s="457"/>
      <c r="N171" s="456"/>
      <c r="O171" s="457"/>
      <c r="P171" s="458"/>
      <c r="Q171" s="457"/>
      <c r="R171" s="470"/>
      <c r="S171" s="457"/>
      <c r="T171" s="457"/>
      <c r="U171" s="462"/>
      <c r="V171" s="512"/>
      <c r="W171" s="457"/>
      <c r="X171" s="457"/>
      <c r="Y171" s="457"/>
      <c r="Z171" s="462"/>
      <c r="AA171" s="331" t="s">
        <v>252</v>
      </c>
      <c r="AB171" s="332"/>
      <c r="AC171" s="332"/>
      <c r="AD171" s="332"/>
      <c r="AE171" s="332"/>
      <c r="AF171" s="332"/>
      <c r="AG171" s="332"/>
      <c r="AH171" s="332"/>
      <c r="AI171" s="332"/>
      <c r="AJ171" s="332"/>
      <c r="AK171" s="332"/>
      <c r="AL171" s="333"/>
      <c r="AM171" s="53"/>
      <c r="AS171" s="58"/>
    </row>
    <row r="172" spans="1:45" s="1" customFormat="1" ht="15.9" customHeight="1" x14ac:dyDescent="0.2">
      <c r="B172" s="474"/>
      <c r="C172" s="457"/>
      <c r="D172" s="457"/>
      <c r="E172" s="457"/>
      <c r="F172" s="457"/>
      <c r="G172" s="457"/>
      <c r="H172" s="457"/>
      <c r="I172" s="457"/>
      <c r="J172" s="457"/>
      <c r="K172" s="457"/>
      <c r="L172" s="457"/>
      <c r="M172" s="457"/>
      <c r="N172" s="456"/>
      <c r="O172" s="457"/>
      <c r="P172" s="458"/>
      <c r="Q172" s="457"/>
      <c r="R172" s="470"/>
      <c r="S172" s="457"/>
      <c r="T172" s="457"/>
      <c r="U172" s="462"/>
      <c r="V172" s="512"/>
      <c r="W172" s="457"/>
      <c r="X172" s="457"/>
      <c r="Y172" s="457"/>
      <c r="Z172" s="462"/>
      <c r="AA172" s="461" t="s">
        <v>253</v>
      </c>
      <c r="AB172" s="457"/>
      <c r="AC172" s="457"/>
      <c r="AD172" s="462"/>
      <c r="AE172" s="461" t="s">
        <v>254</v>
      </c>
      <c r="AF172" s="457"/>
      <c r="AG172" s="457"/>
      <c r="AH172" s="462"/>
      <c r="AI172" s="461" t="s">
        <v>255</v>
      </c>
      <c r="AJ172" s="457"/>
      <c r="AK172" s="457"/>
      <c r="AL172" s="462"/>
      <c r="AM172" s="53"/>
      <c r="AS172" s="58"/>
    </row>
    <row r="173" spans="1:45" s="1" customFormat="1" ht="15.9" customHeight="1" x14ac:dyDescent="0.2">
      <c r="B173" s="474"/>
      <c r="C173" s="457"/>
      <c r="D173" s="457"/>
      <c r="E173" s="457"/>
      <c r="F173" s="457"/>
      <c r="G173" s="457"/>
      <c r="H173" s="457"/>
      <c r="I173" s="457"/>
      <c r="J173" s="457"/>
      <c r="K173" s="457"/>
      <c r="L173" s="457"/>
      <c r="M173" s="457"/>
      <c r="N173" s="456"/>
      <c r="O173" s="457"/>
      <c r="P173" s="458"/>
      <c r="Q173" s="457"/>
      <c r="R173" s="470"/>
      <c r="S173" s="457"/>
      <c r="T173" s="457"/>
      <c r="U173" s="462"/>
      <c r="V173" s="512"/>
      <c r="W173" s="457"/>
      <c r="X173" s="457"/>
      <c r="Y173" s="457"/>
      <c r="Z173" s="462"/>
      <c r="AA173" s="230"/>
      <c r="AB173" s="7"/>
      <c r="AC173" s="8"/>
      <c r="AD173" s="8"/>
      <c r="AE173" s="240"/>
      <c r="AF173" s="8"/>
      <c r="AG173" s="7"/>
      <c r="AH173" s="231"/>
      <c r="AI173" s="7"/>
      <c r="AJ173" s="7"/>
      <c r="AK173" s="7"/>
      <c r="AL173" s="231"/>
      <c r="AM173" s="53"/>
      <c r="AS173" s="58"/>
    </row>
    <row r="174" spans="1:45" s="1" customFormat="1" ht="15.9" customHeight="1" x14ac:dyDescent="0.2">
      <c r="B174" s="474"/>
      <c r="C174" s="457"/>
      <c r="D174" s="457"/>
      <c r="E174" s="457"/>
      <c r="F174" s="457"/>
      <c r="G174" s="457"/>
      <c r="H174" s="457"/>
      <c r="I174" s="457"/>
      <c r="J174" s="457"/>
      <c r="K174" s="457"/>
      <c r="L174" s="457"/>
      <c r="M174" s="457"/>
      <c r="N174" s="456"/>
      <c r="O174" s="457"/>
      <c r="P174" s="458"/>
      <c r="Q174" s="457"/>
      <c r="R174" s="470"/>
      <c r="S174" s="457"/>
      <c r="T174" s="457"/>
      <c r="U174" s="462"/>
      <c r="V174" s="512"/>
      <c r="W174" s="457"/>
      <c r="X174" s="457"/>
      <c r="Y174" s="457"/>
      <c r="Z174" s="462"/>
      <c r="AA174" s="230"/>
      <c r="AB174" s="7"/>
      <c r="AC174" s="8"/>
      <c r="AD174" s="8"/>
      <c r="AE174" s="240"/>
      <c r="AF174" s="8"/>
      <c r="AG174" s="7"/>
      <c r="AH174" s="231"/>
      <c r="AI174" s="7"/>
      <c r="AJ174" s="7"/>
      <c r="AK174" s="7"/>
      <c r="AL174" s="231"/>
      <c r="AM174" s="53"/>
      <c r="AS174" s="58"/>
    </row>
    <row r="175" spans="1:45" s="1" customFormat="1" ht="15.9" customHeight="1" thickBot="1" x14ac:dyDescent="0.25">
      <c r="B175" s="474"/>
      <c r="C175" s="457"/>
      <c r="D175" s="457"/>
      <c r="E175" s="457"/>
      <c r="F175" s="457"/>
      <c r="G175" s="457"/>
      <c r="H175" s="457"/>
      <c r="I175" s="457"/>
      <c r="J175" s="457"/>
      <c r="K175" s="457"/>
      <c r="L175" s="457"/>
      <c r="M175" s="457"/>
      <c r="N175" s="456"/>
      <c r="O175" s="457"/>
      <c r="P175" s="458"/>
      <c r="Q175" s="457"/>
      <c r="R175" s="524"/>
      <c r="S175" s="432"/>
      <c r="T175" s="432"/>
      <c r="U175" s="433"/>
      <c r="V175" s="431"/>
      <c r="W175" s="432"/>
      <c r="X175" s="432"/>
      <c r="Y175" s="432"/>
      <c r="Z175" s="433"/>
      <c r="AA175" s="236"/>
      <c r="AB175" s="237"/>
      <c r="AC175" s="238"/>
      <c r="AD175" s="238"/>
      <c r="AE175" s="241"/>
      <c r="AF175" s="238"/>
      <c r="AG175" s="237"/>
      <c r="AH175" s="239"/>
      <c r="AI175" s="237"/>
      <c r="AJ175" s="237"/>
      <c r="AK175" s="237"/>
      <c r="AL175" s="239"/>
      <c r="AM175" s="53"/>
      <c r="AS175" s="58"/>
    </row>
    <row r="176" spans="1:45" s="1" customFormat="1" ht="9.9" customHeight="1" x14ac:dyDescent="0.2">
      <c r="B176" s="261" t="s">
        <v>256</v>
      </c>
      <c r="C176" s="262"/>
      <c r="D176" s="262"/>
      <c r="E176" s="262"/>
      <c r="F176" s="262"/>
      <c r="G176" s="528" t="str">
        <f>請求データ入力!$K$2</f>
        <v xml:space="preserve">72130
</v>
      </c>
      <c r="H176" s="432"/>
      <c r="I176" s="432"/>
      <c r="J176" s="432"/>
      <c r="K176" s="433"/>
      <c r="L176" s="499" t="s">
        <v>100</v>
      </c>
      <c r="M176" s="457"/>
      <c r="N176" s="457"/>
      <c r="O176" s="457"/>
      <c r="P176" s="457"/>
      <c r="Q176" s="500"/>
      <c r="R176" s="279" t="s">
        <v>257</v>
      </c>
      <c r="S176" s="280"/>
      <c r="T176" s="280"/>
      <c r="U176" s="281"/>
      <c r="V176" s="282"/>
      <c r="W176" s="282"/>
      <c r="X176" s="280"/>
      <c r="Y176" s="280"/>
      <c r="Z176" s="283"/>
      <c r="AC176" s="317"/>
      <c r="AD176" s="317"/>
      <c r="AE176" s="317"/>
      <c r="AF176" s="317"/>
      <c r="AG176" s="9"/>
      <c r="AL176" s="229"/>
      <c r="AM176" s="53"/>
      <c r="AS176" s="58"/>
    </row>
    <row r="177" spans="1:46" s="1" customFormat="1" ht="17.149999999999999" customHeight="1" x14ac:dyDescent="0.2">
      <c r="B177" s="221"/>
      <c r="G177" s="529"/>
      <c r="H177" s="424"/>
      <c r="I177" s="424"/>
      <c r="J177" s="424"/>
      <c r="K177" s="425"/>
      <c r="L177" s="513">
        <f>請求データ入力!$K$6</f>
        <v>0</v>
      </c>
      <c r="M177" s="457"/>
      <c r="N177" s="457"/>
      <c r="O177" s="457"/>
      <c r="P177" s="457"/>
      <c r="Q177" s="500"/>
      <c r="R177" s="284"/>
      <c r="S177" s="234"/>
      <c r="T177" s="234"/>
      <c r="U177" s="259"/>
      <c r="V177" s="535" t="str">
        <f>V156</f>
        <v/>
      </c>
      <c r="W177" s="424"/>
      <c r="X177" s="424"/>
      <c r="Y177" s="424"/>
      <c r="Z177" s="536"/>
      <c r="AC177" s="317"/>
      <c r="AD177" s="317"/>
      <c r="AE177" s="317"/>
      <c r="AF177" s="317"/>
      <c r="AG177" s="9"/>
      <c r="AL177" s="229"/>
      <c r="AM177" s="53"/>
      <c r="AS177" s="58"/>
    </row>
    <row r="178" spans="1:46" s="1" customFormat="1" ht="9.9" customHeight="1" x14ac:dyDescent="0.2">
      <c r="B178" s="523" t="str">
        <f>請求データ入力!$F$2</f>
        <v>〒110-0012　東京都台東区竜泉3-40-4</v>
      </c>
      <c r="C178" s="435"/>
      <c r="D178" s="435"/>
      <c r="E178" s="435"/>
      <c r="F178" s="435"/>
      <c r="G178" s="435"/>
      <c r="H178" s="435"/>
      <c r="I178" s="435"/>
      <c r="J178" s="435"/>
      <c r="K178" s="435"/>
      <c r="L178" s="435"/>
      <c r="M178" s="435"/>
      <c r="N178" s="435"/>
      <c r="O178" s="435"/>
      <c r="P178" s="435"/>
      <c r="Q178" s="435"/>
      <c r="R178" s="285" t="s">
        <v>258</v>
      </c>
      <c r="U178" s="257"/>
      <c r="W178" s="10"/>
      <c r="X178" s="10"/>
      <c r="Y178" s="10"/>
      <c r="Z178" s="286"/>
      <c r="AA178" s="10"/>
      <c r="AB178" s="10"/>
      <c r="AC178" s="10"/>
      <c r="AD178" s="10"/>
      <c r="AE178" s="10"/>
      <c r="AF178" s="10"/>
      <c r="AG178" s="9"/>
      <c r="AL178" s="229"/>
      <c r="AM178" s="53"/>
      <c r="AS178" s="58"/>
    </row>
    <row r="179" spans="1:46" s="1" customFormat="1" ht="17.149999999999999" customHeight="1" x14ac:dyDescent="0.2">
      <c r="B179" s="439"/>
      <c r="C179" s="435"/>
      <c r="D179" s="435"/>
      <c r="E179" s="435"/>
      <c r="F179" s="435"/>
      <c r="G179" s="435"/>
      <c r="H179" s="435"/>
      <c r="I179" s="435"/>
      <c r="J179" s="435"/>
      <c r="K179" s="435"/>
      <c r="L179" s="435"/>
      <c r="M179" s="435"/>
      <c r="N179" s="435"/>
      <c r="O179" s="435"/>
      <c r="P179" s="435"/>
      <c r="Q179" s="435"/>
      <c r="R179" s="287" t="s">
        <v>259</v>
      </c>
      <c r="T179" s="491">
        <f>請求データ入力!$O$11</f>
        <v>0.1</v>
      </c>
      <c r="U179" s="425"/>
      <c r="V179" s="434" t="str">
        <f>V158</f>
        <v/>
      </c>
      <c r="W179" s="435"/>
      <c r="X179" s="435"/>
      <c r="Y179" s="435"/>
      <c r="Z179" s="436"/>
      <c r="AA179" s="10"/>
      <c r="AB179" s="10"/>
      <c r="AC179" s="10"/>
      <c r="AD179" s="10"/>
      <c r="AE179" s="10"/>
      <c r="AF179" s="10"/>
      <c r="AG179" s="9"/>
      <c r="AL179" s="229"/>
      <c r="AM179" s="53"/>
      <c r="AS179" s="58"/>
    </row>
    <row r="180" spans="1:46" s="1" customFormat="1" ht="9.9" customHeight="1" x14ac:dyDescent="0.2">
      <c r="B180" s="437" t="str">
        <f>請求データ入力!$F$6</f>
        <v>有限会社木村左官工業</v>
      </c>
      <c r="C180" s="435"/>
      <c r="D180" s="435"/>
      <c r="E180" s="435"/>
      <c r="F180" s="435"/>
      <c r="G180" s="435"/>
      <c r="H180" s="435"/>
      <c r="I180" s="435"/>
      <c r="J180" s="435"/>
      <c r="K180" s="435"/>
      <c r="L180" s="435"/>
      <c r="M180" s="435"/>
      <c r="N180" s="435"/>
      <c r="O180" s="435"/>
      <c r="P180" s="435"/>
      <c r="Q180" s="438"/>
      <c r="R180" s="288" t="s">
        <v>260</v>
      </c>
      <c r="S180" s="262"/>
      <c r="T180" s="262"/>
      <c r="U180" s="263"/>
      <c r="V180" s="262"/>
      <c r="W180" s="264"/>
      <c r="X180" s="264"/>
      <c r="Y180" s="264"/>
      <c r="Z180" s="289"/>
      <c r="AA180" s="10"/>
      <c r="AB180" s="10"/>
      <c r="AC180" s="10"/>
      <c r="AD180" s="10"/>
      <c r="AE180" s="10"/>
      <c r="AF180" s="10"/>
      <c r="AG180" s="9"/>
      <c r="AL180" s="229"/>
      <c r="AM180" s="53"/>
      <c r="AS180" s="58"/>
    </row>
    <row r="181" spans="1:46" s="1" customFormat="1" ht="17.149999999999999" customHeight="1" thickBot="1" x14ac:dyDescent="0.25">
      <c r="B181" s="439"/>
      <c r="C181" s="435"/>
      <c r="D181" s="435"/>
      <c r="E181" s="435"/>
      <c r="F181" s="435"/>
      <c r="G181" s="435"/>
      <c r="H181" s="435"/>
      <c r="I181" s="435"/>
      <c r="J181" s="435"/>
      <c r="K181" s="435"/>
      <c r="L181" s="435"/>
      <c r="M181" s="435"/>
      <c r="N181" s="435"/>
      <c r="O181" s="435"/>
      <c r="P181" s="435"/>
      <c r="Q181" s="438"/>
      <c r="R181" s="290"/>
      <c r="S181" s="291"/>
      <c r="T181" s="291"/>
      <c r="U181" s="292"/>
      <c r="V181" s="444" t="str">
        <f>V160</f>
        <v/>
      </c>
      <c r="W181" s="445"/>
      <c r="X181" s="445"/>
      <c r="Y181" s="445"/>
      <c r="Z181" s="446"/>
      <c r="AA181" s="242"/>
      <c r="AB181" s="242"/>
      <c r="AC181" s="243" t="s">
        <v>261</v>
      </c>
      <c r="AD181" s="242"/>
      <c r="AE181" s="242"/>
      <c r="AF181" s="242"/>
      <c r="AG181" s="244"/>
      <c r="AH181" s="244"/>
      <c r="AI181" s="244"/>
      <c r="AJ181" s="244"/>
      <c r="AK181" s="244"/>
      <c r="AL181" s="245"/>
      <c r="AM181" s="53"/>
      <c r="AS181" s="58"/>
    </row>
    <row r="182" spans="1:46" s="1" customFormat="1" ht="9.9" customHeight="1" x14ac:dyDescent="0.2">
      <c r="B182" s="439"/>
      <c r="C182" s="435"/>
      <c r="D182" s="435"/>
      <c r="E182" s="435"/>
      <c r="F182" s="435"/>
      <c r="G182" s="435"/>
      <c r="H182" s="435"/>
      <c r="I182" s="435"/>
      <c r="J182" s="435"/>
      <c r="K182" s="435"/>
      <c r="L182" s="435"/>
      <c r="M182" s="435"/>
      <c r="N182" s="435"/>
      <c r="O182" s="435"/>
      <c r="P182" s="435"/>
      <c r="Q182" s="438"/>
      <c r="R182" s="266" t="s">
        <v>262</v>
      </c>
      <c r="S182" s="234"/>
      <c r="T182" s="234"/>
      <c r="U182" s="259"/>
      <c r="V182" s="254" t="s">
        <v>263</v>
      </c>
      <c r="W182" s="10"/>
      <c r="X182" s="10"/>
      <c r="Y182" s="10"/>
      <c r="Z182" s="10"/>
      <c r="AA182" s="272"/>
      <c r="AB182" s="264"/>
      <c r="AC182" s="273" t="s">
        <v>264</v>
      </c>
      <c r="AD182" s="264"/>
      <c r="AE182" s="264"/>
      <c r="AF182" s="264"/>
      <c r="AG182" s="246"/>
      <c r="AH182" s="262"/>
      <c r="AI182" s="273" t="s">
        <v>265</v>
      </c>
      <c r="AJ182" s="262"/>
      <c r="AK182" s="262"/>
      <c r="AL182" s="274"/>
      <c r="AM182" s="53"/>
      <c r="AS182" s="58"/>
    </row>
    <row r="183" spans="1:46" s="1" customFormat="1" ht="17.149999999999999" customHeight="1" x14ac:dyDescent="0.2">
      <c r="B183" s="522" t="str">
        <f>"TEL："&amp;請求データ入力!$K$4</f>
        <v>TEL：090-4609-2757</v>
      </c>
      <c r="C183" s="424"/>
      <c r="D183" s="424"/>
      <c r="E183" s="424"/>
      <c r="F183" s="424"/>
      <c r="G183" s="424"/>
      <c r="H183" s="424"/>
      <c r="I183" s="424"/>
      <c r="J183" s="424"/>
      <c r="K183" s="424"/>
      <c r="L183" s="424"/>
      <c r="M183" s="424"/>
      <c r="N183" s="424"/>
      <c r="O183" s="424"/>
      <c r="P183" s="424"/>
      <c r="Q183" s="425"/>
      <c r="R183" s="530">
        <f>R162</f>
        <v>0</v>
      </c>
      <c r="S183" s="435"/>
      <c r="T183" s="435"/>
      <c r="U183" s="438"/>
      <c r="V183" s="483" t="str">
        <f>V162</f>
        <v>//</v>
      </c>
      <c r="W183" s="435"/>
      <c r="X183" s="435"/>
      <c r="Y183" s="435"/>
      <c r="Z183" s="435"/>
      <c r="AA183" s="232"/>
      <c r="AB183" s="10"/>
      <c r="AC183" s="10"/>
      <c r="AD183" s="10"/>
      <c r="AE183" s="10"/>
      <c r="AF183" s="10"/>
      <c r="AG183" s="221"/>
      <c r="AL183" s="229"/>
      <c r="AM183" s="53"/>
      <c r="AS183" s="58"/>
    </row>
    <row r="184" spans="1:46" s="1" customFormat="1" ht="9.9" customHeight="1" x14ac:dyDescent="0.2">
      <c r="B184" s="261" t="s">
        <v>266</v>
      </c>
      <c r="C184" s="262"/>
      <c r="D184" s="262"/>
      <c r="E184" s="262"/>
      <c r="F184" s="267"/>
      <c r="G184" s="262"/>
      <c r="H184" s="262"/>
      <c r="I184" s="262"/>
      <c r="J184" s="262"/>
      <c r="K184" s="262"/>
      <c r="L184" s="262"/>
      <c r="M184" s="262"/>
      <c r="N184" s="262"/>
      <c r="O184" s="262"/>
      <c r="P184" s="262"/>
      <c r="Q184" s="262"/>
      <c r="R184" s="268" t="s">
        <v>267</v>
      </c>
      <c r="S184" s="244"/>
      <c r="T184" s="244"/>
      <c r="U184" s="260"/>
      <c r="V184" s="269"/>
      <c r="W184" s="264"/>
      <c r="X184" s="264"/>
      <c r="Y184" s="264"/>
      <c r="Z184" s="265"/>
      <c r="AA184" s="232"/>
      <c r="AB184" s="10"/>
      <c r="AC184" s="10"/>
      <c r="AD184" s="10"/>
      <c r="AE184" s="10"/>
      <c r="AF184" s="10"/>
      <c r="AG184" s="221"/>
      <c r="AL184" s="229"/>
      <c r="AM184" s="53"/>
      <c r="AS184" s="58"/>
    </row>
    <row r="185" spans="1:46" s="1" customFormat="1" ht="17.149999999999999" customHeight="1" x14ac:dyDescent="0.2">
      <c r="B185" s="515">
        <f>B164</f>
        <v>0</v>
      </c>
      <c r="C185" s="424"/>
      <c r="D185" s="424"/>
      <c r="E185" s="424"/>
      <c r="F185" s="424"/>
      <c r="G185" s="534">
        <f>G164</f>
        <v>0</v>
      </c>
      <c r="H185" s="424"/>
      <c r="I185" s="424"/>
      <c r="J185" s="424"/>
      <c r="K185" s="424"/>
      <c r="L185" s="424"/>
      <c r="M185" s="424"/>
      <c r="N185" s="424"/>
      <c r="O185" s="424"/>
      <c r="P185" s="424"/>
      <c r="Q185" s="424"/>
      <c r="R185" s="518">
        <f>R164</f>
        <v>0</v>
      </c>
      <c r="S185" s="424"/>
      <c r="T185" s="424"/>
      <c r="U185" s="425"/>
      <c r="V185" s="223" t="s">
        <v>268</v>
      </c>
      <c r="W185" s="423" t="str">
        <f>W164</f>
        <v>2602093</v>
      </c>
      <c r="X185" s="424"/>
      <c r="Y185" s="424"/>
      <c r="Z185" s="425"/>
      <c r="AA185" s="233"/>
      <c r="AB185" s="234"/>
      <c r="AC185" s="234"/>
      <c r="AD185" s="234"/>
      <c r="AE185" s="234"/>
      <c r="AF185" s="234"/>
      <c r="AG185" s="233"/>
      <c r="AH185" s="234"/>
      <c r="AI185" s="234"/>
      <c r="AJ185" s="234"/>
      <c r="AK185" s="234"/>
      <c r="AL185" s="235"/>
      <c r="AM185" s="53"/>
      <c r="AS185" s="58"/>
    </row>
    <row r="186" spans="1:46" s="1" customFormat="1" ht="5.15" customHeight="1" x14ac:dyDescent="0.2">
      <c r="B186" s="218"/>
      <c r="C186" s="218"/>
      <c r="D186" s="218"/>
      <c r="E186" s="218"/>
      <c r="F186" s="218"/>
      <c r="G186" s="270"/>
      <c r="H186" s="270"/>
      <c r="I186" s="270"/>
      <c r="J186" s="270"/>
      <c r="K186" s="270"/>
      <c r="L186" s="270"/>
      <c r="M186" s="270"/>
      <c r="N186" s="270"/>
      <c r="O186" s="270"/>
      <c r="P186" s="270"/>
      <c r="Q186" s="270"/>
      <c r="R186" s="218"/>
      <c r="S186" s="218"/>
      <c r="T186" s="218"/>
      <c r="U186" s="218"/>
      <c r="V186" s="271"/>
      <c r="W186" s="218"/>
      <c r="X186" s="218"/>
      <c r="Y186" s="218"/>
      <c r="Z186" s="218"/>
      <c r="AM186" s="53"/>
      <c r="AS186" s="58"/>
    </row>
    <row r="187" spans="1:46" s="2" customFormat="1" ht="15.9" customHeight="1" x14ac:dyDescent="0.2">
      <c r="A187" s="1"/>
      <c r="B187" s="74" t="s">
        <v>242</v>
      </c>
      <c r="C187" s="75"/>
      <c r="D187" s="76"/>
      <c r="E187" s="76"/>
      <c r="F187" s="76"/>
      <c r="G187" s="76"/>
      <c r="H187" s="76"/>
      <c r="I187" s="76"/>
      <c r="J187" s="76"/>
      <c r="K187" s="76"/>
      <c r="L187" s="76"/>
      <c r="M187" s="76"/>
      <c r="N187" s="76"/>
      <c r="O187" s="77"/>
      <c r="P187" s="78" t="s">
        <v>243</v>
      </c>
      <c r="Q187" s="76"/>
      <c r="R187" s="76"/>
      <c r="S187" s="76"/>
      <c r="T187" s="76"/>
      <c r="U187" s="76"/>
      <c r="V187" s="76"/>
      <c r="W187" s="76"/>
      <c r="X187" s="76"/>
      <c r="AA187" s="151" t="s">
        <v>244</v>
      </c>
      <c r="AB187" s="94"/>
      <c r="AC187" s="94"/>
      <c r="AD187" s="94"/>
      <c r="AE187" s="94"/>
      <c r="AF187" s="94"/>
      <c r="AG187" s="94"/>
      <c r="AH187" s="94"/>
      <c r="AI187" s="94"/>
      <c r="AJ187" s="94"/>
      <c r="AK187" s="94"/>
      <c r="AL187" s="95"/>
      <c r="AM187" s="53">
        <v>394</v>
      </c>
      <c r="AT187" s="1"/>
    </row>
    <row r="188" spans="1:46" s="1" customFormat="1" ht="15.9" customHeight="1" thickBot="1" x14ac:dyDescent="0.25">
      <c r="B188" s="118"/>
      <c r="C188" s="119"/>
      <c r="D188" s="119"/>
      <c r="E188" s="120" t="s">
        <v>245</v>
      </c>
      <c r="F188" s="121"/>
      <c r="G188" s="122"/>
      <c r="H188" s="122"/>
      <c r="I188" s="122"/>
      <c r="J188" s="123"/>
      <c r="K188" s="122"/>
      <c r="L188" s="122"/>
      <c r="M188" s="122"/>
      <c r="N188" s="124" t="s">
        <v>246</v>
      </c>
      <c r="O188" s="122"/>
      <c r="P188" s="122"/>
      <c r="Q188" s="126"/>
      <c r="R188" s="120" t="s">
        <v>247</v>
      </c>
      <c r="S188" s="122"/>
      <c r="T188" s="122"/>
      <c r="U188" s="122"/>
      <c r="V188" s="124" t="s">
        <v>248</v>
      </c>
      <c r="W188" s="122"/>
      <c r="X188" s="125"/>
      <c r="Y188" s="125"/>
      <c r="Z188" s="125"/>
      <c r="AA188" s="152"/>
      <c r="AB188" s="3"/>
      <c r="AC188" s="3"/>
      <c r="AD188" s="3"/>
      <c r="AG188" s="4"/>
      <c r="AH188" s="4"/>
      <c r="AI188" s="4"/>
      <c r="AJ188" s="4"/>
      <c r="AK188" s="5"/>
      <c r="AL188" s="96"/>
      <c r="AM188" s="53"/>
      <c r="AO188" s="62"/>
      <c r="AP188" s="275"/>
      <c r="AQ188" s="62"/>
      <c r="AR188" s="275"/>
      <c r="AS188" s="62"/>
    </row>
    <row r="189" spans="1:46" s="1" customFormat="1" ht="15.9" customHeight="1" thickTop="1" x14ac:dyDescent="0.2">
      <c r="A189" s="6"/>
      <c r="B189" s="442">
        <f>請求データ入力!J108</f>
        <v>0</v>
      </c>
      <c r="C189" s="435"/>
      <c r="D189" s="435"/>
      <c r="E189" s="435"/>
      <c r="F189" s="435"/>
      <c r="G189" s="435"/>
      <c r="H189" s="435"/>
      <c r="I189" s="435"/>
      <c r="J189" s="435"/>
      <c r="K189" s="435"/>
      <c r="L189" s="435"/>
      <c r="M189" s="435"/>
      <c r="N189" s="527">
        <f>請求データ入力!K108</f>
        <v>0</v>
      </c>
      <c r="O189" s="435"/>
      <c r="P189" s="549">
        <f>請求データ入力!L108</f>
        <v>0</v>
      </c>
      <c r="Q189" s="550"/>
      <c r="R189" s="447">
        <f>請求データ入力!M108</f>
        <v>0</v>
      </c>
      <c r="S189" s="435"/>
      <c r="T189" s="435"/>
      <c r="U189" s="435"/>
      <c r="V189" s="501" t="str">
        <f>請求データ入力!N108</f>
        <v/>
      </c>
      <c r="W189" s="435"/>
      <c r="X189" s="435"/>
      <c r="Y189" s="435"/>
      <c r="Z189" s="435"/>
      <c r="AA189" s="153"/>
      <c r="AB189" s="154"/>
      <c r="AC189" s="154"/>
      <c r="AD189" s="154"/>
      <c r="AE189" s="154"/>
      <c r="AF189" s="154"/>
      <c r="AG189" s="155"/>
      <c r="AH189" s="155"/>
      <c r="AI189" s="99"/>
      <c r="AJ189" s="99"/>
      <c r="AK189" s="99"/>
      <c r="AL189" s="100"/>
      <c r="AM189" s="53"/>
    </row>
    <row r="190" spans="1:46" s="1" customFormat="1" ht="15.9" customHeight="1" x14ac:dyDescent="0.2">
      <c r="B190" s="451"/>
      <c r="C190" s="441"/>
      <c r="D190" s="441"/>
      <c r="E190" s="441"/>
      <c r="F190" s="441"/>
      <c r="G190" s="441"/>
      <c r="H190" s="441"/>
      <c r="I190" s="441"/>
      <c r="J190" s="441"/>
      <c r="K190" s="441"/>
      <c r="L190" s="441"/>
      <c r="M190" s="441"/>
      <c r="N190" s="481"/>
      <c r="O190" s="441"/>
      <c r="P190" s="426"/>
      <c r="Q190" s="427"/>
      <c r="R190" s="440"/>
      <c r="S190" s="441"/>
      <c r="T190" s="441"/>
      <c r="U190" s="441"/>
      <c r="V190" s="469"/>
      <c r="W190" s="441"/>
      <c r="X190" s="441"/>
      <c r="Y190" s="441"/>
      <c r="Z190" s="441"/>
      <c r="AA190" s="320" t="s">
        <v>249</v>
      </c>
      <c r="AB190" s="321"/>
      <c r="AC190" s="321"/>
      <c r="AD190" s="321"/>
      <c r="AE190" s="321"/>
      <c r="AF190" s="321"/>
      <c r="AG190" s="321"/>
      <c r="AH190" s="321"/>
      <c r="AI190" s="321"/>
      <c r="AJ190" s="321"/>
      <c r="AK190" s="321"/>
      <c r="AL190" s="322"/>
      <c r="AM190" s="53"/>
      <c r="AO190" s="5"/>
      <c r="AP190" s="218"/>
    </row>
    <row r="191" spans="1:46" s="1" customFormat="1" ht="15.9" customHeight="1" x14ac:dyDescent="0.2">
      <c r="B191" s="451"/>
      <c r="C191" s="441"/>
      <c r="D191" s="441"/>
      <c r="E191" s="441"/>
      <c r="F191" s="441"/>
      <c r="G191" s="441"/>
      <c r="H191" s="441"/>
      <c r="I191" s="441"/>
      <c r="J191" s="441"/>
      <c r="K191" s="441"/>
      <c r="L191" s="441"/>
      <c r="M191" s="441"/>
      <c r="N191" s="481"/>
      <c r="O191" s="441"/>
      <c r="P191" s="426"/>
      <c r="Q191" s="427"/>
      <c r="R191" s="440"/>
      <c r="S191" s="441"/>
      <c r="T191" s="441"/>
      <c r="U191" s="441"/>
      <c r="V191" s="469"/>
      <c r="W191" s="441"/>
      <c r="X191" s="441"/>
      <c r="Y191" s="441"/>
      <c r="Z191" s="441"/>
      <c r="AA191" s="320" t="s">
        <v>252</v>
      </c>
      <c r="AB191" s="321"/>
      <c r="AC191" s="321"/>
      <c r="AD191" s="321"/>
      <c r="AE191" s="321"/>
      <c r="AF191" s="321"/>
      <c r="AG191" s="321"/>
      <c r="AH191" s="321"/>
      <c r="AI191" s="321"/>
      <c r="AJ191" s="321"/>
      <c r="AK191" s="321"/>
      <c r="AL191" s="322"/>
      <c r="AM191" s="53"/>
      <c r="AO191" s="276"/>
      <c r="AP191" s="277"/>
      <c r="AR191" s="61"/>
    </row>
    <row r="192" spans="1:46" s="1" customFormat="1" ht="15.9" customHeight="1" x14ac:dyDescent="0.2">
      <c r="B192" s="451"/>
      <c r="C192" s="441"/>
      <c r="D192" s="441"/>
      <c r="E192" s="441"/>
      <c r="F192" s="441"/>
      <c r="G192" s="441"/>
      <c r="H192" s="441"/>
      <c r="I192" s="441"/>
      <c r="J192" s="441"/>
      <c r="K192" s="441"/>
      <c r="L192" s="441"/>
      <c r="M192" s="441"/>
      <c r="N192" s="481"/>
      <c r="O192" s="441"/>
      <c r="P192" s="426"/>
      <c r="Q192" s="427"/>
      <c r="R192" s="440"/>
      <c r="S192" s="441"/>
      <c r="T192" s="441"/>
      <c r="U192" s="441"/>
      <c r="V192" s="490"/>
      <c r="W192" s="441"/>
      <c r="X192" s="441"/>
      <c r="Y192" s="441"/>
      <c r="Z192" s="427"/>
      <c r="AA192" s="482" t="s">
        <v>253</v>
      </c>
      <c r="AB192" s="441"/>
      <c r="AC192" s="441"/>
      <c r="AD192" s="427"/>
      <c r="AE192" s="482" t="s">
        <v>254</v>
      </c>
      <c r="AF192" s="441"/>
      <c r="AG192" s="441"/>
      <c r="AH192" s="427"/>
      <c r="AI192" s="482" t="s">
        <v>255</v>
      </c>
      <c r="AJ192" s="441"/>
      <c r="AK192" s="441"/>
      <c r="AL192" s="427"/>
      <c r="AM192" s="53"/>
      <c r="AO192" s="276"/>
      <c r="AP192" s="277"/>
      <c r="AR192" s="61"/>
    </row>
    <row r="193" spans="1:45" s="1" customFormat="1" ht="15.9" customHeight="1" x14ac:dyDescent="0.2">
      <c r="B193" s="451"/>
      <c r="C193" s="441"/>
      <c r="D193" s="441"/>
      <c r="E193" s="441"/>
      <c r="F193" s="441"/>
      <c r="G193" s="441"/>
      <c r="H193" s="441"/>
      <c r="I193" s="441"/>
      <c r="J193" s="441"/>
      <c r="K193" s="441"/>
      <c r="L193" s="441"/>
      <c r="M193" s="441"/>
      <c r="N193" s="481"/>
      <c r="O193" s="441"/>
      <c r="P193" s="426"/>
      <c r="Q193" s="427"/>
      <c r="R193" s="440"/>
      <c r="S193" s="441"/>
      <c r="T193" s="441"/>
      <c r="U193" s="441"/>
      <c r="V193" s="490"/>
      <c r="W193" s="441"/>
      <c r="X193" s="441"/>
      <c r="Y193" s="441"/>
      <c r="Z193" s="427"/>
      <c r="AA193" s="104"/>
      <c r="AB193" s="7"/>
      <c r="AC193" s="8"/>
      <c r="AD193" s="8"/>
      <c r="AE193" s="106"/>
      <c r="AF193" s="8"/>
      <c r="AG193" s="7"/>
      <c r="AH193" s="98"/>
      <c r="AI193" s="7"/>
      <c r="AJ193" s="7"/>
      <c r="AK193" s="7"/>
      <c r="AL193" s="98"/>
      <c r="AM193" s="53"/>
      <c r="AO193" s="276"/>
      <c r="AP193" s="277"/>
      <c r="AR193" s="61"/>
    </row>
    <row r="194" spans="1:45" s="1" customFormat="1" ht="15.9" customHeight="1" x14ac:dyDescent="0.2">
      <c r="B194" s="451"/>
      <c r="C194" s="441"/>
      <c r="D194" s="441"/>
      <c r="E194" s="441"/>
      <c r="F194" s="441"/>
      <c r="G194" s="441"/>
      <c r="H194" s="441"/>
      <c r="I194" s="441"/>
      <c r="J194" s="441"/>
      <c r="K194" s="441"/>
      <c r="L194" s="441"/>
      <c r="M194" s="441"/>
      <c r="N194" s="481"/>
      <c r="O194" s="441"/>
      <c r="P194" s="426"/>
      <c r="Q194" s="427"/>
      <c r="R194" s="440"/>
      <c r="S194" s="441"/>
      <c r="T194" s="441"/>
      <c r="U194" s="441"/>
      <c r="V194" s="490"/>
      <c r="W194" s="441"/>
      <c r="X194" s="441"/>
      <c r="Y194" s="441"/>
      <c r="Z194" s="427"/>
      <c r="AA194" s="104"/>
      <c r="AB194" s="7"/>
      <c r="AC194" s="8"/>
      <c r="AD194" s="8"/>
      <c r="AE194" s="106"/>
      <c r="AF194" s="8"/>
      <c r="AG194" s="7"/>
      <c r="AH194" s="98"/>
      <c r="AI194" s="7"/>
      <c r="AJ194" s="7"/>
      <c r="AK194" s="7"/>
      <c r="AL194" s="98"/>
      <c r="AM194" s="53"/>
      <c r="AO194" s="276"/>
      <c r="AP194" s="277"/>
      <c r="AR194" s="61"/>
    </row>
    <row r="195" spans="1:45" s="1" customFormat="1" ht="15.9" customHeight="1" thickBot="1" x14ac:dyDescent="0.25">
      <c r="B195" s="537"/>
      <c r="C195" s="460"/>
      <c r="D195" s="460"/>
      <c r="E195" s="460"/>
      <c r="F195" s="460"/>
      <c r="G195" s="460"/>
      <c r="H195" s="460"/>
      <c r="I195" s="460"/>
      <c r="J195" s="460"/>
      <c r="K195" s="460"/>
      <c r="L195" s="460"/>
      <c r="M195" s="460"/>
      <c r="N195" s="473"/>
      <c r="O195" s="460"/>
      <c r="P195" s="492"/>
      <c r="Q195" s="480"/>
      <c r="R195" s="447"/>
      <c r="S195" s="435"/>
      <c r="T195" s="435"/>
      <c r="U195" s="435"/>
      <c r="V195" s="507"/>
      <c r="W195" s="508"/>
      <c r="X195" s="508"/>
      <c r="Y195" s="508"/>
      <c r="Z195" s="509"/>
      <c r="AA195" s="105"/>
      <c r="AB195" s="101"/>
      <c r="AC195" s="102"/>
      <c r="AD195" s="102"/>
      <c r="AE195" s="107"/>
      <c r="AF195" s="102"/>
      <c r="AG195" s="101"/>
      <c r="AH195" s="103"/>
      <c r="AI195" s="101"/>
      <c r="AJ195" s="101"/>
      <c r="AK195" s="101"/>
      <c r="AL195" s="103"/>
      <c r="AM195" s="53"/>
      <c r="AO195" s="276"/>
      <c r="AP195" s="277"/>
    </row>
    <row r="196" spans="1:45" s="1" customFormat="1" ht="9.9" customHeight="1" x14ac:dyDescent="0.2">
      <c r="B196" s="127" t="s">
        <v>256</v>
      </c>
      <c r="G196" s="519" t="str">
        <f>請求データ入力!$K$2</f>
        <v xml:space="preserve">72130
</v>
      </c>
      <c r="H196" s="520"/>
      <c r="I196" s="520"/>
      <c r="J196" s="520"/>
      <c r="K196" s="520"/>
      <c r="L196" s="485" t="s">
        <v>100</v>
      </c>
      <c r="M196" s="441"/>
      <c r="N196" s="441"/>
      <c r="O196" s="441"/>
      <c r="P196" s="441"/>
      <c r="Q196" s="486"/>
      <c r="R196" s="116" t="s">
        <v>257</v>
      </c>
      <c r="S196" s="87"/>
      <c r="T196" s="87"/>
      <c r="U196" s="142"/>
      <c r="V196" s="145"/>
      <c r="W196" s="88"/>
      <c r="X196" s="87"/>
      <c r="Y196" s="87"/>
      <c r="Z196" s="89"/>
      <c r="AC196" s="317"/>
      <c r="AD196" s="317"/>
      <c r="AE196" s="317"/>
      <c r="AF196" s="317"/>
      <c r="AG196" s="9"/>
      <c r="AL196" s="97"/>
      <c r="AM196" s="53"/>
      <c r="AO196" s="278"/>
      <c r="AP196" s="277"/>
    </row>
    <row r="197" spans="1:45" s="1" customFormat="1" ht="15.9" customHeight="1" x14ac:dyDescent="0.2">
      <c r="B197" s="93"/>
      <c r="G197" s="521"/>
      <c r="H197" s="460"/>
      <c r="I197" s="460"/>
      <c r="J197" s="460"/>
      <c r="K197" s="460"/>
      <c r="L197" s="541">
        <f>請求データ入力!$K$6</f>
        <v>0</v>
      </c>
      <c r="M197" s="441"/>
      <c r="N197" s="441"/>
      <c r="O197" s="441"/>
      <c r="P197" s="441"/>
      <c r="Q197" s="486"/>
      <c r="R197" s="135"/>
      <c r="U197" s="12"/>
      <c r="V197" s="510" t="str">
        <f>請求データ入力!N108</f>
        <v/>
      </c>
      <c r="W197" s="435"/>
      <c r="X197" s="435"/>
      <c r="Y197" s="435"/>
      <c r="Z197" s="511"/>
      <c r="AC197" s="317"/>
      <c r="AD197" s="317"/>
      <c r="AE197" s="317"/>
      <c r="AF197" s="317"/>
      <c r="AG197" s="9"/>
      <c r="AL197" s="97"/>
      <c r="AM197" s="53"/>
      <c r="AO197" s="278"/>
      <c r="AP197" s="277"/>
    </row>
    <row r="198" spans="1:45" s="1" customFormat="1" ht="9.9" customHeight="1" x14ac:dyDescent="0.2">
      <c r="B198" s="538" t="str">
        <f>請求データ入力!$F$2</f>
        <v>〒110-0012　東京都台東区竜泉3-40-4</v>
      </c>
      <c r="C198" s="435"/>
      <c r="D198" s="435"/>
      <c r="E198" s="435"/>
      <c r="F198" s="435"/>
      <c r="G198" s="435"/>
      <c r="H198" s="435"/>
      <c r="I198" s="435"/>
      <c r="J198" s="435"/>
      <c r="K198" s="435"/>
      <c r="L198" s="435"/>
      <c r="M198" s="435"/>
      <c r="N198" s="435"/>
      <c r="O198" s="435"/>
      <c r="P198" s="435"/>
      <c r="Q198" s="435"/>
      <c r="R198" s="138" t="s">
        <v>258</v>
      </c>
      <c r="S198" s="129"/>
      <c r="T198" s="129"/>
      <c r="U198" s="143"/>
      <c r="V198" s="112"/>
      <c r="W198" s="139"/>
      <c r="X198" s="139"/>
      <c r="Y198" s="139"/>
      <c r="Z198" s="140"/>
      <c r="AA198" s="10"/>
      <c r="AB198" s="10"/>
      <c r="AC198" s="10"/>
      <c r="AD198" s="10"/>
      <c r="AE198" s="10"/>
      <c r="AF198" s="10"/>
      <c r="AG198" s="9"/>
      <c r="AL198" s="97"/>
      <c r="AM198" s="53"/>
      <c r="AO198" s="278"/>
      <c r="AP198" s="277"/>
    </row>
    <row r="199" spans="1:45" s="1" customFormat="1" ht="15.9" customHeight="1" x14ac:dyDescent="0.2">
      <c r="B199" s="476"/>
      <c r="C199" s="435"/>
      <c r="D199" s="435"/>
      <c r="E199" s="435"/>
      <c r="F199" s="435"/>
      <c r="G199" s="435"/>
      <c r="H199" s="435"/>
      <c r="I199" s="435"/>
      <c r="J199" s="435"/>
      <c r="K199" s="435"/>
      <c r="L199" s="435"/>
      <c r="M199" s="435"/>
      <c r="N199" s="435"/>
      <c r="O199" s="435"/>
      <c r="P199" s="435"/>
      <c r="Q199" s="435"/>
      <c r="R199" s="141" t="s">
        <v>259</v>
      </c>
      <c r="S199" s="99"/>
      <c r="T199" s="551">
        <f>請求データ入力!$O$11</f>
        <v>0.1</v>
      </c>
      <c r="U199" s="480"/>
      <c r="V199" s="467" t="str">
        <f>請求データ入力!O108</f>
        <v/>
      </c>
      <c r="W199" s="460"/>
      <c r="X199" s="460"/>
      <c r="Y199" s="460"/>
      <c r="Z199" s="468"/>
      <c r="AA199" s="10"/>
      <c r="AB199" s="10"/>
      <c r="AC199" s="10"/>
      <c r="AD199" s="10"/>
      <c r="AE199" s="10"/>
      <c r="AF199" s="10"/>
      <c r="AG199" s="9"/>
      <c r="AL199" s="97"/>
      <c r="AM199" s="53"/>
      <c r="AO199" s="278"/>
      <c r="AP199" s="277"/>
    </row>
    <row r="200" spans="1:45" s="1" customFormat="1" ht="9.9" customHeight="1" x14ac:dyDescent="0.2">
      <c r="B200" s="475" t="str">
        <f>請求データ入力!$F$6</f>
        <v>有限会社木村左官工業</v>
      </c>
      <c r="C200" s="435"/>
      <c r="D200" s="435"/>
      <c r="E200" s="435"/>
      <c r="F200" s="435"/>
      <c r="G200" s="435"/>
      <c r="H200" s="435"/>
      <c r="I200" s="435"/>
      <c r="J200" s="435"/>
      <c r="K200" s="435"/>
      <c r="L200" s="435"/>
      <c r="M200" s="435"/>
      <c r="N200" s="435"/>
      <c r="O200" s="435"/>
      <c r="P200" s="435"/>
      <c r="Q200" s="435"/>
      <c r="R200" s="136" t="s">
        <v>260</v>
      </c>
      <c r="U200" s="12"/>
      <c r="V200" s="93"/>
      <c r="W200" s="10"/>
      <c r="X200" s="10"/>
      <c r="Y200" s="10"/>
      <c r="Z200" s="137"/>
      <c r="AA200" s="10"/>
      <c r="AB200" s="10"/>
      <c r="AC200" s="10"/>
      <c r="AD200" s="10"/>
      <c r="AE200" s="10"/>
      <c r="AF200" s="10"/>
      <c r="AG200" s="9"/>
      <c r="AL200" s="97"/>
      <c r="AM200" s="53"/>
      <c r="AO200" s="278"/>
      <c r="AP200" s="277"/>
    </row>
    <row r="201" spans="1:45" s="1" customFormat="1" ht="15.9" customHeight="1" thickBot="1" x14ac:dyDescent="0.25">
      <c r="B201" s="476"/>
      <c r="C201" s="435"/>
      <c r="D201" s="435"/>
      <c r="E201" s="435"/>
      <c r="F201" s="435"/>
      <c r="G201" s="435"/>
      <c r="H201" s="435"/>
      <c r="I201" s="435"/>
      <c r="J201" s="435"/>
      <c r="K201" s="435"/>
      <c r="L201" s="435"/>
      <c r="M201" s="435"/>
      <c r="N201" s="435"/>
      <c r="O201" s="435"/>
      <c r="P201" s="435"/>
      <c r="Q201" s="435"/>
      <c r="R201" s="90"/>
      <c r="S201" s="91"/>
      <c r="T201" s="91"/>
      <c r="U201" s="144"/>
      <c r="V201" s="539" t="str">
        <f>請求データ入力!P108</f>
        <v/>
      </c>
      <c r="W201" s="508"/>
      <c r="X201" s="508"/>
      <c r="Y201" s="508"/>
      <c r="Z201" s="540"/>
      <c r="AA201" s="108"/>
      <c r="AB201" s="109"/>
      <c r="AC201" s="114" t="s">
        <v>261</v>
      </c>
      <c r="AD201" s="109"/>
      <c r="AE201" s="323"/>
      <c r="AF201" s="109"/>
      <c r="AG201" s="110"/>
      <c r="AH201" s="110"/>
      <c r="AI201" s="110"/>
      <c r="AJ201" s="110"/>
      <c r="AK201" s="110"/>
      <c r="AL201" s="111"/>
      <c r="AM201" s="53"/>
      <c r="AO201" s="278"/>
      <c r="AP201" s="277"/>
    </row>
    <row r="202" spans="1:45" s="1" customFormat="1" ht="9.9" customHeight="1" x14ac:dyDescent="0.2">
      <c r="B202" s="476"/>
      <c r="C202" s="435"/>
      <c r="D202" s="435"/>
      <c r="E202" s="435"/>
      <c r="F202" s="435"/>
      <c r="G202" s="435"/>
      <c r="H202" s="435"/>
      <c r="I202" s="435"/>
      <c r="J202" s="435"/>
      <c r="K202" s="435"/>
      <c r="L202" s="435"/>
      <c r="M202" s="435"/>
      <c r="N202" s="435"/>
      <c r="O202" s="435"/>
      <c r="P202" s="435"/>
      <c r="Q202" s="435"/>
      <c r="R202" s="132" t="s">
        <v>262</v>
      </c>
      <c r="S202" s="133"/>
      <c r="T202" s="133"/>
      <c r="U202" s="134"/>
      <c r="V202" s="117" t="s">
        <v>263</v>
      </c>
      <c r="W202" s="10"/>
      <c r="X202" s="10"/>
      <c r="Y202" s="10"/>
      <c r="Z202" s="10"/>
      <c r="AA202" s="149"/>
      <c r="AB202" s="10"/>
      <c r="AC202" s="115" t="s">
        <v>264</v>
      </c>
      <c r="AD202" s="10"/>
      <c r="AE202" s="10"/>
      <c r="AF202" s="10"/>
      <c r="AG202" s="112"/>
      <c r="AI202" s="115" t="s">
        <v>265</v>
      </c>
      <c r="AL202" s="97"/>
      <c r="AM202" s="53"/>
      <c r="AO202" s="278"/>
      <c r="AP202" s="277"/>
    </row>
    <row r="203" spans="1:45" s="1" customFormat="1" ht="15.9" customHeight="1" x14ac:dyDescent="0.2">
      <c r="B203" s="533" t="str">
        <f>"TEL："&amp;請求データ入力!$K$4</f>
        <v>TEL：090-4609-2757</v>
      </c>
      <c r="C203" s="460"/>
      <c r="D203" s="460"/>
      <c r="E203" s="460"/>
      <c r="F203" s="460"/>
      <c r="G203" s="460"/>
      <c r="H203" s="460"/>
      <c r="I203" s="460"/>
      <c r="J203" s="460"/>
      <c r="K203" s="460"/>
      <c r="L203" s="460"/>
      <c r="M203" s="460"/>
      <c r="N203" s="460"/>
      <c r="O203" s="460"/>
      <c r="P203" s="460"/>
      <c r="Q203" s="480"/>
      <c r="R203" s="479">
        <f>請求データ入力!F108</f>
        <v>0</v>
      </c>
      <c r="S203" s="460"/>
      <c r="T203" s="460"/>
      <c r="U203" s="480"/>
      <c r="V203" s="484" t="str">
        <f>CONCATENATE(請求データ入力!C108,"/",請求データ入力!D108,"/",請求データ入力!E108)</f>
        <v>//</v>
      </c>
      <c r="W203" s="460"/>
      <c r="X203" s="460"/>
      <c r="Y203" s="460"/>
      <c r="Z203" s="460"/>
      <c r="AA203" s="150"/>
      <c r="AB203" s="10"/>
      <c r="AC203" s="10"/>
      <c r="AD203" s="10"/>
      <c r="AE203" s="10"/>
      <c r="AF203" s="10"/>
      <c r="AG203" s="93"/>
      <c r="AL203" s="97"/>
      <c r="AM203" s="53"/>
      <c r="AO203" s="278"/>
      <c r="AP203" s="277"/>
    </row>
    <row r="204" spans="1:45" s="1" customFormat="1" ht="9.9" customHeight="1" x14ac:dyDescent="0.2">
      <c r="B204" s="128" t="s">
        <v>266</v>
      </c>
      <c r="C204" s="129"/>
      <c r="D204" s="129"/>
      <c r="E204" s="129"/>
      <c r="F204" s="130"/>
      <c r="G204" s="129"/>
      <c r="H204" s="129"/>
      <c r="I204" s="129"/>
      <c r="J204" s="129"/>
      <c r="K204" s="129"/>
      <c r="L204" s="129"/>
      <c r="M204" s="129"/>
      <c r="N204" s="129"/>
      <c r="O204" s="129"/>
      <c r="P204" s="129"/>
      <c r="Q204" s="129"/>
      <c r="R204" s="146" t="s">
        <v>267</v>
      </c>
      <c r="S204" s="99"/>
      <c r="T204" s="99"/>
      <c r="U204" s="147"/>
      <c r="V204" s="148"/>
      <c r="W204" s="10"/>
      <c r="X204" s="10"/>
      <c r="Y204" s="10"/>
      <c r="Z204" s="10"/>
      <c r="AA204" s="150"/>
      <c r="AB204" s="10"/>
      <c r="AC204" s="10"/>
      <c r="AD204" s="10"/>
      <c r="AE204" s="10"/>
      <c r="AF204" s="10"/>
      <c r="AG204" s="93"/>
      <c r="AL204" s="97"/>
      <c r="AM204" s="53"/>
      <c r="AO204" s="278"/>
      <c r="AP204" s="277"/>
      <c r="AS204" s="58"/>
    </row>
    <row r="205" spans="1:45" s="1" customFormat="1" ht="15.9" customHeight="1" x14ac:dyDescent="0.2">
      <c r="B205" s="473">
        <f>請求データ入力!H108</f>
        <v>0</v>
      </c>
      <c r="C205" s="460"/>
      <c r="D205" s="460"/>
      <c r="E205" s="460"/>
      <c r="F205" s="460"/>
      <c r="G205" s="459">
        <f>請求データ入力!I108</f>
        <v>0</v>
      </c>
      <c r="H205" s="460"/>
      <c r="I205" s="460"/>
      <c r="J205" s="460"/>
      <c r="K205" s="460"/>
      <c r="L205" s="460"/>
      <c r="M205" s="460"/>
      <c r="N205" s="460"/>
      <c r="O205" s="460"/>
      <c r="P205" s="460"/>
      <c r="Q205" s="460"/>
      <c r="R205" s="479">
        <f>請求データ入力!G108</f>
        <v>0</v>
      </c>
      <c r="S205" s="460"/>
      <c r="T205" s="460"/>
      <c r="U205" s="480"/>
      <c r="V205" s="131" t="s">
        <v>268</v>
      </c>
      <c r="W205" s="484" t="str">
        <f>請求データ入力!Q108</f>
        <v>2602094</v>
      </c>
      <c r="X205" s="460"/>
      <c r="Y205" s="460"/>
      <c r="Z205" s="460"/>
      <c r="AA205" s="113"/>
      <c r="AB205" s="99"/>
      <c r="AC205" s="99"/>
      <c r="AD205" s="99"/>
      <c r="AE205" s="99"/>
      <c r="AF205" s="99"/>
      <c r="AG205" s="113"/>
      <c r="AH205" s="99"/>
      <c r="AI205" s="99"/>
      <c r="AJ205" s="99"/>
      <c r="AK205" s="99"/>
      <c r="AL205" s="100"/>
      <c r="AM205" s="53"/>
      <c r="AO205" s="278"/>
      <c r="AP205" s="277"/>
      <c r="AS205" s="58"/>
    </row>
    <row r="206" spans="1:45" s="1" customFormat="1" ht="12" customHeight="1" x14ac:dyDescent="0.2">
      <c r="B206" s="92"/>
      <c r="AM206" s="53"/>
      <c r="AS206" s="58"/>
    </row>
    <row r="207" spans="1:45" s="1" customFormat="1" ht="12" customHeight="1" x14ac:dyDescent="0.2">
      <c r="AM207" s="53"/>
      <c r="AS207" s="58"/>
    </row>
    <row r="208" spans="1:45" s="2" customFormat="1" ht="15.9" customHeight="1" x14ac:dyDescent="0.2">
      <c r="A208" s="1"/>
      <c r="B208" s="79" t="s">
        <v>269</v>
      </c>
      <c r="C208" s="80"/>
      <c r="D208" s="81"/>
      <c r="E208" s="81"/>
      <c r="F208" s="81"/>
      <c r="G208" s="81"/>
      <c r="H208" s="81"/>
      <c r="I208" s="81"/>
      <c r="J208" s="81"/>
      <c r="K208" s="81"/>
      <c r="L208" s="81"/>
      <c r="M208" s="81"/>
      <c r="N208" s="81"/>
      <c r="O208" s="82"/>
      <c r="P208" s="83" t="s">
        <v>270</v>
      </c>
      <c r="Q208" s="81"/>
      <c r="R208" s="81"/>
      <c r="S208" s="81"/>
      <c r="T208" s="81"/>
      <c r="U208" s="81"/>
      <c r="V208" s="81"/>
      <c r="W208" s="81"/>
      <c r="AA208" s="178" t="s">
        <v>244</v>
      </c>
      <c r="AB208" s="156"/>
      <c r="AC208" s="156"/>
      <c r="AD208" s="156"/>
      <c r="AE208" s="156"/>
      <c r="AF208" s="156"/>
      <c r="AG208" s="156"/>
      <c r="AH208" s="156"/>
      <c r="AI208" s="156"/>
      <c r="AJ208" s="156"/>
      <c r="AK208" s="156"/>
      <c r="AL208" s="157"/>
      <c r="AM208" s="53"/>
      <c r="AN208" s="55"/>
      <c r="AS208" s="57"/>
    </row>
    <row r="209" spans="1:45" s="1" customFormat="1" ht="15.9" customHeight="1" thickBot="1" x14ac:dyDescent="0.25">
      <c r="B209" s="181"/>
      <c r="C209" s="182"/>
      <c r="D209" s="182"/>
      <c r="E209" s="183" t="s">
        <v>245</v>
      </c>
      <c r="F209" s="184"/>
      <c r="G209" s="185"/>
      <c r="H209" s="185"/>
      <c r="I209" s="185"/>
      <c r="J209" s="186"/>
      <c r="K209" s="185"/>
      <c r="L209" s="185"/>
      <c r="M209" s="185"/>
      <c r="N209" s="187" t="s">
        <v>246</v>
      </c>
      <c r="O209" s="185"/>
      <c r="P209" s="185"/>
      <c r="Q209" s="188"/>
      <c r="R209" s="183" t="s">
        <v>247</v>
      </c>
      <c r="S209" s="185"/>
      <c r="T209" s="185"/>
      <c r="U209" s="185"/>
      <c r="V209" s="187" t="s">
        <v>248</v>
      </c>
      <c r="W209" s="185"/>
      <c r="X209" s="189"/>
      <c r="Y209" s="189"/>
      <c r="Z209" s="190"/>
      <c r="AA209" s="158"/>
      <c r="AB209" s="3"/>
      <c r="AC209" s="3"/>
      <c r="AD209" s="3"/>
      <c r="AG209" s="4"/>
      <c r="AH209" s="4"/>
      <c r="AI209" s="4"/>
      <c r="AJ209" s="4"/>
      <c r="AK209" s="5"/>
      <c r="AL209" s="159"/>
      <c r="AM209" s="53"/>
      <c r="AS209" s="58"/>
    </row>
    <row r="210" spans="1:45" s="1" customFormat="1" ht="15.9" customHeight="1" thickTop="1" x14ac:dyDescent="0.2">
      <c r="A210" s="6"/>
      <c r="B210" s="489">
        <f>B189</f>
        <v>0</v>
      </c>
      <c r="C210" s="435"/>
      <c r="D210" s="435"/>
      <c r="E210" s="435"/>
      <c r="F210" s="435"/>
      <c r="G210" s="435"/>
      <c r="H210" s="435"/>
      <c r="I210" s="435"/>
      <c r="J210" s="435"/>
      <c r="K210" s="435"/>
      <c r="L210" s="435"/>
      <c r="M210" s="435"/>
      <c r="N210" s="448">
        <f>N189</f>
        <v>0</v>
      </c>
      <c r="O210" s="435"/>
      <c r="P210" s="449">
        <f>P189</f>
        <v>0</v>
      </c>
      <c r="Q210" s="450"/>
      <c r="R210" s="447">
        <f>R189</f>
        <v>0</v>
      </c>
      <c r="S210" s="435"/>
      <c r="T210" s="435"/>
      <c r="U210" s="435"/>
      <c r="V210" s="498" t="str">
        <f>V189</f>
        <v/>
      </c>
      <c r="W210" s="435"/>
      <c r="X210" s="435"/>
      <c r="Y210" s="435"/>
      <c r="Z210" s="450"/>
      <c r="AA210" s="324"/>
      <c r="AB210" s="319"/>
      <c r="AC210" s="319"/>
      <c r="AD210" s="319"/>
      <c r="AE210" s="166"/>
      <c r="AF210" s="166"/>
      <c r="AG210" s="166"/>
      <c r="AH210" s="166"/>
      <c r="AI210" s="166"/>
      <c r="AJ210" s="166"/>
      <c r="AK210" s="166"/>
      <c r="AL210" s="167"/>
      <c r="AM210" s="53"/>
      <c r="AS210" s="58"/>
    </row>
    <row r="211" spans="1:45" s="1" customFormat="1" ht="15.9" customHeight="1" x14ac:dyDescent="0.2">
      <c r="B211" s="463"/>
      <c r="C211" s="429"/>
      <c r="D211" s="429"/>
      <c r="E211" s="429"/>
      <c r="F211" s="429"/>
      <c r="G211" s="429"/>
      <c r="H211" s="429"/>
      <c r="I211" s="429"/>
      <c r="J211" s="429"/>
      <c r="K211" s="429"/>
      <c r="L211" s="429"/>
      <c r="M211" s="429"/>
      <c r="N211" s="443"/>
      <c r="O211" s="429"/>
      <c r="P211" s="454"/>
      <c r="Q211" s="430"/>
      <c r="R211" s="487"/>
      <c r="S211" s="429"/>
      <c r="T211" s="429"/>
      <c r="U211" s="429"/>
      <c r="V211" s="428"/>
      <c r="W211" s="429"/>
      <c r="X211" s="429"/>
      <c r="Y211" s="429"/>
      <c r="Z211" s="430"/>
      <c r="AA211" s="325" t="s">
        <v>249</v>
      </c>
      <c r="AB211" s="325"/>
      <c r="AC211" s="325"/>
      <c r="AD211" s="325"/>
      <c r="AE211" s="325"/>
      <c r="AF211" s="325"/>
      <c r="AG211" s="325"/>
      <c r="AH211" s="325"/>
      <c r="AI211" s="325"/>
      <c r="AJ211" s="325"/>
      <c r="AK211" s="325"/>
      <c r="AL211" s="326"/>
      <c r="AM211" s="53"/>
      <c r="AS211" s="58"/>
    </row>
    <row r="212" spans="1:45" s="1" customFormat="1" ht="15.9" customHeight="1" x14ac:dyDescent="0.2">
      <c r="B212" s="463"/>
      <c r="C212" s="429"/>
      <c r="D212" s="429"/>
      <c r="E212" s="429"/>
      <c r="F212" s="429"/>
      <c r="G212" s="429"/>
      <c r="H212" s="429"/>
      <c r="I212" s="429"/>
      <c r="J212" s="429"/>
      <c r="K212" s="429"/>
      <c r="L212" s="429"/>
      <c r="M212" s="429"/>
      <c r="N212" s="443"/>
      <c r="O212" s="429"/>
      <c r="P212" s="454"/>
      <c r="Q212" s="430"/>
      <c r="R212" s="487"/>
      <c r="S212" s="429"/>
      <c r="T212" s="429"/>
      <c r="U212" s="429"/>
      <c r="V212" s="428"/>
      <c r="W212" s="429"/>
      <c r="X212" s="429"/>
      <c r="Y212" s="429"/>
      <c r="Z212" s="430"/>
      <c r="AA212" s="325" t="s">
        <v>252</v>
      </c>
      <c r="AB212" s="325"/>
      <c r="AC212" s="325"/>
      <c r="AD212" s="325"/>
      <c r="AE212" s="325"/>
      <c r="AF212" s="325"/>
      <c r="AG212" s="325"/>
      <c r="AH212" s="325"/>
      <c r="AI212" s="325"/>
      <c r="AJ212" s="325"/>
      <c r="AK212" s="325"/>
      <c r="AL212" s="326"/>
      <c r="AM212" s="53"/>
      <c r="AO212" s="61"/>
      <c r="AS212" s="58"/>
    </row>
    <row r="213" spans="1:45" s="1" customFormat="1" ht="15.9" customHeight="1" x14ac:dyDescent="0.2">
      <c r="B213" s="463"/>
      <c r="C213" s="429"/>
      <c r="D213" s="429"/>
      <c r="E213" s="429"/>
      <c r="F213" s="429"/>
      <c r="G213" s="429"/>
      <c r="H213" s="429"/>
      <c r="I213" s="429"/>
      <c r="J213" s="429"/>
      <c r="K213" s="429"/>
      <c r="L213" s="429"/>
      <c r="M213" s="429"/>
      <c r="N213" s="443"/>
      <c r="O213" s="429"/>
      <c r="P213" s="454"/>
      <c r="Q213" s="430"/>
      <c r="R213" s="487"/>
      <c r="S213" s="429"/>
      <c r="T213" s="429"/>
      <c r="U213" s="429"/>
      <c r="V213" s="428"/>
      <c r="W213" s="429"/>
      <c r="X213" s="429"/>
      <c r="Y213" s="429"/>
      <c r="Z213" s="430"/>
      <c r="AA213" s="455" t="s">
        <v>253</v>
      </c>
      <c r="AB213" s="429"/>
      <c r="AC213" s="429"/>
      <c r="AD213" s="430"/>
      <c r="AE213" s="455" t="s">
        <v>254</v>
      </c>
      <c r="AF213" s="429"/>
      <c r="AG213" s="429"/>
      <c r="AH213" s="430"/>
      <c r="AI213" s="455" t="s">
        <v>255</v>
      </c>
      <c r="AJ213" s="429"/>
      <c r="AK213" s="429"/>
      <c r="AL213" s="430"/>
      <c r="AM213" s="53"/>
      <c r="AS213" s="58"/>
    </row>
    <row r="214" spans="1:45" s="1" customFormat="1" ht="15.9" customHeight="1" x14ac:dyDescent="0.2">
      <c r="B214" s="463"/>
      <c r="C214" s="429"/>
      <c r="D214" s="429"/>
      <c r="E214" s="429"/>
      <c r="F214" s="429"/>
      <c r="G214" s="429"/>
      <c r="H214" s="429"/>
      <c r="I214" s="429"/>
      <c r="J214" s="429"/>
      <c r="K214" s="429"/>
      <c r="L214" s="429"/>
      <c r="M214" s="429"/>
      <c r="N214" s="443"/>
      <c r="O214" s="429"/>
      <c r="P214" s="454"/>
      <c r="Q214" s="430"/>
      <c r="R214" s="487"/>
      <c r="S214" s="429"/>
      <c r="T214" s="429"/>
      <c r="U214" s="429"/>
      <c r="V214" s="428"/>
      <c r="W214" s="429"/>
      <c r="X214" s="429"/>
      <c r="Y214" s="429"/>
      <c r="Z214" s="430"/>
      <c r="AA214" s="161"/>
      <c r="AB214" s="7"/>
      <c r="AC214" s="8"/>
      <c r="AD214" s="8"/>
      <c r="AE214" s="172"/>
      <c r="AF214" s="8"/>
      <c r="AG214" s="7"/>
      <c r="AH214" s="162"/>
      <c r="AI214" s="7"/>
      <c r="AJ214" s="7"/>
      <c r="AK214" s="7"/>
      <c r="AL214" s="162"/>
      <c r="AM214" s="53"/>
      <c r="AS214" s="58"/>
    </row>
    <row r="215" spans="1:45" s="1" customFormat="1" ht="15.9" customHeight="1" x14ac:dyDescent="0.2">
      <c r="B215" s="463"/>
      <c r="C215" s="429"/>
      <c r="D215" s="429"/>
      <c r="E215" s="429"/>
      <c r="F215" s="429"/>
      <c r="G215" s="429"/>
      <c r="H215" s="429"/>
      <c r="I215" s="429"/>
      <c r="J215" s="429"/>
      <c r="K215" s="429"/>
      <c r="L215" s="429"/>
      <c r="M215" s="429"/>
      <c r="N215" s="443"/>
      <c r="O215" s="429"/>
      <c r="P215" s="454"/>
      <c r="Q215" s="430"/>
      <c r="R215" s="487"/>
      <c r="S215" s="429"/>
      <c r="T215" s="429"/>
      <c r="U215" s="429"/>
      <c r="V215" s="428"/>
      <c r="W215" s="429"/>
      <c r="X215" s="429"/>
      <c r="Y215" s="429"/>
      <c r="Z215" s="430"/>
      <c r="AA215" s="161"/>
      <c r="AB215" s="7"/>
      <c r="AC215" s="8"/>
      <c r="AD215" s="8"/>
      <c r="AE215" s="172"/>
      <c r="AF215" s="8"/>
      <c r="AG215" s="7"/>
      <c r="AH215" s="162"/>
      <c r="AI215" s="7"/>
      <c r="AJ215" s="7"/>
      <c r="AK215" s="7"/>
      <c r="AL215" s="162"/>
      <c r="AM215" s="53"/>
      <c r="AS215" s="58"/>
    </row>
    <row r="216" spans="1:45" s="1" customFormat="1" ht="15.9" customHeight="1" thickBot="1" x14ac:dyDescent="0.25">
      <c r="B216" s="489"/>
      <c r="C216" s="435"/>
      <c r="D216" s="435"/>
      <c r="E216" s="435"/>
      <c r="F216" s="435"/>
      <c r="G216" s="435"/>
      <c r="H216" s="435"/>
      <c r="I216" s="435"/>
      <c r="J216" s="435"/>
      <c r="K216" s="435"/>
      <c r="L216" s="435"/>
      <c r="M216" s="435"/>
      <c r="N216" s="448"/>
      <c r="O216" s="435"/>
      <c r="P216" s="449"/>
      <c r="Q216" s="450"/>
      <c r="R216" s="447"/>
      <c r="S216" s="435"/>
      <c r="T216" s="435"/>
      <c r="U216" s="435"/>
      <c r="V216" s="502"/>
      <c r="W216" s="435"/>
      <c r="X216" s="435"/>
      <c r="Y216" s="435"/>
      <c r="Z216" s="450"/>
      <c r="AA216" s="173"/>
      <c r="AB216" s="174"/>
      <c r="AC216" s="175"/>
      <c r="AD216" s="175"/>
      <c r="AE216" s="176"/>
      <c r="AF216" s="175"/>
      <c r="AG216" s="174"/>
      <c r="AH216" s="177"/>
      <c r="AI216" s="174"/>
      <c r="AJ216" s="174"/>
      <c r="AK216" s="174"/>
      <c r="AL216" s="177"/>
      <c r="AM216" s="53"/>
      <c r="AS216" s="58"/>
    </row>
    <row r="217" spans="1:45" s="1" customFormat="1" ht="9.9" customHeight="1" x14ac:dyDescent="0.2">
      <c r="B217" s="209" t="s">
        <v>256</v>
      </c>
      <c r="C217" s="191"/>
      <c r="D217" s="191"/>
      <c r="E217" s="191"/>
      <c r="F217" s="191"/>
      <c r="G217" s="493" t="str">
        <f>請求データ入力!$K$2</f>
        <v xml:space="preserve">72130
</v>
      </c>
      <c r="H217" s="494"/>
      <c r="I217" s="494"/>
      <c r="J217" s="494"/>
      <c r="K217" s="495"/>
      <c r="L217" s="505" t="s">
        <v>100</v>
      </c>
      <c r="M217" s="494"/>
      <c r="N217" s="494"/>
      <c r="O217" s="494"/>
      <c r="P217" s="494"/>
      <c r="Q217" s="506"/>
      <c r="R217" s="210" t="s">
        <v>257</v>
      </c>
      <c r="S217" s="199"/>
      <c r="T217" s="199"/>
      <c r="U217" s="200"/>
      <c r="V217" s="201"/>
      <c r="W217" s="202"/>
      <c r="X217" s="199"/>
      <c r="Y217" s="199"/>
      <c r="Z217" s="203"/>
      <c r="AC217" s="317"/>
      <c r="AD217" s="317"/>
      <c r="AE217" s="317"/>
      <c r="AF217" s="317"/>
      <c r="AG217" s="9"/>
      <c r="AL217" s="160"/>
      <c r="AM217" s="53"/>
      <c r="AS217" s="58"/>
    </row>
    <row r="218" spans="1:45" s="1" customFormat="1" ht="15.9" customHeight="1" x14ac:dyDescent="0.2">
      <c r="B218" s="163"/>
      <c r="G218" s="496"/>
      <c r="H218" s="453"/>
      <c r="I218" s="453"/>
      <c r="J218" s="453"/>
      <c r="K218" s="497"/>
      <c r="L218" s="477">
        <f>請求データ入力!$K$6</f>
        <v>0</v>
      </c>
      <c r="M218" s="429"/>
      <c r="N218" s="429"/>
      <c r="O218" s="429"/>
      <c r="P218" s="429"/>
      <c r="Q218" s="478"/>
      <c r="R218" s="204"/>
      <c r="U218" s="12"/>
      <c r="V218" s="503" t="str">
        <f>V197</f>
        <v/>
      </c>
      <c r="W218" s="435"/>
      <c r="X218" s="435"/>
      <c r="Y218" s="435"/>
      <c r="Z218" s="504"/>
      <c r="AC218" s="317"/>
      <c r="AD218" s="317"/>
      <c r="AE218" s="317"/>
      <c r="AF218" s="317"/>
      <c r="AG218" s="9"/>
      <c r="AL218" s="160"/>
      <c r="AM218" s="53"/>
      <c r="AS218" s="58"/>
    </row>
    <row r="219" spans="1:45" s="1" customFormat="1" ht="9.9" customHeight="1" x14ac:dyDescent="0.2">
      <c r="B219" s="532" t="str">
        <f>請求データ入力!$F$2</f>
        <v>〒110-0012　東京都台東区竜泉3-40-4</v>
      </c>
      <c r="C219" s="435"/>
      <c r="D219" s="435"/>
      <c r="E219" s="435"/>
      <c r="F219" s="435"/>
      <c r="G219" s="435"/>
      <c r="H219" s="435"/>
      <c r="I219" s="435"/>
      <c r="J219" s="435"/>
      <c r="K219" s="435"/>
      <c r="L219" s="435"/>
      <c r="M219" s="435"/>
      <c r="N219" s="435"/>
      <c r="O219" s="435"/>
      <c r="P219" s="435"/>
      <c r="Q219" s="435"/>
      <c r="R219" s="211" t="s">
        <v>258</v>
      </c>
      <c r="S219" s="191"/>
      <c r="T219" s="191"/>
      <c r="U219" s="192"/>
      <c r="V219" s="171"/>
      <c r="W219" s="193"/>
      <c r="X219" s="193"/>
      <c r="Y219" s="193"/>
      <c r="Z219" s="205"/>
      <c r="AA219" s="10"/>
      <c r="AB219" s="10"/>
      <c r="AC219" s="10"/>
      <c r="AD219" s="10"/>
      <c r="AE219" s="10"/>
      <c r="AF219" s="10"/>
      <c r="AG219" s="9"/>
      <c r="AL219" s="160"/>
      <c r="AM219" s="53"/>
      <c r="AS219" s="58"/>
    </row>
    <row r="220" spans="1:45" s="1" customFormat="1" ht="15.9" customHeight="1" x14ac:dyDescent="0.2">
      <c r="B220" s="472"/>
      <c r="C220" s="435"/>
      <c r="D220" s="435"/>
      <c r="E220" s="435"/>
      <c r="F220" s="435"/>
      <c r="G220" s="435"/>
      <c r="H220" s="435"/>
      <c r="I220" s="435"/>
      <c r="J220" s="435"/>
      <c r="K220" s="435"/>
      <c r="L220" s="435"/>
      <c r="M220" s="435"/>
      <c r="N220" s="435"/>
      <c r="O220" s="435"/>
      <c r="P220" s="435"/>
      <c r="Q220" s="435"/>
      <c r="R220" s="212" t="s">
        <v>259</v>
      </c>
      <c r="S220" s="166"/>
      <c r="T220" s="542">
        <f>請求データ入力!$O$11</f>
        <v>0.1</v>
      </c>
      <c r="U220" s="497"/>
      <c r="V220" s="516" t="str">
        <f>V199</f>
        <v/>
      </c>
      <c r="W220" s="453"/>
      <c r="X220" s="453"/>
      <c r="Y220" s="453"/>
      <c r="Z220" s="517"/>
      <c r="AA220" s="10"/>
      <c r="AB220" s="10"/>
      <c r="AC220" s="10"/>
      <c r="AD220" s="10"/>
      <c r="AE220" s="10"/>
      <c r="AF220" s="10"/>
      <c r="AG220" s="9"/>
      <c r="AL220" s="160"/>
      <c r="AM220" s="53"/>
      <c r="AS220" s="58"/>
    </row>
    <row r="221" spans="1:45" s="1" customFormat="1" ht="9.9" customHeight="1" x14ac:dyDescent="0.2">
      <c r="B221" s="471" t="str">
        <f>請求データ入力!$F$6</f>
        <v>有限会社木村左官工業</v>
      </c>
      <c r="C221" s="435"/>
      <c r="D221" s="435"/>
      <c r="E221" s="435"/>
      <c r="F221" s="435"/>
      <c r="G221" s="435"/>
      <c r="H221" s="435"/>
      <c r="I221" s="435"/>
      <c r="J221" s="435"/>
      <c r="K221" s="435"/>
      <c r="L221" s="435"/>
      <c r="M221" s="435"/>
      <c r="N221" s="435"/>
      <c r="O221" s="435"/>
      <c r="P221" s="435"/>
      <c r="Q221" s="450"/>
      <c r="R221" s="211" t="s">
        <v>260</v>
      </c>
      <c r="S221" s="191"/>
      <c r="T221" s="191"/>
      <c r="U221" s="192"/>
      <c r="V221" s="171"/>
      <c r="W221" s="193"/>
      <c r="X221" s="193"/>
      <c r="Y221" s="193"/>
      <c r="Z221" s="205"/>
      <c r="AA221" s="10"/>
      <c r="AB221" s="10"/>
      <c r="AC221" s="10"/>
      <c r="AD221" s="10"/>
      <c r="AE221" s="10"/>
      <c r="AF221" s="10"/>
      <c r="AG221" s="9"/>
      <c r="AL221" s="160"/>
      <c r="AM221" s="53"/>
      <c r="AS221" s="58"/>
    </row>
    <row r="222" spans="1:45" s="1" customFormat="1" ht="15.9" customHeight="1" thickBot="1" x14ac:dyDescent="0.25">
      <c r="B222" s="472"/>
      <c r="C222" s="435"/>
      <c r="D222" s="435"/>
      <c r="E222" s="435"/>
      <c r="F222" s="435"/>
      <c r="G222" s="435"/>
      <c r="H222" s="435"/>
      <c r="I222" s="435"/>
      <c r="J222" s="435"/>
      <c r="K222" s="435"/>
      <c r="L222" s="435"/>
      <c r="M222" s="435"/>
      <c r="N222" s="435"/>
      <c r="O222" s="435"/>
      <c r="P222" s="435"/>
      <c r="Q222" s="450"/>
      <c r="R222" s="206"/>
      <c r="S222" s="207"/>
      <c r="T222" s="207"/>
      <c r="U222" s="208"/>
      <c r="V222" s="464" t="str">
        <f>V201</f>
        <v/>
      </c>
      <c r="W222" s="465"/>
      <c r="X222" s="465"/>
      <c r="Y222" s="465"/>
      <c r="Z222" s="466"/>
      <c r="AA222" s="168"/>
      <c r="AB222" s="168"/>
      <c r="AC222" s="179" t="s">
        <v>261</v>
      </c>
      <c r="AD222" s="168"/>
      <c r="AE222" s="168"/>
      <c r="AF222" s="168"/>
      <c r="AG222" s="169"/>
      <c r="AH222" s="169"/>
      <c r="AI222" s="169"/>
      <c r="AJ222" s="169"/>
      <c r="AK222" s="169"/>
      <c r="AL222" s="170"/>
      <c r="AM222" s="53"/>
      <c r="AS222" s="58"/>
    </row>
    <row r="223" spans="1:45" s="1" customFormat="1" ht="9.9" customHeight="1" x14ac:dyDescent="0.2">
      <c r="B223" s="472"/>
      <c r="C223" s="435"/>
      <c r="D223" s="435"/>
      <c r="E223" s="435"/>
      <c r="F223" s="435"/>
      <c r="G223" s="435"/>
      <c r="H223" s="435"/>
      <c r="I223" s="435"/>
      <c r="J223" s="435"/>
      <c r="K223" s="435"/>
      <c r="L223" s="435"/>
      <c r="M223" s="435"/>
      <c r="N223" s="435"/>
      <c r="O223" s="435"/>
      <c r="P223" s="435"/>
      <c r="Q223" s="450"/>
      <c r="R223" s="213" t="s">
        <v>262</v>
      </c>
      <c r="S223" s="166"/>
      <c r="T223" s="166"/>
      <c r="U223" s="195"/>
      <c r="V223" s="215" t="s">
        <v>263</v>
      </c>
      <c r="W223" s="10"/>
      <c r="X223" s="10"/>
      <c r="Y223" s="10"/>
      <c r="Z223" s="180"/>
      <c r="AA223" s="164"/>
      <c r="AB223" s="10"/>
      <c r="AC223" s="216" t="s">
        <v>264</v>
      </c>
      <c r="AD223" s="10"/>
      <c r="AE223" s="10"/>
      <c r="AF223" s="10"/>
      <c r="AG223" s="171"/>
      <c r="AI223" s="216" t="s">
        <v>265</v>
      </c>
      <c r="AL223" s="160"/>
      <c r="AM223" s="53"/>
      <c r="AS223" s="58"/>
    </row>
    <row r="224" spans="1:45" s="1" customFormat="1" ht="15.9" customHeight="1" x14ac:dyDescent="0.2">
      <c r="B224" s="514" t="str">
        <f>"TEL："&amp;請求データ入力!$K$4</f>
        <v>TEL：090-4609-2757</v>
      </c>
      <c r="C224" s="453"/>
      <c r="D224" s="453"/>
      <c r="E224" s="453"/>
      <c r="F224" s="453"/>
      <c r="G224" s="453"/>
      <c r="H224" s="453"/>
      <c r="I224" s="453"/>
      <c r="J224" s="453"/>
      <c r="K224" s="453"/>
      <c r="L224" s="453"/>
      <c r="M224" s="453"/>
      <c r="N224" s="453"/>
      <c r="O224" s="453"/>
      <c r="P224" s="453"/>
      <c r="Q224" s="497"/>
      <c r="R224" s="452">
        <f>R203</f>
        <v>0</v>
      </c>
      <c r="S224" s="453"/>
      <c r="T224" s="453"/>
      <c r="U224" s="453"/>
      <c r="V224" s="544" t="str">
        <f>V203</f>
        <v>//</v>
      </c>
      <c r="W224" s="453"/>
      <c r="X224" s="453"/>
      <c r="Y224" s="453"/>
      <c r="Z224" s="497"/>
      <c r="AA224" s="164"/>
      <c r="AB224" s="10"/>
      <c r="AC224" s="10"/>
      <c r="AD224" s="10"/>
      <c r="AE224" s="10"/>
      <c r="AF224" s="10"/>
      <c r="AG224" s="163"/>
      <c r="AL224" s="160"/>
      <c r="AM224" s="53"/>
      <c r="AS224" s="58"/>
    </row>
    <row r="225" spans="1:45" s="1" customFormat="1" ht="9.9" customHeight="1" x14ac:dyDescent="0.2">
      <c r="B225" s="209" t="s">
        <v>266</v>
      </c>
      <c r="C225" s="191"/>
      <c r="D225" s="191"/>
      <c r="E225" s="191"/>
      <c r="F225" s="197"/>
      <c r="G225" s="191"/>
      <c r="H225" s="191"/>
      <c r="I225" s="191"/>
      <c r="J225" s="191"/>
      <c r="K225" s="191"/>
      <c r="L225" s="191"/>
      <c r="M225" s="191"/>
      <c r="N225" s="191"/>
      <c r="O225" s="191"/>
      <c r="P225" s="191"/>
      <c r="Q225" s="191"/>
      <c r="R225" s="214" t="s">
        <v>267</v>
      </c>
      <c r="S225" s="169"/>
      <c r="T225" s="169"/>
      <c r="U225" s="196"/>
      <c r="V225" s="198"/>
      <c r="W225" s="193"/>
      <c r="X225" s="193"/>
      <c r="Y225" s="193"/>
      <c r="Z225" s="194"/>
      <c r="AA225" s="164"/>
      <c r="AB225" s="10"/>
      <c r="AC225" s="10"/>
      <c r="AD225" s="10"/>
      <c r="AE225" s="10"/>
      <c r="AF225" s="10"/>
      <c r="AG225" s="163"/>
      <c r="AL225" s="160"/>
      <c r="AM225" s="53"/>
      <c r="AS225" s="58"/>
    </row>
    <row r="226" spans="1:45" s="1" customFormat="1" ht="15.9" customHeight="1" x14ac:dyDescent="0.2">
      <c r="B226" s="452">
        <f>B205</f>
        <v>0</v>
      </c>
      <c r="C226" s="453"/>
      <c r="D226" s="453"/>
      <c r="E226" s="453"/>
      <c r="F226" s="453"/>
      <c r="G226" s="488">
        <f>G205</f>
        <v>0</v>
      </c>
      <c r="H226" s="453"/>
      <c r="I226" s="453"/>
      <c r="J226" s="453"/>
      <c r="K226" s="453"/>
      <c r="L226" s="453"/>
      <c r="M226" s="453"/>
      <c r="N226" s="453"/>
      <c r="O226" s="453"/>
      <c r="P226" s="453"/>
      <c r="Q226" s="453"/>
      <c r="R226" s="452">
        <f>R205</f>
        <v>0</v>
      </c>
      <c r="S226" s="453"/>
      <c r="T226" s="453"/>
      <c r="U226" s="453"/>
      <c r="V226" s="217" t="s">
        <v>268</v>
      </c>
      <c r="W226" s="531" t="str">
        <f>W205</f>
        <v>2602094</v>
      </c>
      <c r="X226" s="453"/>
      <c r="Y226" s="453"/>
      <c r="Z226" s="497"/>
      <c r="AA226" s="165"/>
      <c r="AB226" s="166"/>
      <c r="AC226" s="166"/>
      <c r="AD226" s="166"/>
      <c r="AE226" s="166"/>
      <c r="AF226" s="166"/>
      <c r="AG226" s="165"/>
      <c r="AH226" s="166"/>
      <c r="AI226" s="166"/>
      <c r="AJ226" s="166"/>
      <c r="AK226" s="166"/>
      <c r="AL226" s="167"/>
      <c r="AM226" s="53"/>
      <c r="AS226" s="58"/>
    </row>
    <row r="227" spans="1:45" s="1" customFormat="1" ht="12" customHeight="1" x14ac:dyDescent="0.2">
      <c r="B227" s="92"/>
      <c r="AM227" s="53"/>
      <c r="AS227" s="58"/>
    </row>
    <row r="228" spans="1:45" s="1" customFormat="1" ht="18.899999999999999" customHeight="1" x14ac:dyDescent="0.2">
      <c r="AM228" s="53"/>
      <c r="AS228" s="58"/>
    </row>
    <row r="229" spans="1:45" s="2" customFormat="1" ht="15.9" customHeight="1" x14ac:dyDescent="0.2">
      <c r="A229" s="1"/>
      <c r="B229" s="219" t="s">
        <v>271</v>
      </c>
      <c r="C229" s="84"/>
      <c r="D229" s="85"/>
      <c r="E229" s="85"/>
      <c r="F229" s="85"/>
      <c r="G229" s="85"/>
      <c r="H229" s="85"/>
      <c r="I229" s="85"/>
      <c r="J229" s="85"/>
      <c r="K229" s="85"/>
      <c r="L229" s="85"/>
      <c r="M229" s="85"/>
      <c r="N229" s="85"/>
      <c r="O229" s="86"/>
      <c r="P229" s="220" t="s">
        <v>272</v>
      </c>
      <c r="Q229" s="85"/>
      <c r="R229" s="85"/>
      <c r="S229" s="85"/>
      <c r="T229" s="85"/>
      <c r="U229" s="85"/>
      <c r="V229" s="85"/>
      <c r="AA229" s="224" t="s">
        <v>244</v>
      </c>
      <c r="AB229" s="225"/>
      <c r="AC229" s="225"/>
      <c r="AD229" s="225"/>
      <c r="AE229" s="225"/>
      <c r="AF229" s="225"/>
      <c r="AG229" s="225"/>
      <c r="AH229" s="225"/>
      <c r="AI229" s="225"/>
      <c r="AJ229" s="225"/>
      <c r="AK229" s="225"/>
      <c r="AL229" s="226"/>
      <c r="AM229" s="53"/>
      <c r="AN229" s="55"/>
      <c r="AO229" s="1"/>
      <c r="AP229" s="1"/>
      <c r="AQ229" s="58"/>
      <c r="AS229" s="57"/>
    </row>
    <row r="230" spans="1:45" s="1" customFormat="1" ht="15.9" customHeight="1" thickBot="1" x14ac:dyDescent="0.25">
      <c r="B230" s="247"/>
      <c r="C230" s="248"/>
      <c r="D230" s="248"/>
      <c r="E230" s="249" t="s">
        <v>245</v>
      </c>
      <c r="F230" s="250"/>
      <c r="G230" s="248"/>
      <c r="H230" s="248"/>
      <c r="I230" s="248"/>
      <c r="J230" s="251"/>
      <c r="K230" s="248"/>
      <c r="L230" s="248"/>
      <c r="M230" s="248"/>
      <c r="N230" s="255" t="s">
        <v>246</v>
      </c>
      <c r="O230" s="248"/>
      <c r="P230" s="248"/>
      <c r="Q230" s="248"/>
      <c r="R230" s="255" t="s">
        <v>247</v>
      </c>
      <c r="S230" s="248"/>
      <c r="T230" s="248"/>
      <c r="U230" s="256"/>
      <c r="V230" s="249" t="s">
        <v>248</v>
      </c>
      <c r="W230" s="248"/>
      <c r="X230" s="252"/>
      <c r="Y230" s="252"/>
      <c r="Z230" s="253"/>
      <c r="AA230" s="227"/>
      <c r="AB230" s="3"/>
      <c r="AC230" s="3"/>
      <c r="AD230" s="3"/>
      <c r="AG230" s="4"/>
      <c r="AH230" s="4"/>
      <c r="AI230" s="4"/>
      <c r="AJ230" s="4"/>
      <c r="AK230" s="5"/>
      <c r="AL230" s="228"/>
      <c r="AM230" s="53"/>
      <c r="AQ230" s="58"/>
      <c r="AS230" s="58"/>
    </row>
    <row r="231" spans="1:45" s="1" customFormat="1" ht="15.9" customHeight="1" thickTop="1" x14ac:dyDescent="0.2">
      <c r="A231" s="6"/>
      <c r="B231" s="553">
        <f>B210</f>
        <v>0</v>
      </c>
      <c r="C231" s="435"/>
      <c r="D231" s="435"/>
      <c r="E231" s="435"/>
      <c r="F231" s="435"/>
      <c r="G231" s="435"/>
      <c r="H231" s="435"/>
      <c r="I231" s="435"/>
      <c r="J231" s="435"/>
      <c r="K231" s="435"/>
      <c r="L231" s="435"/>
      <c r="M231" s="435"/>
      <c r="N231" s="543">
        <f>N210</f>
        <v>0</v>
      </c>
      <c r="O231" s="435"/>
      <c r="P231" s="483">
        <f>P210</f>
        <v>0</v>
      </c>
      <c r="Q231" s="435"/>
      <c r="R231" s="546">
        <f>R210</f>
        <v>0</v>
      </c>
      <c r="S231" s="435"/>
      <c r="T231" s="435"/>
      <c r="U231" s="438"/>
      <c r="V231" s="447" t="str">
        <f>V210</f>
        <v/>
      </c>
      <c r="W231" s="435"/>
      <c r="X231" s="435"/>
      <c r="Y231" s="435"/>
      <c r="Z231" s="435"/>
      <c r="AA231" s="327"/>
      <c r="AB231" s="318"/>
      <c r="AC231" s="318"/>
      <c r="AD231" s="318"/>
      <c r="AE231" s="234"/>
      <c r="AF231" s="234"/>
      <c r="AG231" s="234"/>
      <c r="AH231" s="234"/>
      <c r="AI231" s="234"/>
      <c r="AJ231" s="234"/>
      <c r="AK231" s="234"/>
      <c r="AL231" s="235"/>
      <c r="AM231" s="53"/>
      <c r="AQ231" s="58"/>
      <c r="AS231" s="58"/>
    </row>
    <row r="232" spans="1:45" s="1" customFormat="1" ht="15.9" customHeight="1" x14ac:dyDescent="0.2">
      <c r="B232" s="474"/>
      <c r="C232" s="457"/>
      <c r="D232" s="457"/>
      <c r="E232" s="457"/>
      <c r="F232" s="457"/>
      <c r="G232" s="457"/>
      <c r="H232" s="457"/>
      <c r="I232" s="457"/>
      <c r="J232" s="457"/>
      <c r="K232" s="457"/>
      <c r="L232" s="457"/>
      <c r="M232" s="457"/>
      <c r="N232" s="456"/>
      <c r="O232" s="457"/>
      <c r="P232" s="458"/>
      <c r="Q232" s="457"/>
      <c r="R232" s="470"/>
      <c r="S232" s="457"/>
      <c r="T232" s="457"/>
      <c r="U232" s="462"/>
      <c r="V232" s="512"/>
      <c r="W232" s="457"/>
      <c r="X232" s="457"/>
      <c r="Y232" s="457"/>
      <c r="Z232" s="462"/>
      <c r="AA232" s="328" t="s">
        <v>249</v>
      </c>
      <c r="AB232" s="329"/>
      <c r="AC232" s="329"/>
      <c r="AD232" s="329"/>
      <c r="AE232" s="329"/>
      <c r="AF232" s="329"/>
      <c r="AG232" s="329"/>
      <c r="AH232" s="329"/>
      <c r="AI232" s="329"/>
      <c r="AJ232" s="329"/>
      <c r="AK232" s="329"/>
      <c r="AL232" s="330"/>
      <c r="AM232" s="53"/>
      <c r="AS232" s="58"/>
    </row>
    <row r="233" spans="1:45" s="1" customFormat="1" ht="15.9" customHeight="1" x14ac:dyDescent="0.2">
      <c r="B233" s="474"/>
      <c r="C233" s="457"/>
      <c r="D233" s="457"/>
      <c r="E233" s="457"/>
      <c r="F233" s="457"/>
      <c r="G233" s="457"/>
      <c r="H233" s="457"/>
      <c r="I233" s="457"/>
      <c r="J233" s="457"/>
      <c r="K233" s="457"/>
      <c r="L233" s="457"/>
      <c r="M233" s="457"/>
      <c r="N233" s="456"/>
      <c r="O233" s="457"/>
      <c r="P233" s="458"/>
      <c r="Q233" s="457"/>
      <c r="R233" s="470"/>
      <c r="S233" s="457"/>
      <c r="T233" s="457"/>
      <c r="U233" s="462"/>
      <c r="V233" s="512"/>
      <c r="W233" s="457"/>
      <c r="X233" s="457"/>
      <c r="Y233" s="457"/>
      <c r="Z233" s="462"/>
      <c r="AA233" s="331" t="s">
        <v>252</v>
      </c>
      <c r="AB233" s="332"/>
      <c r="AC233" s="332"/>
      <c r="AD233" s="332"/>
      <c r="AE233" s="332"/>
      <c r="AF233" s="332"/>
      <c r="AG233" s="332"/>
      <c r="AH233" s="332"/>
      <c r="AI233" s="332"/>
      <c r="AJ233" s="332"/>
      <c r="AK233" s="332"/>
      <c r="AL233" s="333"/>
      <c r="AM233" s="53"/>
      <c r="AS233" s="58"/>
    </row>
    <row r="234" spans="1:45" s="1" customFormat="1" ht="15.9" customHeight="1" x14ac:dyDescent="0.2">
      <c r="B234" s="474"/>
      <c r="C234" s="457"/>
      <c r="D234" s="457"/>
      <c r="E234" s="457"/>
      <c r="F234" s="457"/>
      <c r="G234" s="457"/>
      <c r="H234" s="457"/>
      <c r="I234" s="457"/>
      <c r="J234" s="457"/>
      <c r="K234" s="457"/>
      <c r="L234" s="457"/>
      <c r="M234" s="457"/>
      <c r="N234" s="456"/>
      <c r="O234" s="457"/>
      <c r="P234" s="458"/>
      <c r="Q234" s="457"/>
      <c r="R234" s="470"/>
      <c r="S234" s="457"/>
      <c r="T234" s="457"/>
      <c r="U234" s="462"/>
      <c r="V234" s="512"/>
      <c r="W234" s="457"/>
      <c r="X234" s="457"/>
      <c r="Y234" s="457"/>
      <c r="Z234" s="462"/>
      <c r="AA234" s="461" t="s">
        <v>253</v>
      </c>
      <c r="AB234" s="457"/>
      <c r="AC234" s="457"/>
      <c r="AD234" s="462"/>
      <c r="AE234" s="461" t="s">
        <v>254</v>
      </c>
      <c r="AF234" s="457"/>
      <c r="AG234" s="457"/>
      <c r="AH234" s="462"/>
      <c r="AI234" s="461" t="s">
        <v>255</v>
      </c>
      <c r="AJ234" s="457"/>
      <c r="AK234" s="457"/>
      <c r="AL234" s="462"/>
      <c r="AM234" s="53"/>
      <c r="AS234" s="58"/>
    </row>
    <row r="235" spans="1:45" s="1" customFormat="1" ht="15.9" customHeight="1" x14ac:dyDescent="0.2">
      <c r="B235" s="474"/>
      <c r="C235" s="457"/>
      <c r="D235" s="457"/>
      <c r="E235" s="457"/>
      <c r="F235" s="457"/>
      <c r="G235" s="457"/>
      <c r="H235" s="457"/>
      <c r="I235" s="457"/>
      <c r="J235" s="457"/>
      <c r="K235" s="457"/>
      <c r="L235" s="457"/>
      <c r="M235" s="457"/>
      <c r="N235" s="456"/>
      <c r="O235" s="457"/>
      <c r="P235" s="458"/>
      <c r="Q235" s="457"/>
      <c r="R235" s="470"/>
      <c r="S235" s="457"/>
      <c r="T235" s="457"/>
      <c r="U235" s="462"/>
      <c r="V235" s="512"/>
      <c r="W235" s="457"/>
      <c r="X235" s="457"/>
      <c r="Y235" s="457"/>
      <c r="Z235" s="462"/>
      <c r="AA235" s="230"/>
      <c r="AB235" s="7"/>
      <c r="AC235" s="8"/>
      <c r="AD235" s="8"/>
      <c r="AE235" s="240"/>
      <c r="AF235" s="8"/>
      <c r="AG235" s="7"/>
      <c r="AH235" s="231"/>
      <c r="AI235" s="7"/>
      <c r="AJ235" s="7"/>
      <c r="AK235" s="7"/>
      <c r="AL235" s="231"/>
      <c r="AM235" s="53"/>
      <c r="AS235" s="58"/>
    </row>
    <row r="236" spans="1:45" s="1" customFormat="1" ht="15.9" customHeight="1" x14ac:dyDescent="0.2">
      <c r="B236" s="474"/>
      <c r="C236" s="457"/>
      <c r="D236" s="457"/>
      <c r="E236" s="457"/>
      <c r="F236" s="457"/>
      <c r="G236" s="457"/>
      <c r="H236" s="457"/>
      <c r="I236" s="457"/>
      <c r="J236" s="457"/>
      <c r="K236" s="457"/>
      <c r="L236" s="457"/>
      <c r="M236" s="457"/>
      <c r="N236" s="456"/>
      <c r="O236" s="457"/>
      <c r="P236" s="458"/>
      <c r="Q236" s="457"/>
      <c r="R236" s="470"/>
      <c r="S236" s="457"/>
      <c r="T236" s="457"/>
      <c r="U236" s="462"/>
      <c r="V236" s="512"/>
      <c r="W236" s="457"/>
      <c r="X236" s="457"/>
      <c r="Y236" s="457"/>
      <c r="Z236" s="462"/>
      <c r="AA236" s="230"/>
      <c r="AB236" s="7"/>
      <c r="AC236" s="8"/>
      <c r="AD236" s="8"/>
      <c r="AE236" s="240"/>
      <c r="AF236" s="8"/>
      <c r="AG236" s="7"/>
      <c r="AH236" s="231"/>
      <c r="AI236" s="7"/>
      <c r="AJ236" s="7"/>
      <c r="AK236" s="7"/>
      <c r="AL236" s="231"/>
      <c r="AM236" s="53"/>
      <c r="AS236" s="58"/>
    </row>
    <row r="237" spans="1:45" s="1" customFormat="1" ht="15.9" customHeight="1" thickBot="1" x14ac:dyDescent="0.25">
      <c r="B237" s="474"/>
      <c r="C237" s="457"/>
      <c r="D237" s="457"/>
      <c r="E237" s="457"/>
      <c r="F237" s="457"/>
      <c r="G237" s="457"/>
      <c r="H237" s="457"/>
      <c r="I237" s="457"/>
      <c r="J237" s="457"/>
      <c r="K237" s="457"/>
      <c r="L237" s="457"/>
      <c r="M237" s="457"/>
      <c r="N237" s="456"/>
      <c r="O237" s="457"/>
      <c r="P237" s="458"/>
      <c r="Q237" s="457"/>
      <c r="R237" s="524"/>
      <c r="S237" s="432"/>
      <c r="T237" s="432"/>
      <c r="U237" s="433"/>
      <c r="V237" s="431"/>
      <c r="W237" s="432"/>
      <c r="X237" s="432"/>
      <c r="Y237" s="432"/>
      <c r="Z237" s="433"/>
      <c r="AA237" s="236"/>
      <c r="AB237" s="237"/>
      <c r="AC237" s="238"/>
      <c r="AD237" s="238"/>
      <c r="AE237" s="241"/>
      <c r="AF237" s="238"/>
      <c r="AG237" s="237"/>
      <c r="AH237" s="239"/>
      <c r="AI237" s="237"/>
      <c r="AJ237" s="237"/>
      <c r="AK237" s="237"/>
      <c r="AL237" s="239"/>
      <c r="AM237" s="53"/>
      <c r="AS237" s="58"/>
    </row>
    <row r="238" spans="1:45" s="1" customFormat="1" ht="9.9" customHeight="1" x14ac:dyDescent="0.2">
      <c r="B238" s="261" t="s">
        <v>256</v>
      </c>
      <c r="C238" s="262"/>
      <c r="D238" s="262"/>
      <c r="E238" s="262"/>
      <c r="F238" s="262"/>
      <c r="G238" s="528" t="str">
        <f>請求データ入力!$K$2</f>
        <v xml:space="preserve">72130
</v>
      </c>
      <c r="H238" s="432"/>
      <c r="I238" s="432"/>
      <c r="J238" s="432"/>
      <c r="K238" s="433"/>
      <c r="L238" s="499" t="s">
        <v>100</v>
      </c>
      <c r="M238" s="457"/>
      <c r="N238" s="457"/>
      <c r="O238" s="457"/>
      <c r="P238" s="457"/>
      <c r="Q238" s="500"/>
      <c r="R238" s="279" t="s">
        <v>257</v>
      </c>
      <c r="S238" s="280"/>
      <c r="T238" s="280"/>
      <c r="U238" s="281"/>
      <c r="V238" s="282"/>
      <c r="W238" s="282"/>
      <c r="X238" s="280"/>
      <c r="Y238" s="280"/>
      <c r="Z238" s="283"/>
      <c r="AC238" s="317"/>
      <c r="AD238" s="317"/>
      <c r="AE238" s="317"/>
      <c r="AF238" s="317"/>
      <c r="AG238" s="9"/>
      <c r="AL238" s="229"/>
      <c r="AM238" s="53"/>
      <c r="AS238" s="58"/>
    </row>
    <row r="239" spans="1:45" s="1" customFormat="1" ht="17.149999999999999" customHeight="1" x14ac:dyDescent="0.2">
      <c r="B239" s="221"/>
      <c r="G239" s="529"/>
      <c r="H239" s="424"/>
      <c r="I239" s="424"/>
      <c r="J239" s="424"/>
      <c r="K239" s="425"/>
      <c r="L239" s="513">
        <f>請求データ入力!$K$6</f>
        <v>0</v>
      </c>
      <c r="M239" s="457"/>
      <c r="N239" s="457"/>
      <c r="O239" s="457"/>
      <c r="P239" s="457"/>
      <c r="Q239" s="500"/>
      <c r="R239" s="284"/>
      <c r="S239" s="234"/>
      <c r="T239" s="234"/>
      <c r="U239" s="259"/>
      <c r="V239" s="535" t="str">
        <f>V218</f>
        <v/>
      </c>
      <c r="W239" s="424"/>
      <c r="X239" s="424"/>
      <c r="Y239" s="424"/>
      <c r="Z239" s="536"/>
      <c r="AC239" s="317"/>
      <c r="AD239" s="317"/>
      <c r="AE239" s="317"/>
      <c r="AF239" s="317"/>
      <c r="AG239" s="9"/>
      <c r="AL239" s="229"/>
      <c r="AM239" s="53"/>
      <c r="AS239" s="58"/>
    </row>
    <row r="240" spans="1:45" s="1" customFormat="1" ht="9.9" customHeight="1" x14ac:dyDescent="0.2">
      <c r="B240" s="523" t="str">
        <f>請求データ入力!$F$2</f>
        <v>〒110-0012　東京都台東区竜泉3-40-4</v>
      </c>
      <c r="C240" s="435"/>
      <c r="D240" s="435"/>
      <c r="E240" s="435"/>
      <c r="F240" s="435"/>
      <c r="G240" s="435"/>
      <c r="H240" s="435"/>
      <c r="I240" s="435"/>
      <c r="J240" s="435"/>
      <c r="K240" s="435"/>
      <c r="L240" s="435"/>
      <c r="M240" s="435"/>
      <c r="N240" s="435"/>
      <c r="O240" s="435"/>
      <c r="P240" s="435"/>
      <c r="Q240" s="435"/>
      <c r="R240" s="285" t="s">
        <v>258</v>
      </c>
      <c r="U240" s="257"/>
      <c r="W240" s="10"/>
      <c r="X240" s="10"/>
      <c r="Y240" s="10"/>
      <c r="Z240" s="286"/>
      <c r="AA240" s="10"/>
      <c r="AB240" s="10"/>
      <c r="AC240" s="10"/>
      <c r="AD240" s="10"/>
      <c r="AE240" s="10"/>
      <c r="AF240" s="10"/>
      <c r="AG240" s="9"/>
      <c r="AL240" s="229"/>
      <c r="AM240" s="53"/>
      <c r="AS240" s="58"/>
    </row>
    <row r="241" spans="1:46" s="1" customFormat="1" ht="17.149999999999999" customHeight="1" x14ac:dyDescent="0.2">
      <c r="B241" s="439"/>
      <c r="C241" s="435"/>
      <c r="D241" s="435"/>
      <c r="E241" s="435"/>
      <c r="F241" s="435"/>
      <c r="G241" s="435"/>
      <c r="H241" s="435"/>
      <c r="I241" s="435"/>
      <c r="J241" s="435"/>
      <c r="K241" s="435"/>
      <c r="L241" s="435"/>
      <c r="M241" s="435"/>
      <c r="N241" s="435"/>
      <c r="O241" s="435"/>
      <c r="P241" s="435"/>
      <c r="Q241" s="435"/>
      <c r="R241" s="287" t="s">
        <v>259</v>
      </c>
      <c r="T241" s="491">
        <f>請求データ入力!$O$11</f>
        <v>0.1</v>
      </c>
      <c r="U241" s="425"/>
      <c r="V241" s="434" t="str">
        <f>V220</f>
        <v/>
      </c>
      <c r="W241" s="435"/>
      <c r="X241" s="435"/>
      <c r="Y241" s="435"/>
      <c r="Z241" s="436"/>
      <c r="AA241" s="10"/>
      <c r="AB241" s="10"/>
      <c r="AC241" s="10"/>
      <c r="AD241" s="10"/>
      <c r="AE241" s="10"/>
      <c r="AF241" s="10"/>
      <c r="AG241" s="9"/>
      <c r="AL241" s="229"/>
      <c r="AM241" s="53"/>
      <c r="AS241" s="58"/>
    </row>
    <row r="242" spans="1:46" s="1" customFormat="1" ht="9.9" customHeight="1" x14ac:dyDescent="0.2">
      <c r="B242" s="437" t="str">
        <f>請求データ入力!$F$6</f>
        <v>有限会社木村左官工業</v>
      </c>
      <c r="C242" s="435"/>
      <c r="D242" s="435"/>
      <c r="E242" s="435"/>
      <c r="F242" s="435"/>
      <c r="G242" s="435"/>
      <c r="H242" s="435"/>
      <c r="I242" s="435"/>
      <c r="J242" s="435"/>
      <c r="K242" s="435"/>
      <c r="L242" s="435"/>
      <c r="M242" s="435"/>
      <c r="N242" s="435"/>
      <c r="O242" s="435"/>
      <c r="P242" s="435"/>
      <c r="Q242" s="438"/>
      <c r="R242" s="288" t="s">
        <v>260</v>
      </c>
      <c r="S242" s="262"/>
      <c r="T242" s="262"/>
      <c r="U242" s="263"/>
      <c r="V242" s="262"/>
      <c r="W242" s="264"/>
      <c r="X242" s="264"/>
      <c r="Y242" s="264"/>
      <c r="Z242" s="289"/>
      <c r="AA242" s="10"/>
      <c r="AB242" s="10"/>
      <c r="AC242" s="10"/>
      <c r="AD242" s="10"/>
      <c r="AE242" s="10"/>
      <c r="AF242" s="10"/>
      <c r="AG242" s="9"/>
      <c r="AL242" s="229"/>
      <c r="AM242" s="53"/>
      <c r="AS242" s="58"/>
    </row>
    <row r="243" spans="1:46" s="1" customFormat="1" ht="17.149999999999999" customHeight="1" thickBot="1" x14ac:dyDescent="0.25">
      <c r="B243" s="439"/>
      <c r="C243" s="435"/>
      <c r="D243" s="435"/>
      <c r="E243" s="435"/>
      <c r="F243" s="435"/>
      <c r="G243" s="435"/>
      <c r="H243" s="435"/>
      <c r="I243" s="435"/>
      <c r="J243" s="435"/>
      <c r="K243" s="435"/>
      <c r="L243" s="435"/>
      <c r="M243" s="435"/>
      <c r="N243" s="435"/>
      <c r="O243" s="435"/>
      <c r="P243" s="435"/>
      <c r="Q243" s="438"/>
      <c r="R243" s="290"/>
      <c r="S243" s="291"/>
      <c r="T243" s="291"/>
      <c r="U243" s="292"/>
      <c r="V243" s="444" t="str">
        <f>V222</f>
        <v/>
      </c>
      <c r="W243" s="445"/>
      <c r="X243" s="445"/>
      <c r="Y243" s="445"/>
      <c r="Z243" s="446"/>
      <c r="AA243" s="242"/>
      <c r="AB243" s="242"/>
      <c r="AC243" s="243" t="s">
        <v>261</v>
      </c>
      <c r="AD243" s="242"/>
      <c r="AE243" s="242"/>
      <c r="AF243" s="242"/>
      <c r="AG243" s="244"/>
      <c r="AH243" s="244"/>
      <c r="AI243" s="244"/>
      <c r="AJ243" s="244"/>
      <c r="AK243" s="244"/>
      <c r="AL243" s="245"/>
      <c r="AM243" s="53"/>
      <c r="AS243" s="58"/>
    </row>
    <row r="244" spans="1:46" s="1" customFormat="1" ht="9.9" customHeight="1" x14ac:dyDescent="0.2">
      <c r="B244" s="439"/>
      <c r="C244" s="435"/>
      <c r="D244" s="435"/>
      <c r="E244" s="435"/>
      <c r="F244" s="435"/>
      <c r="G244" s="435"/>
      <c r="H244" s="435"/>
      <c r="I244" s="435"/>
      <c r="J244" s="435"/>
      <c r="K244" s="435"/>
      <c r="L244" s="435"/>
      <c r="M244" s="435"/>
      <c r="N244" s="435"/>
      <c r="O244" s="435"/>
      <c r="P244" s="435"/>
      <c r="Q244" s="438"/>
      <c r="R244" s="266" t="s">
        <v>262</v>
      </c>
      <c r="S244" s="234"/>
      <c r="T244" s="234"/>
      <c r="U244" s="259"/>
      <c r="V244" s="254" t="s">
        <v>263</v>
      </c>
      <c r="W244" s="10"/>
      <c r="X244" s="10"/>
      <c r="Y244" s="10"/>
      <c r="Z244" s="10"/>
      <c r="AA244" s="272"/>
      <c r="AB244" s="264"/>
      <c r="AC244" s="273" t="s">
        <v>264</v>
      </c>
      <c r="AD244" s="264"/>
      <c r="AE244" s="264"/>
      <c r="AF244" s="264"/>
      <c r="AG244" s="246"/>
      <c r="AH244" s="262"/>
      <c r="AI244" s="273" t="s">
        <v>265</v>
      </c>
      <c r="AJ244" s="262"/>
      <c r="AK244" s="262"/>
      <c r="AL244" s="274"/>
      <c r="AM244" s="53"/>
      <c r="AS244" s="58"/>
    </row>
    <row r="245" spans="1:46" s="1" customFormat="1" ht="17.149999999999999" customHeight="1" x14ac:dyDescent="0.2">
      <c r="B245" s="522" t="str">
        <f>"TEL："&amp;請求データ入力!$K$4</f>
        <v>TEL：090-4609-2757</v>
      </c>
      <c r="C245" s="424"/>
      <c r="D245" s="424"/>
      <c r="E245" s="424"/>
      <c r="F245" s="424"/>
      <c r="G245" s="424"/>
      <c r="H245" s="424"/>
      <c r="I245" s="424"/>
      <c r="J245" s="424"/>
      <c r="K245" s="424"/>
      <c r="L245" s="424"/>
      <c r="M245" s="424"/>
      <c r="N245" s="424"/>
      <c r="O245" s="424"/>
      <c r="P245" s="424"/>
      <c r="Q245" s="425"/>
      <c r="R245" s="530">
        <f>R224</f>
        <v>0</v>
      </c>
      <c r="S245" s="435"/>
      <c r="T245" s="435"/>
      <c r="U245" s="438"/>
      <c r="V245" s="483" t="str">
        <f>V224</f>
        <v>//</v>
      </c>
      <c r="W245" s="435"/>
      <c r="X245" s="435"/>
      <c r="Y245" s="435"/>
      <c r="Z245" s="435"/>
      <c r="AA245" s="232"/>
      <c r="AB245" s="10"/>
      <c r="AC245" s="10"/>
      <c r="AD245" s="10"/>
      <c r="AE245" s="10"/>
      <c r="AF245" s="10"/>
      <c r="AG245" s="221"/>
      <c r="AL245" s="229"/>
      <c r="AM245" s="53"/>
      <c r="AS245" s="58"/>
    </row>
    <row r="246" spans="1:46" s="1" customFormat="1" ht="9.9" customHeight="1" x14ac:dyDescent="0.2">
      <c r="B246" s="261" t="s">
        <v>266</v>
      </c>
      <c r="C246" s="262"/>
      <c r="D246" s="262"/>
      <c r="E246" s="262"/>
      <c r="F246" s="267"/>
      <c r="G246" s="262"/>
      <c r="H246" s="262"/>
      <c r="I246" s="262"/>
      <c r="J246" s="262"/>
      <c r="K246" s="262"/>
      <c r="L246" s="262"/>
      <c r="M246" s="262"/>
      <c r="N246" s="262"/>
      <c r="O246" s="262"/>
      <c r="P246" s="262"/>
      <c r="Q246" s="262"/>
      <c r="R246" s="268" t="s">
        <v>267</v>
      </c>
      <c r="S246" s="244"/>
      <c r="T246" s="244"/>
      <c r="U246" s="260"/>
      <c r="V246" s="269"/>
      <c r="W246" s="264"/>
      <c r="X246" s="264"/>
      <c r="Y246" s="264"/>
      <c r="Z246" s="265"/>
      <c r="AA246" s="232"/>
      <c r="AB246" s="10"/>
      <c r="AC246" s="10"/>
      <c r="AD246" s="10"/>
      <c r="AE246" s="10"/>
      <c r="AF246" s="10"/>
      <c r="AG246" s="221"/>
      <c r="AL246" s="229"/>
      <c r="AM246" s="53"/>
      <c r="AS246" s="58"/>
    </row>
    <row r="247" spans="1:46" s="1" customFormat="1" ht="17.149999999999999" customHeight="1" x14ac:dyDescent="0.2">
      <c r="B247" s="515">
        <f>B226</f>
        <v>0</v>
      </c>
      <c r="C247" s="424"/>
      <c r="D247" s="424"/>
      <c r="E247" s="424"/>
      <c r="F247" s="424"/>
      <c r="G247" s="534">
        <f>G226</f>
        <v>0</v>
      </c>
      <c r="H247" s="424"/>
      <c r="I247" s="424"/>
      <c r="J247" s="424"/>
      <c r="K247" s="424"/>
      <c r="L247" s="424"/>
      <c r="M247" s="424"/>
      <c r="N247" s="424"/>
      <c r="O247" s="424"/>
      <c r="P247" s="424"/>
      <c r="Q247" s="424"/>
      <c r="R247" s="518">
        <f>R226</f>
        <v>0</v>
      </c>
      <c r="S247" s="424"/>
      <c r="T247" s="424"/>
      <c r="U247" s="425"/>
      <c r="V247" s="223" t="s">
        <v>268</v>
      </c>
      <c r="W247" s="423" t="str">
        <f>W226</f>
        <v>2602094</v>
      </c>
      <c r="X247" s="424"/>
      <c r="Y247" s="424"/>
      <c r="Z247" s="425"/>
      <c r="AA247" s="233"/>
      <c r="AB247" s="234"/>
      <c r="AC247" s="234"/>
      <c r="AD247" s="234"/>
      <c r="AE247" s="234"/>
      <c r="AF247" s="234"/>
      <c r="AG247" s="233"/>
      <c r="AH247" s="234"/>
      <c r="AI247" s="234"/>
      <c r="AJ247" s="234"/>
      <c r="AK247" s="234"/>
      <c r="AL247" s="235"/>
      <c r="AM247" s="53"/>
      <c r="AS247" s="58"/>
    </row>
    <row r="248" spans="1:46" s="1" customFormat="1" ht="5.15" customHeight="1" x14ac:dyDescent="0.2">
      <c r="B248" s="218"/>
      <c r="C248" s="218"/>
      <c r="D248" s="218"/>
      <c r="E248" s="218"/>
      <c r="F248" s="218"/>
      <c r="G248" s="270"/>
      <c r="H248" s="270"/>
      <c r="I248" s="270"/>
      <c r="J248" s="270"/>
      <c r="K248" s="270"/>
      <c r="L248" s="270"/>
      <c r="M248" s="270"/>
      <c r="N248" s="270"/>
      <c r="O248" s="270"/>
      <c r="P248" s="270"/>
      <c r="Q248" s="270"/>
      <c r="R248" s="218"/>
      <c r="S248" s="218"/>
      <c r="T248" s="218"/>
      <c r="U248" s="218"/>
      <c r="V248" s="271"/>
      <c r="W248" s="218"/>
      <c r="X248" s="218"/>
      <c r="Y248" s="218"/>
      <c r="Z248" s="218"/>
      <c r="AM248" s="53"/>
      <c r="AS248" s="58"/>
    </row>
    <row r="249" spans="1:46" s="2" customFormat="1" ht="15.9" customHeight="1" x14ac:dyDescent="0.2">
      <c r="A249" s="1"/>
      <c r="B249" s="74" t="s">
        <v>242</v>
      </c>
      <c r="C249" s="75"/>
      <c r="D249" s="76"/>
      <c r="E249" s="76"/>
      <c r="F249" s="76"/>
      <c r="G249" s="76"/>
      <c r="H249" s="76"/>
      <c r="I249" s="76"/>
      <c r="J249" s="76"/>
      <c r="K249" s="76"/>
      <c r="L249" s="76"/>
      <c r="M249" s="76"/>
      <c r="N249" s="76"/>
      <c r="O249" s="77"/>
      <c r="P249" s="78" t="s">
        <v>243</v>
      </c>
      <c r="Q249" s="76"/>
      <c r="R249" s="76"/>
      <c r="S249" s="76"/>
      <c r="T249" s="76"/>
      <c r="U249" s="76"/>
      <c r="V249" s="76"/>
      <c r="W249" s="76"/>
      <c r="X249" s="76"/>
      <c r="AA249" s="151" t="s">
        <v>244</v>
      </c>
      <c r="AB249" s="94"/>
      <c r="AC249" s="94"/>
      <c r="AD249" s="94"/>
      <c r="AE249" s="94"/>
      <c r="AF249" s="94"/>
      <c r="AG249" s="94"/>
      <c r="AH249" s="94"/>
      <c r="AI249" s="94"/>
      <c r="AJ249" s="94"/>
      <c r="AK249" s="94"/>
      <c r="AL249" s="95"/>
      <c r="AM249" s="53">
        <v>395</v>
      </c>
      <c r="AT249" s="1"/>
    </row>
    <row r="250" spans="1:46" s="1" customFormat="1" ht="15.9" customHeight="1" thickBot="1" x14ac:dyDescent="0.25">
      <c r="B250" s="118"/>
      <c r="C250" s="119"/>
      <c r="D250" s="119"/>
      <c r="E250" s="120" t="s">
        <v>245</v>
      </c>
      <c r="F250" s="121"/>
      <c r="G250" s="122"/>
      <c r="H250" s="122"/>
      <c r="I250" s="122"/>
      <c r="J250" s="123"/>
      <c r="K250" s="122"/>
      <c r="L250" s="122"/>
      <c r="M250" s="122"/>
      <c r="N250" s="124" t="s">
        <v>246</v>
      </c>
      <c r="O250" s="122"/>
      <c r="P250" s="122"/>
      <c r="Q250" s="126"/>
      <c r="R250" s="120" t="s">
        <v>247</v>
      </c>
      <c r="S250" s="122"/>
      <c r="T250" s="122"/>
      <c r="U250" s="122"/>
      <c r="V250" s="124" t="s">
        <v>248</v>
      </c>
      <c r="W250" s="122"/>
      <c r="X250" s="125"/>
      <c r="Y250" s="125"/>
      <c r="Z250" s="125"/>
      <c r="AA250" s="152"/>
      <c r="AB250" s="3"/>
      <c r="AC250" s="3"/>
      <c r="AD250" s="3"/>
      <c r="AG250" s="4"/>
      <c r="AH250" s="4"/>
      <c r="AI250" s="4"/>
      <c r="AJ250" s="4"/>
      <c r="AK250" s="5"/>
      <c r="AL250" s="96"/>
      <c r="AM250" s="53"/>
      <c r="AO250" s="62"/>
      <c r="AP250" s="275"/>
      <c r="AQ250" s="62"/>
      <c r="AR250" s="275"/>
      <c r="AS250" s="62"/>
    </row>
    <row r="251" spans="1:46" s="1" customFormat="1" ht="15.9" customHeight="1" thickTop="1" x14ac:dyDescent="0.2">
      <c r="A251" s="6"/>
      <c r="B251" s="442">
        <f>請求データ入力!J109</f>
        <v>0</v>
      </c>
      <c r="C251" s="435"/>
      <c r="D251" s="435"/>
      <c r="E251" s="435"/>
      <c r="F251" s="435"/>
      <c r="G251" s="435"/>
      <c r="H251" s="435"/>
      <c r="I251" s="435"/>
      <c r="J251" s="435"/>
      <c r="K251" s="435"/>
      <c r="L251" s="435"/>
      <c r="M251" s="435"/>
      <c r="N251" s="527">
        <f>請求データ入力!K109</f>
        <v>0</v>
      </c>
      <c r="O251" s="435"/>
      <c r="P251" s="549">
        <f>請求データ入力!L109</f>
        <v>0</v>
      </c>
      <c r="Q251" s="550"/>
      <c r="R251" s="447">
        <f>請求データ入力!M109</f>
        <v>0</v>
      </c>
      <c r="S251" s="435"/>
      <c r="T251" s="435"/>
      <c r="U251" s="435"/>
      <c r="V251" s="501" t="str">
        <f>請求データ入力!N109</f>
        <v/>
      </c>
      <c r="W251" s="435"/>
      <c r="X251" s="435"/>
      <c r="Y251" s="435"/>
      <c r="Z251" s="435"/>
      <c r="AA251" s="153"/>
      <c r="AB251" s="154"/>
      <c r="AC251" s="154"/>
      <c r="AD251" s="154"/>
      <c r="AE251" s="154"/>
      <c r="AF251" s="154"/>
      <c r="AG251" s="155"/>
      <c r="AH251" s="155"/>
      <c r="AI251" s="99"/>
      <c r="AJ251" s="99"/>
      <c r="AK251" s="99"/>
      <c r="AL251" s="100"/>
      <c r="AM251" s="53"/>
    </row>
    <row r="252" spans="1:46" s="1" customFormat="1" ht="15.9" customHeight="1" x14ac:dyDescent="0.2">
      <c r="B252" s="451"/>
      <c r="C252" s="441"/>
      <c r="D252" s="441"/>
      <c r="E252" s="441"/>
      <c r="F252" s="441"/>
      <c r="G252" s="441"/>
      <c r="H252" s="441"/>
      <c r="I252" s="441"/>
      <c r="J252" s="441"/>
      <c r="K252" s="441"/>
      <c r="L252" s="441"/>
      <c r="M252" s="441"/>
      <c r="N252" s="481"/>
      <c r="O252" s="441"/>
      <c r="P252" s="426"/>
      <c r="Q252" s="427"/>
      <c r="R252" s="440"/>
      <c r="S252" s="441"/>
      <c r="T252" s="441"/>
      <c r="U252" s="441"/>
      <c r="V252" s="469"/>
      <c r="W252" s="441"/>
      <c r="X252" s="441"/>
      <c r="Y252" s="441"/>
      <c r="Z252" s="441"/>
      <c r="AA252" s="320" t="s">
        <v>249</v>
      </c>
      <c r="AB252" s="321"/>
      <c r="AC252" s="321"/>
      <c r="AD252" s="321"/>
      <c r="AE252" s="321"/>
      <c r="AF252" s="321"/>
      <c r="AG252" s="321"/>
      <c r="AH252" s="321"/>
      <c r="AI252" s="321"/>
      <c r="AJ252" s="321"/>
      <c r="AK252" s="321"/>
      <c r="AL252" s="322"/>
      <c r="AM252" s="53"/>
      <c r="AO252" s="5"/>
      <c r="AP252" s="218"/>
    </row>
    <row r="253" spans="1:46" s="1" customFormat="1" ht="15.9" customHeight="1" x14ac:dyDescent="0.2">
      <c r="B253" s="451"/>
      <c r="C253" s="441"/>
      <c r="D253" s="441"/>
      <c r="E253" s="441"/>
      <c r="F253" s="441"/>
      <c r="G253" s="441"/>
      <c r="H253" s="441"/>
      <c r="I253" s="441"/>
      <c r="J253" s="441"/>
      <c r="K253" s="441"/>
      <c r="L253" s="441"/>
      <c r="M253" s="441"/>
      <c r="N253" s="481"/>
      <c r="O253" s="441"/>
      <c r="P253" s="426"/>
      <c r="Q253" s="427"/>
      <c r="R253" s="440"/>
      <c r="S253" s="441"/>
      <c r="T253" s="441"/>
      <c r="U253" s="441"/>
      <c r="V253" s="469"/>
      <c r="W253" s="441"/>
      <c r="X253" s="441"/>
      <c r="Y253" s="441"/>
      <c r="Z253" s="441"/>
      <c r="AA253" s="320" t="s">
        <v>252</v>
      </c>
      <c r="AB253" s="321"/>
      <c r="AC253" s="321"/>
      <c r="AD253" s="321"/>
      <c r="AE253" s="321"/>
      <c r="AF253" s="321"/>
      <c r="AG253" s="321"/>
      <c r="AH253" s="321"/>
      <c r="AI253" s="321"/>
      <c r="AJ253" s="321"/>
      <c r="AK253" s="321"/>
      <c r="AL253" s="322"/>
      <c r="AM253" s="53"/>
      <c r="AO253" s="276"/>
      <c r="AP253" s="277"/>
      <c r="AR253" s="61"/>
    </row>
    <row r="254" spans="1:46" s="1" customFormat="1" ht="15.9" customHeight="1" x14ac:dyDescent="0.2">
      <c r="B254" s="451"/>
      <c r="C254" s="441"/>
      <c r="D254" s="441"/>
      <c r="E254" s="441"/>
      <c r="F254" s="441"/>
      <c r="G254" s="441"/>
      <c r="H254" s="441"/>
      <c r="I254" s="441"/>
      <c r="J254" s="441"/>
      <c r="K254" s="441"/>
      <c r="L254" s="441"/>
      <c r="M254" s="441"/>
      <c r="N254" s="481"/>
      <c r="O254" s="441"/>
      <c r="P254" s="426"/>
      <c r="Q254" s="427"/>
      <c r="R254" s="440"/>
      <c r="S254" s="441"/>
      <c r="T254" s="441"/>
      <c r="U254" s="441"/>
      <c r="V254" s="490"/>
      <c r="W254" s="441"/>
      <c r="X254" s="441"/>
      <c r="Y254" s="441"/>
      <c r="Z254" s="427"/>
      <c r="AA254" s="482" t="s">
        <v>253</v>
      </c>
      <c r="AB254" s="441"/>
      <c r="AC254" s="441"/>
      <c r="AD254" s="427"/>
      <c r="AE254" s="482" t="s">
        <v>254</v>
      </c>
      <c r="AF254" s="441"/>
      <c r="AG254" s="441"/>
      <c r="AH254" s="427"/>
      <c r="AI254" s="482" t="s">
        <v>255</v>
      </c>
      <c r="AJ254" s="441"/>
      <c r="AK254" s="441"/>
      <c r="AL254" s="427"/>
      <c r="AM254" s="53"/>
      <c r="AO254" s="276"/>
      <c r="AP254" s="277"/>
      <c r="AR254" s="61"/>
    </row>
    <row r="255" spans="1:46" s="1" customFormat="1" ht="15.9" customHeight="1" x14ac:dyDescent="0.2">
      <c r="B255" s="451"/>
      <c r="C255" s="441"/>
      <c r="D255" s="441"/>
      <c r="E255" s="441"/>
      <c r="F255" s="441"/>
      <c r="G255" s="441"/>
      <c r="H255" s="441"/>
      <c r="I255" s="441"/>
      <c r="J255" s="441"/>
      <c r="K255" s="441"/>
      <c r="L255" s="441"/>
      <c r="M255" s="441"/>
      <c r="N255" s="481"/>
      <c r="O255" s="441"/>
      <c r="P255" s="426"/>
      <c r="Q255" s="427"/>
      <c r="R255" s="440"/>
      <c r="S255" s="441"/>
      <c r="T255" s="441"/>
      <c r="U255" s="441"/>
      <c r="V255" s="490"/>
      <c r="W255" s="441"/>
      <c r="X255" s="441"/>
      <c r="Y255" s="441"/>
      <c r="Z255" s="427"/>
      <c r="AA255" s="104"/>
      <c r="AB255" s="7"/>
      <c r="AC255" s="8"/>
      <c r="AD255" s="8"/>
      <c r="AE255" s="106"/>
      <c r="AF255" s="8"/>
      <c r="AG255" s="7"/>
      <c r="AH255" s="98"/>
      <c r="AI255" s="7"/>
      <c r="AJ255" s="7"/>
      <c r="AK255" s="7"/>
      <c r="AL255" s="98"/>
      <c r="AM255" s="53"/>
      <c r="AO255" s="276"/>
      <c r="AP255" s="277"/>
      <c r="AR255" s="61"/>
    </row>
    <row r="256" spans="1:46" s="1" customFormat="1" ht="15.9" customHeight="1" x14ac:dyDescent="0.2">
      <c r="B256" s="451"/>
      <c r="C256" s="441"/>
      <c r="D256" s="441"/>
      <c r="E256" s="441"/>
      <c r="F256" s="441"/>
      <c r="G256" s="441"/>
      <c r="H256" s="441"/>
      <c r="I256" s="441"/>
      <c r="J256" s="441"/>
      <c r="K256" s="441"/>
      <c r="L256" s="441"/>
      <c r="M256" s="441"/>
      <c r="N256" s="481"/>
      <c r="O256" s="441"/>
      <c r="P256" s="426"/>
      <c r="Q256" s="427"/>
      <c r="R256" s="440"/>
      <c r="S256" s="441"/>
      <c r="T256" s="441"/>
      <c r="U256" s="441"/>
      <c r="V256" s="490"/>
      <c r="W256" s="441"/>
      <c r="X256" s="441"/>
      <c r="Y256" s="441"/>
      <c r="Z256" s="427"/>
      <c r="AA256" s="104"/>
      <c r="AB256" s="7"/>
      <c r="AC256" s="8"/>
      <c r="AD256" s="8"/>
      <c r="AE256" s="106"/>
      <c r="AF256" s="8"/>
      <c r="AG256" s="7"/>
      <c r="AH256" s="98"/>
      <c r="AI256" s="7"/>
      <c r="AJ256" s="7"/>
      <c r="AK256" s="7"/>
      <c r="AL256" s="98"/>
      <c r="AM256" s="53"/>
      <c r="AO256" s="276"/>
      <c r="AP256" s="277"/>
      <c r="AR256" s="61"/>
    </row>
    <row r="257" spans="1:45" s="1" customFormat="1" ht="15.9" customHeight="1" thickBot="1" x14ac:dyDescent="0.25">
      <c r="B257" s="537"/>
      <c r="C257" s="460"/>
      <c r="D257" s="460"/>
      <c r="E257" s="460"/>
      <c r="F257" s="460"/>
      <c r="G257" s="460"/>
      <c r="H257" s="460"/>
      <c r="I257" s="460"/>
      <c r="J257" s="460"/>
      <c r="K257" s="460"/>
      <c r="L257" s="460"/>
      <c r="M257" s="460"/>
      <c r="N257" s="473"/>
      <c r="O257" s="460"/>
      <c r="P257" s="492"/>
      <c r="Q257" s="480"/>
      <c r="R257" s="447"/>
      <c r="S257" s="435"/>
      <c r="T257" s="435"/>
      <c r="U257" s="435"/>
      <c r="V257" s="507"/>
      <c r="W257" s="508"/>
      <c r="X257" s="508"/>
      <c r="Y257" s="508"/>
      <c r="Z257" s="509"/>
      <c r="AA257" s="105"/>
      <c r="AB257" s="101"/>
      <c r="AC257" s="102"/>
      <c r="AD257" s="102"/>
      <c r="AE257" s="107"/>
      <c r="AF257" s="102"/>
      <c r="AG257" s="101"/>
      <c r="AH257" s="103"/>
      <c r="AI257" s="101"/>
      <c r="AJ257" s="101"/>
      <c r="AK257" s="101"/>
      <c r="AL257" s="103"/>
      <c r="AM257" s="53"/>
      <c r="AO257" s="276"/>
      <c r="AP257" s="277"/>
    </row>
    <row r="258" spans="1:45" s="1" customFormat="1" ht="9.9" customHeight="1" x14ac:dyDescent="0.2">
      <c r="B258" s="127" t="s">
        <v>256</v>
      </c>
      <c r="G258" s="519" t="str">
        <f>請求データ入力!$K$2</f>
        <v xml:space="preserve">72130
</v>
      </c>
      <c r="H258" s="520"/>
      <c r="I258" s="520"/>
      <c r="J258" s="520"/>
      <c r="K258" s="520"/>
      <c r="L258" s="485" t="s">
        <v>100</v>
      </c>
      <c r="M258" s="441"/>
      <c r="N258" s="441"/>
      <c r="O258" s="441"/>
      <c r="P258" s="441"/>
      <c r="Q258" s="486"/>
      <c r="R258" s="116" t="s">
        <v>257</v>
      </c>
      <c r="S258" s="87"/>
      <c r="T258" s="87"/>
      <c r="U258" s="142"/>
      <c r="V258" s="145"/>
      <c r="W258" s="88"/>
      <c r="X258" s="87"/>
      <c r="Y258" s="87"/>
      <c r="Z258" s="89"/>
      <c r="AC258" s="317"/>
      <c r="AD258" s="317"/>
      <c r="AE258" s="317"/>
      <c r="AF258" s="317"/>
      <c r="AG258" s="9"/>
      <c r="AL258" s="97"/>
      <c r="AM258" s="53"/>
      <c r="AO258" s="278"/>
      <c r="AP258" s="277"/>
    </row>
    <row r="259" spans="1:45" s="1" customFormat="1" ht="15.9" customHeight="1" x14ac:dyDescent="0.2">
      <c r="B259" s="93"/>
      <c r="G259" s="521"/>
      <c r="H259" s="460"/>
      <c r="I259" s="460"/>
      <c r="J259" s="460"/>
      <c r="K259" s="460"/>
      <c r="L259" s="541">
        <f>請求データ入力!$K$6</f>
        <v>0</v>
      </c>
      <c r="M259" s="441"/>
      <c r="N259" s="441"/>
      <c r="O259" s="441"/>
      <c r="P259" s="441"/>
      <c r="Q259" s="486"/>
      <c r="R259" s="135"/>
      <c r="U259" s="12"/>
      <c r="V259" s="510" t="str">
        <f>請求データ入力!N109</f>
        <v/>
      </c>
      <c r="W259" s="435"/>
      <c r="X259" s="435"/>
      <c r="Y259" s="435"/>
      <c r="Z259" s="511"/>
      <c r="AC259" s="317"/>
      <c r="AD259" s="317"/>
      <c r="AE259" s="317"/>
      <c r="AF259" s="317"/>
      <c r="AG259" s="9"/>
      <c r="AL259" s="97"/>
      <c r="AM259" s="53"/>
      <c r="AO259" s="278"/>
      <c r="AP259" s="277"/>
    </row>
    <row r="260" spans="1:45" s="1" customFormat="1" ht="9.9" customHeight="1" x14ac:dyDescent="0.2">
      <c r="B260" s="538" t="str">
        <f>請求データ入力!$F$2</f>
        <v>〒110-0012　東京都台東区竜泉3-40-4</v>
      </c>
      <c r="C260" s="435"/>
      <c r="D260" s="435"/>
      <c r="E260" s="435"/>
      <c r="F260" s="435"/>
      <c r="G260" s="435"/>
      <c r="H260" s="435"/>
      <c r="I260" s="435"/>
      <c r="J260" s="435"/>
      <c r="K260" s="435"/>
      <c r="L260" s="435"/>
      <c r="M260" s="435"/>
      <c r="N260" s="435"/>
      <c r="O260" s="435"/>
      <c r="P260" s="435"/>
      <c r="Q260" s="435"/>
      <c r="R260" s="138" t="s">
        <v>258</v>
      </c>
      <c r="S260" s="129"/>
      <c r="T260" s="129"/>
      <c r="U260" s="143"/>
      <c r="V260" s="112"/>
      <c r="W260" s="139"/>
      <c r="X260" s="139"/>
      <c r="Y260" s="139"/>
      <c r="Z260" s="140"/>
      <c r="AA260" s="10"/>
      <c r="AB260" s="10"/>
      <c r="AC260" s="10"/>
      <c r="AD260" s="10"/>
      <c r="AE260" s="10"/>
      <c r="AF260" s="10"/>
      <c r="AG260" s="9"/>
      <c r="AL260" s="97"/>
      <c r="AM260" s="53"/>
      <c r="AO260" s="278"/>
      <c r="AP260" s="277"/>
    </row>
    <row r="261" spans="1:45" s="1" customFormat="1" ht="15.9" customHeight="1" x14ac:dyDescent="0.2">
      <c r="B261" s="476"/>
      <c r="C261" s="435"/>
      <c r="D261" s="435"/>
      <c r="E261" s="435"/>
      <c r="F261" s="435"/>
      <c r="G261" s="435"/>
      <c r="H261" s="435"/>
      <c r="I261" s="435"/>
      <c r="J261" s="435"/>
      <c r="K261" s="435"/>
      <c r="L261" s="435"/>
      <c r="M261" s="435"/>
      <c r="N261" s="435"/>
      <c r="O261" s="435"/>
      <c r="P261" s="435"/>
      <c r="Q261" s="435"/>
      <c r="R261" s="141" t="s">
        <v>259</v>
      </c>
      <c r="S261" s="99"/>
      <c r="T261" s="551">
        <f>請求データ入力!$O$11</f>
        <v>0.1</v>
      </c>
      <c r="U261" s="480"/>
      <c r="V261" s="467" t="str">
        <f>請求データ入力!O109</f>
        <v/>
      </c>
      <c r="W261" s="460"/>
      <c r="X261" s="460"/>
      <c r="Y261" s="460"/>
      <c r="Z261" s="468"/>
      <c r="AA261" s="10"/>
      <c r="AB261" s="10"/>
      <c r="AC261" s="10"/>
      <c r="AD261" s="10"/>
      <c r="AE261" s="10"/>
      <c r="AF261" s="10"/>
      <c r="AG261" s="9"/>
      <c r="AL261" s="97"/>
      <c r="AM261" s="53"/>
      <c r="AO261" s="278"/>
      <c r="AP261" s="277"/>
    </row>
    <row r="262" spans="1:45" s="1" customFormat="1" ht="9.9" customHeight="1" x14ac:dyDescent="0.2">
      <c r="B262" s="475" t="str">
        <f>請求データ入力!$F$6</f>
        <v>有限会社木村左官工業</v>
      </c>
      <c r="C262" s="435"/>
      <c r="D262" s="435"/>
      <c r="E262" s="435"/>
      <c r="F262" s="435"/>
      <c r="G262" s="435"/>
      <c r="H262" s="435"/>
      <c r="I262" s="435"/>
      <c r="J262" s="435"/>
      <c r="K262" s="435"/>
      <c r="L262" s="435"/>
      <c r="M262" s="435"/>
      <c r="N262" s="435"/>
      <c r="O262" s="435"/>
      <c r="P262" s="435"/>
      <c r="Q262" s="435"/>
      <c r="R262" s="136" t="s">
        <v>260</v>
      </c>
      <c r="U262" s="12"/>
      <c r="V262" s="93"/>
      <c r="W262" s="10"/>
      <c r="X262" s="10"/>
      <c r="Y262" s="10"/>
      <c r="Z262" s="137"/>
      <c r="AA262" s="10"/>
      <c r="AB262" s="10"/>
      <c r="AC262" s="10"/>
      <c r="AD262" s="10"/>
      <c r="AE262" s="10"/>
      <c r="AF262" s="10"/>
      <c r="AG262" s="9"/>
      <c r="AL262" s="97"/>
      <c r="AM262" s="53"/>
      <c r="AO262" s="278"/>
      <c r="AP262" s="277"/>
    </row>
    <row r="263" spans="1:45" s="1" customFormat="1" ht="15.9" customHeight="1" thickBot="1" x14ac:dyDescent="0.25">
      <c r="B263" s="476"/>
      <c r="C263" s="435"/>
      <c r="D263" s="435"/>
      <c r="E263" s="435"/>
      <c r="F263" s="435"/>
      <c r="G263" s="435"/>
      <c r="H263" s="435"/>
      <c r="I263" s="435"/>
      <c r="J263" s="435"/>
      <c r="K263" s="435"/>
      <c r="L263" s="435"/>
      <c r="M263" s="435"/>
      <c r="N263" s="435"/>
      <c r="O263" s="435"/>
      <c r="P263" s="435"/>
      <c r="Q263" s="435"/>
      <c r="R263" s="90"/>
      <c r="S263" s="91"/>
      <c r="T263" s="91"/>
      <c r="U263" s="144"/>
      <c r="V263" s="539" t="str">
        <f>請求データ入力!P109</f>
        <v/>
      </c>
      <c r="W263" s="508"/>
      <c r="X263" s="508"/>
      <c r="Y263" s="508"/>
      <c r="Z263" s="540"/>
      <c r="AA263" s="108"/>
      <c r="AB263" s="109"/>
      <c r="AC263" s="114" t="s">
        <v>261</v>
      </c>
      <c r="AD263" s="109"/>
      <c r="AE263" s="323"/>
      <c r="AF263" s="109"/>
      <c r="AG263" s="110"/>
      <c r="AH263" s="110"/>
      <c r="AI263" s="110"/>
      <c r="AJ263" s="110"/>
      <c r="AK263" s="110"/>
      <c r="AL263" s="111"/>
      <c r="AM263" s="53"/>
      <c r="AO263" s="278"/>
      <c r="AP263" s="277"/>
    </row>
    <row r="264" spans="1:45" s="1" customFormat="1" ht="9.9" customHeight="1" x14ac:dyDescent="0.2">
      <c r="B264" s="476"/>
      <c r="C264" s="435"/>
      <c r="D264" s="435"/>
      <c r="E264" s="435"/>
      <c r="F264" s="435"/>
      <c r="G264" s="435"/>
      <c r="H264" s="435"/>
      <c r="I264" s="435"/>
      <c r="J264" s="435"/>
      <c r="K264" s="435"/>
      <c r="L264" s="435"/>
      <c r="M264" s="435"/>
      <c r="N264" s="435"/>
      <c r="O264" s="435"/>
      <c r="P264" s="435"/>
      <c r="Q264" s="435"/>
      <c r="R264" s="132" t="s">
        <v>262</v>
      </c>
      <c r="S264" s="133"/>
      <c r="T264" s="133"/>
      <c r="U264" s="134"/>
      <c r="V264" s="117" t="s">
        <v>263</v>
      </c>
      <c r="W264" s="10"/>
      <c r="X264" s="10"/>
      <c r="Y264" s="10"/>
      <c r="Z264" s="10"/>
      <c r="AA264" s="149"/>
      <c r="AB264" s="10"/>
      <c r="AC264" s="115" t="s">
        <v>264</v>
      </c>
      <c r="AD264" s="10"/>
      <c r="AE264" s="10"/>
      <c r="AF264" s="10"/>
      <c r="AG264" s="112"/>
      <c r="AI264" s="115" t="s">
        <v>265</v>
      </c>
      <c r="AL264" s="97"/>
      <c r="AM264" s="53"/>
      <c r="AO264" s="278"/>
      <c r="AP264" s="277"/>
    </row>
    <row r="265" spans="1:45" s="1" customFormat="1" ht="15.9" customHeight="1" x14ac:dyDescent="0.2">
      <c r="B265" s="533" t="str">
        <f>"TEL："&amp;請求データ入力!$K$4</f>
        <v>TEL：090-4609-2757</v>
      </c>
      <c r="C265" s="460"/>
      <c r="D265" s="460"/>
      <c r="E265" s="460"/>
      <c r="F265" s="460"/>
      <c r="G265" s="460"/>
      <c r="H265" s="460"/>
      <c r="I265" s="460"/>
      <c r="J265" s="460"/>
      <c r="K265" s="460"/>
      <c r="L265" s="460"/>
      <c r="M265" s="460"/>
      <c r="N265" s="460"/>
      <c r="O265" s="460"/>
      <c r="P265" s="460"/>
      <c r="Q265" s="480"/>
      <c r="R265" s="479">
        <f>請求データ入力!F109</f>
        <v>0</v>
      </c>
      <c r="S265" s="460"/>
      <c r="T265" s="460"/>
      <c r="U265" s="480"/>
      <c r="V265" s="484" t="str">
        <f>CONCATENATE(請求データ入力!C109,"/",請求データ入力!D109,"/",請求データ入力!E109)</f>
        <v>//</v>
      </c>
      <c r="W265" s="460"/>
      <c r="X265" s="460"/>
      <c r="Y265" s="460"/>
      <c r="Z265" s="460"/>
      <c r="AA265" s="150"/>
      <c r="AB265" s="10"/>
      <c r="AC265" s="10"/>
      <c r="AD265" s="10"/>
      <c r="AE265" s="10"/>
      <c r="AF265" s="10"/>
      <c r="AG265" s="93"/>
      <c r="AL265" s="97"/>
      <c r="AM265" s="53"/>
      <c r="AO265" s="278"/>
      <c r="AP265" s="277"/>
    </row>
    <row r="266" spans="1:45" s="1" customFormat="1" ht="9.9" customHeight="1" x14ac:dyDescent="0.2">
      <c r="B266" s="128" t="s">
        <v>266</v>
      </c>
      <c r="C266" s="129"/>
      <c r="D266" s="129"/>
      <c r="E266" s="129"/>
      <c r="F266" s="130"/>
      <c r="G266" s="129"/>
      <c r="H266" s="129"/>
      <c r="I266" s="129"/>
      <c r="J266" s="129"/>
      <c r="K266" s="129"/>
      <c r="L266" s="129"/>
      <c r="M266" s="129"/>
      <c r="N266" s="129"/>
      <c r="O266" s="129"/>
      <c r="P266" s="129"/>
      <c r="Q266" s="129"/>
      <c r="R266" s="146" t="s">
        <v>267</v>
      </c>
      <c r="S266" s="99"/>
      <c r="T266" s="99"/>
      <c r="U266" s="147"/>
      <c r="V266" s="148"/>
      <c r="W266" s="10"/>
      <c r="X266" s="10"/>
      <c r="Y266" s="10"/>
      <c r="Z266" s="10"/>
      <c r="AA266" s="150"/>
      <c r="AB266" s="10"/>
      <c r="AC266" s="10"/>
      <c r="AD266" s="10"/>
      <c r="AE266" s="10"/>
      <c r="AF266" s="10"/>
      <c r="AG266" s="93"/>
      <c r="AL266" s="97"/>
      <c r="AM266" s="53"/>
      <c r="AO266" s="278"/>
      <c r="AP266" s="277"/>
      <c r="AS266" s="58"/>
    </row>
    <row r="267" spans="1:45" s="1" customFormat="1" ht="15.9" customHeight="1" x14ac:dyDescent="0.2">
      <c r="B267" s="473">
        <f>請求データ入力!H109</f>
        <v>0</v>
      </c>
      <c r="C267" s="460"/>
      <c r="D267" s="460"/>
      <c r="E267" s="460"/>
      <c r="F267" s="460"/>
      <c r="G267" s="459">
        <f>請求データ入力!I109</f>
        <v>0</v>
      </c>
      <c r="H267" s="460"/>
      <c r="I267" s="460"/>
      <c r="J267" s="460"/>
      <c r="K267" s="460"/>
      <c r="L267" s="460"/>
      <c r="M267" s="460"/>
      <c r="N267" s="460"/>
      <c r="O267" s="460"/>
      <c r="P267" s="460"/>
      <c r="Q267" s="460"/>
      <c r="R267" s="479">
        <f>請求データ入力!G109</f>
        <v>0</v>
      </c>
      <c r="S267" s="460"/>
      <c r="T267" s="460"/>
      <c r="U267" s="480"/>
      <c r="V267" s="131" t="s">
        <v>268</v>
      </c>
      <c r="W267" s="484" t="str">
        <f>請求データ入力!Q109</f>
        <v>2602095</v>
      </c>
      <c r="X267" s="460"/>
      <c r="Y267" s="460"/>
      <c r="Z267" s="460"/>
      <c r="AA267" s="113"/>
      <c r="AB267" s="99"/>
      <c r="AC267" s="99"/>
      <c r="AD267" s="99"/>
      <c r="AE267" s="99"/>
      <c r="AF267" s="99"/>
      <c r="AG267" s="113"/>
      <c r="AH267" s="99"/>
      <c r="AI267" s="99"/>
      <c r="AJ267" s="99"/>
      <c r="AK267" s="99"/>
      <c r="AL267" s="100"/>
      <c r="AM267" s="53"/>
      <c r="AO267" s="278"/>
      <c r="AP267" s="277"/>
      <c r="AS267" s="58"/>
    </row>
    <row r="268" spans="1:45" s="1" customFormat="1" ht="12" customHeight="1" x14ac:dyDescent="0.2">
      <c r="B268" s="92"/>
      <c r="AM268" s="53"/>
      <c r="AS268" s="58"/>
    </row>
    <row r="269" spans="1:45" s="1" customFormat="1" ht="12" customHeight="1" x14ac:dyDescent="0.2">
      <c r="AM269" s="53"/>
      <c r="AS269" s="58"/>
    </row>
    <row r="270" spans="1:45" s="2" customFormat="1" ht="15.9" customHeight="1" x14ac:dyDescent="0.2">
      <c r="A270" s="1"/>
      <c r="B270" s="79" t="s">
        <v>269</v>
      </c>
      <c r="C270" s="80"/>
      <c r="D270" s="81"/>
      <c r="E270" s="81"/>
      <c r="F270" s="81"/>
      <c r="G270" s="81"/>
      <c r="H270" s="81"/>
      <c r="I270" s="81"/>
      <c r="J270" s="81"/>
      <c r="K270" s="81"/>
      <c r="L270" s="81"/>
      <c r="M270" s="81"/>
      <c r="N270" s="81"/>
      <c r="O270" s="82"/>
      <c r="P270" s="83" t="s">
        <v>270</v>
      </c>
      <c r="Q270" s="81"/>
      <c r="R270" s="81"/>
      <c r="S270" s="81"/>
      <c r="T270" s="81"/>
      <c r="U270" s="81"/>
      <c r="V270" s="81"/>
      <c r="W270" s="81"/>
      <c r="AA270" s="178" t="s">
        <v>244</v>
      </c>
      <c r="AB270" s="156"/>
      <c r="AC270" s="156"/>
      <c r="AD270" s="156"/>
      <c r="AE270" s="156"/>
      <c r="AF270" s="156"/>
      <c r="AG270" s="156"/>
      <c r="AH270" s="156"/>
      <c r="AI270" s="156"/>
      <c r="AJ270" s="156"/>
      <c r="AK270" s="156"/>
      <c r="AL270" s="157"/>
      <c r="AM270" s="53"/>
      <c r="AN270" s="55"/>
      <c r="AS270" s="57"/>
    </row>
    <row r="271" spans="1:45" s="1" customFormat="1" ht="15.9" customHeight="1" thickBot="1" x14ac:dyDescent="0.25">
      <c r="B271" s="181"/>
      <c r="C271" s="182"/>
      <c r="D271" s="182"/>
      <c r="E271" s="183" t="s">
        <v>245</v>
      </c>
      <c r="F271" s="184"/>
      <c r="G271" s="185"/>
      <c r="H271" s="185"/>
      <c r="I271" s="185"/>
      <c r="J271" s="186"/>
      <c r="K271" s="185"/>
      <c r="L271" s="185"/>
      <c r="M271" s="185"/>
      <c r="N271" s="187" t="s">
        <v>246</v>
      </c>
      <c r="O271" s="185"/>
      <c r="P271" s="185"/>
      <c r="Q271" s="188"/>
      <c r="R271" s="183" t="s">
        <v>247</v>
      </c>
      <c r="S271" s="185"/>
      <c r="T271" s="185"/>
      <c r="U271" s="185"/>
      <c r="V271" s="187" t="s">
        <v>248</v>
      </c>
      <c r="W271" s="185"/>
      <c r="X271" s="189"/>
      <c r="Y271" s="189"/>
      <c r="Z271" s="190"/>
      <c r="AA271" s="158"/>
      <c r="AB271" s="3"/>
      <c r="AC271" s="3"/>
      <c r="AD271" s="3"/>
      <c r="AG271" s="4"/>
      <c r="AH271" s="4"/>
      <c r="AI271" s="4"/>
      <c r="AJ271" s="4"/>
      <c r="AK271" s="5"/>
      <c r="AL271" s="159"/>
      <c r="AM271" s="53"/>
      <c r="AS271" s="58"/>
    </row>
    <row r="272" spans="1:45" s="1" customFormat="1" ht="15.9" customHeight="1" thickTop="1" x14ac:dyDescent="0.2">
      <c r="A272" s="6"/>
      <c r="B272" s="489">
        <f>B251</f>
        <v>0</v>
      </c>
      <c r="C272" s="435"/>
      <c r="D272" s="435"/>
      <c r="E272" s="435"/>
      <c r="F272" s="435"/>
      <c r="G272" s="435"/>
      <c r="H272" s="435"/>
      <c r="I272" s="435"/>
      <c r="J272" s="435"/>
      <c r="K272" s="435"/>
      <c r="L272" s="435"/>
      <c r="M272" s="435"/>
      <c r="N272" s="448">
        <f>N251</f>
        <v>0</v>
      </c>
      <c r="O272" s="435"/>
      <c r="P272" s="449">
        <f>P251</f>
        <v>0</v>
      </c>
      <c r="Q272" s="450"/>
      <c r="R272" s="447">
        <f>R251</f>
        <v>0</v>
      </c>
      <c r="S272" s="435"/>
      <c r="T272" s="435"/>
      <c r="U272" s="435"/>
      <c r="V272" s="498" t="str">
        <f>V251</f>
        <v/>
      </c>
      <c r="W272" s="435"/>
      <c r="X272" s="435"/>
      <c r="Y272" s="435"/>
      <c r="Z272" s="450"/>
      <c r="AA272" s="324"/>
      <c r="AB272" s="319"/>
      <c r="AC272" s="319"/>
      <c r="AD272" s="319"/>
      <c r="AE272" s="166"/>
      <c r="AF272" s="166"/>
      <c r="AG272" s="166"/>
      <c r="AH272" s="166"/>
      <c r="AI272" s="166"/>
      <c r="AJ272" s="166"/>
      <c r="AK272" s="166"/>
      <c r="AL272" s="167"/>
      <c r="AM272" s="53"/>
      <c r="AS272" s="58"/>
    </row>
    <row r="273" spans="2:45" s="1" customFormat="1" ht="15.9" customHeight="1" x14ac:dyDescent="0.2">
      <c r="B273" s="463"/>
      <c r="C273" s="429"/>
      <c r="D273" s="429"/>
      <c r="E273" s="429"/>
      <c r="F273" s="429"/>
      <c r="G273" s="429"/>
      <c r="H273" s="429"/>
      <c r="I273" s="429"/>
      <c r="J273" s="429"/>
      <c r="K273" s="429"/>
      <c r="L273" s="429"/>
      <c r="M273" s="429"/>
      <c r="N273" s="443"/>
      <c r="O273" s="429"/>
      <c r="P273" s="454"/>
      <c r="Q273" s="430"/>
      <c r="R273" s="487"/>
      <c r="S273" s="429"/>
      <c r="T273" s="429"/>
      <c r="U273" s="429"/>
      <c r="V273" s="428"/>
      <c r="W273" s="429"/>
      <c r="X273" s="429"/>
      <c r="Y273" s="429"/>
      <c r="Z273" s="430"/>
      <c r="AA273" s="325" t="s">
        <v>249</v>
      </c>
      <c r="AB273" s="325"/>
      <c r="AC273" s="325"/>
      <c r="AD273" s="325"/>
      <c r="AE273" s="325"/>
      <c r="AF273" s="325"/>
      <c r="AG273" s="325"/>
      <c r="AH273" s="325"/>
      <c r="AI273" s="325"/>
      <c r="AJ273" s="325"/>
      <c r="AK273" s="325"/>
      <c r="AL273" s="326"/>
      <c r="AM273" s="53"/>
      <c r="AS273" s="58"/>
    </row>
    <row r="274" spans="2:45" s="1" customFormat="1" ht="15.9" customHeight="1" x14ac:dyDescent="0.2">
      <c r="B274" s="463"/>
      <c r="C274" s="429"/>
      <c r="D274" s="429"/>
      <c r="E274" s="429"/>
      <c r="F274" s="429"/>
      <c r="G274" s="429"/>
      <c r="H274" s="429"/>
      <c r="I274" s="429"/>
      <c r="J274" s="429"/>
      <c r="K274" s="429"/>
      <c r="L274" s="429"/>
      <c r="M274" s="429"/>
      <c r="N274" s="443"/>
      <c r="O274" s="429"/>
      <c r="P274" s="454"/>
      <c r="Q274" s="430"/>
      <c r="R274" s="487"/>
      <c r="S274" s="429"/>
      <c r="T274" s="429"/>
      <c r="U274" s="429"/>
      <c r="V274" s="428"/>
      <c r="W274" s="429"/>
      <c r="X274" s="429"/>
      <c r="Y274" s="429"/>
      <c r="Z274" s="430"/>
      <c r="AA274" s="325" t="s">
        <v>252</v>
      </c>
      <c r="AB274" s="325"/>
      <c r="AC274" s="325"/>
      <c r="AD274" s="325"/>
      <c r="AE274" s="325"/>
      <c r="AF274" s="325"/>
      <c r="AG274" s="325"/>
      <c r="AH274" s="325"/>
      <c r="AI274" s="325"/>
      <c r="AJ274" s="325"/>
      <c r="AK274" s="325"/>
      <c r="AL274" s="326"/>
      <c r="AM274" s="53"/>
      <c r="AO274" s="61"/>
      <c r="AS274" s="58"/>
    </row>
    <row r="275" spans="2:45" s="1" customFormat="1" ht="15.9" customHeight="1" x14ac:dyDescent="0.2">
      <c r="B275" s="463"/>
      <c r="C275" s="429"/>
      <c r="D275" s="429"/>
      <c r="E275" s="429"/>
      <c r="F275" s="429"/>
      <c r="G275" s="429"/>
      <c r="H275" s="429"/>
      <c r="I275" s="429"/>
      <c r="J275" s="429"/>
      <c r="K275" s="429"/>
      <c r="L275" s="429"/>
      <c r="M275" s="429"/>
      <c r="N275" s="443"/>
      <c r="O275" s="429"/>
      <c r="P275" s="454"/>
      <c r="Q275" s="430"/>
      <c r="R275" s="487"/>
      <c r="S275" s="429"/>
      <c r="T275" s="429"/>
      <c r="U275" s="429"/>
      <c r="V275" s="428"/>
      <c r="W275" s="429"/>
      <c r="X275" s="429"/>
      <c r="Y275" s="429"/>
      <c r="Z275" s="430"/>
      <c r="AA275" s="455" t="s">
        <v>253</v>
      </c>
      <c r="AB275" s="429"/>
      <c r="AC275" s="429"/>
      <c r="AD275" s="430"/>
      <c r="AE275" s="455" t="s">
        <v>254</v>
      </c>
      <c r="AF275" s="429"/>
      <c r="AG275" s="429"/>
      <c r="AH275" s="430"/>
      <c r="AI275" s="455" t="s">
        <v>255</v>
      </c>
      <c r="AJ275" s="429"/>
      <c r="AK275" s="429"/>
      <c r="AL275" s="430"/>
      <c r="AM275" s="53"/>
      <c r="AS275" s="58"/>
    </row>
    <row r="276" spans="2:45" s="1" customFormat="1" ht="15.9" customHeight="1" x14ac:dyDescent="0.2">
      <c r="B276" s="463"/>
      <c r="C276" s="429"/>
      <c r="D276" s="429"/>
      <c r="E276" s="429"/>
      <c r="F276" s="429"/>
      <c r="G276" s="429"/>
      <c r="H276" s="429"/>
      <c r="I276" s="429"/>
      <c r="J276" s="429"/>
      <c r="K276" s="429"/>
      <c r="L276" s="429"/>
      <c r="M276" s="429"/>
      <c r="N276" s="443"/>
      <c r="O276" s="429"/>
      <c r="P276" s="454"/>
      <c r="Q276" s="430"/>
      <c r="R276" s="487"/>
      <c r="S276" s="429"/>
      <c r="T276" s="429"/>
      <c r="U276" s="429"/>
      <c r="V276" s="428"/>
      <c r="W276" s="429"/>
      <c r="X276" s="429"/>
      <c r="Y276" s="429"/>
      <c r="Z276" s="430"/>
      <c r="AA276" s="161"/>
      <c r="AB276" s="7"/>
      <c r="AC276" s="8"/>
      <c r="AD276" s="8"/>
      <c r="AE276" s="172"/>
      <c r="AF276" s="8"/>
      <c r="AG276" s="7"/>
      <c r="AH276" s="162"/>
      <c r="AI276" s="7"/>
      <c r="AJ276" s="7"/>
      <c r="AK276" s="7"/>
      <c r="AL276" s="162"/>
      <c r="AM276" s="53"/>
      <c r="AS276" s="58"/>
    </row>
    <row r="277" spans="2:45" s="1" customFormat="1" ht="15.9" customHeight="1" x14ac:dyDescent="0.2">
      <c r="B277" s="463"/>
      <c r="C277" s="429"/>
      <c r="D277" s="429"/>
      <c r="E277" s="429"/>
      <c r="F277" s="429"/>
      <c r="G277" s="429"/>
      <c r="H277" s="429"/>
      <c r="I277" s="429"/>
      <c r="J277" s="429"/>
      <c r="K277" s="429"/>
      <c r="L277" s="429"/>
      <c r="M277" s="429"/>
      <c r="N277" s="443"/>
      <c r="O277" s="429"/>
      <c r="P277" s="454"/>
      <c r="Q277" s="430"/>
      <c r="R277" s="487"/>
      <c r="S277" s="429"/>
      <c r="T277" s="429"/>
      <c r="U277" s="429"/>
      <c r="V277" s="428"/>
      <c r="W277" s="429"/>
      <c r="X277" s="429"/>
      <c r="Y277" s="429"/>
      <c r="Z277" s="430"/>
      <c r="AA277" s="161"/>
      <c r="AB277" s="7"/>
      <c r="AC277" s="8"/>
      <c r="AD277" s="8"/>
      <c r="AE277" s="172"/>
      <c r="AF277" s="8"/>
      <c r="AG277" s="7"/>
      <c r="AH277" s="162"/>
      <c r="AI277" s="7"/>
      <c r="AJ277" s="7"/>
      <c r="AK277" s="7"/>
      <c r="AL277" s="162"/>
      <c r="AM277" s="53"/>
      <c r="AS277" s="58"/>
    </row>
    <row r="278" spans="2:45" s="1" customFormat="1" ht="15.9" customHeight="1" thickBot="1" x14ac:dyDescent="0.25">
      <c r="B278" s="489"/>
      <c r="C278" s="435"/>
      <c r="D278" s="435"/>
      <c r="E278" s="435"/>
      <c r="F278" s="435"/>
      <c r="G278" s="435"/>
      <c r="H278" s="435"/>
      <c r="I278" s="435"/>
      <c r="J278" s="435"/>
      <c r="K278" s="435"/>
      <c r="L278" s="435"/>
      <c r="M278" s="435"/>
      <c r="N278" s="448"/>
      <c r="O278" s="435"/>
      <c r="P278" s="449"/>
      <c r="Q278" s="450"/>
      <c r="R278" s="447"/>
      <c r="S278" s="435"/>
      <c r="T278" s="435"/>
      <c r="U278" s="435"/>
      <c r="V278" s="502"/>
      <c r="W278" s="435"/>
      <c r="X278" s="435"/>
      <c r="Y278" s="435"/>
      <c r="Z278" s="450"/>
      <c r="AA278" s="173"/>
      <c r="AB278" s="174"/>
      <c r="AC278" s="175"/>
      <c r="AD278" s="175"/>
      <c r="AE278" s="176"/>
      <c r="AF278" s="175"/>
      <c r="AG278" s="174"/>
      <c r="AH278" s="177"/>
      <c r="AI278" s="174"/>
      <c r="AJ278" s="174"/>
      <c r="AK278" s="174"/>
      <c r="AL278" s="177"/>
      <c r="AM278" s="53"/>
      <c r="AS278" s="58"/>
    </row>
    <row r="279" spans="2:45" s="1" customFormat="1" ht="9.9" customHeight="1" x14ac:dyDescent="0.2">
      <c r="B279" s="209" t="s">
        <v>256</v>
      </c>
      <c r="C279" s="191"/>
      <c r="D279" s="191"/>
      <c r="E279" s="191"/>
      <c r="F279" s="191"/>
      <c r="G279" s="493" t="str">
        <f>請求データ入力!$K$2</f>
        <v xml:space="preserve">72130
</v>
      </c>
      <c r="H279" s="494"/>
      <c r="I279" s="494"/>
      <c r="J279" s="494"/>
      <c r="K279" s="495"/>
      <c r="L279" s="505" t="s">
        <v>100</v>
      </c>
      <c r="M279" s="494"/>
      <c r="N279" s="494"/>
      <c r="O279" s="494"/>
      <c r="P279" s="494"/>
      <c r="Q279" s="506"/>
      <c r="R279" s="210" t="s">
        <v>257</v>
      </c>
      <c r="S279" s="199"/>
      <c r="T279" s="199"/>
      <c r="U279" s="200"/>
      <c r="V279" s="201"/>
      <c r="W279" s="202"/>
      <c r="X279" s="199"/>
      <c r="Y279" s="199"/>
      <c r="Z279" s="203"/>
      <c r="AC279" s="317"/>
      <c r="AD279" s="317"/>
      <c r="AE279" s="317"/>
      <c r="AF279" s="317"/>
      <c r="AG279" s="9"/>
      <c r="AL279" s="160"/>
      <c r="AM279" s="53"/>
      <c r="AS279" s="58"/>
    </row>
    <row r="280" spans="2:45" s="1" customFormat="1" ht="15.9" customHeight="1" x14ac:dyDescent="0.2">
      <c r="B280" s="163"/>
      <c r="G280" s="496"/>
      <c r="H280" s="453"/>
      <c r="I280" s="453"/>
      <c r="J280" s="453"/>
      <c r="K280" s="497"/>
      <c r="L280" s="477">
        <f>請求データ入力!$K$6</f>
        <v>0</v>
      </c>
      <c r="M280" s="429"/>
      <c r="N280" s="429"/>
      <c r="O280" s="429"/>
      <c r="P280" s="429"/>
      <c r="Q280" s="478"/>
      <c r="R280" s="204"/>
      <c r="U280" s="12"/>
      <c r="V280" s="503" t="str">
        <f>V259</f>
        <v/>
      </c>
      <c r="W280" s="435"/>
      <c r="X280" s="435"/>
      <c r="Y280" s="435"/>
      <c r="Z280" s="504"/>
      <c r="AC280" s="317"/>
      <c r="AD280" s="317"/>
      <c r="AE280" s="317"/>
      <c r="AF280" s="317"/>
      <c r="AG280" s="9"/>
      <c r="AL280" s="160"/>
      <c r="AM280" s="53"/>
      <c r="AS280" s="58"/>
    </row>
    <row r="281" spans="2:45" s="1" customFormat="1" ht="9.9" customHeight="1" x14ac:dyDescent="0.2">
      <c r="B281" s="532" t="str">
        <f>請求データ入力!$F$2</f>
        <v>〒110-0012　東京都台東区竜泉3-40-4</v>
      </c>
      <c r="C281" s="435"/>
      <c r="D281" s="435"/>
      <c r="E281" s="435"/>
      <c r="F281" s="435"/>
      <c r="G281" s="435"/>
      <c r="H281" s="435"/>
      <c r="I281" s="435"/>
      <c r="J281" s="435"/>
      <c r="K281" s="435"/>
      <c r="L281" s="435"/>
      <c r="M281" s="435"/>
      <c r="N281" s="435"/>
      <c r="O281" s="435"/>
      <c r="P281" s="435"/>
      <c r="Q281" s="435"/>
      <c r="R281" s="211" t="s">
        <v>258</v>
      </c>
      <c r="S281" s="191"/>
      <c r="T281" s="191"/>
      <c r="U281" s="192"/>
      <c r="V281" s="171"/>
      <c r="W281" s="193"/>
      <c r="X281" s="193"/>
      <c r="Y281" s="193"/>
      <c r="Z281" s="205"/>
      <c r="AA281" s="10"/>
      <c r="AB281" s="10"/>
      <c r="AC281" s="10"/>
      <c r="AD281" s="10"/>
      <c r="AE281" s="10"/>
      <c r="AF281" s="10"/>
      <c r="AG281" s="9"/>
      <c r="AL281" s="160"/>
      <c r="AM281" s="53"/>
      <c r="AS281" s="58"/>
    </row>
    <row r="282" spans="2:45" s="1" customFormat="1" ht="15.9" customHeight="1" x14ac:dyDescent="0.2">
      <c r="B282" s="472"/>
      <c r="C282" s="435"/>
      <c r="D282" s="435"/>
      <c r="E282" s="435"/>
      <c r="F282" s="435"/>
      <c r="G282" s="435"/>
      <c r="H282" s="435"/>
      <c r="I282" s="435"/>
      <c r="J282" s="435"/>
      <c r="K282" s="435"/>
      <c r="L282" s="435"/>
      <c r="M282" s="435"/>
      <c r="N282" s="435"/>
      <c r="O282" s="435"/>
      <c r="P282" s="435"/>
      <c r="Q282" s="435"/>
      <c r="R282" s="212" t="s">
        <v>259</v>
      </c>
      <c r="S282" s="166"/>
      <c r="T282" s="542">
        <f>請求データ入力!$O$11</f>
        <v>0.1</v>
      </c>
      <c r="U282" s="497"/>
      <c r="V282" s="516" t="str">
        <f>V261</f>
        <v/>
      </c>
      <c r="W282" s="453"/>
      <c r="X282" s="453"/>
      <c r="Y282" s="453"/>
      <c r="Z282" s="517"/>
      <c r="AA282" s="10"/>
      <c r="AB282" s="10"/>
      <c r="AC282" s="10"/>
      <c r="AD282" s="10"/>
      <c r="AE282" s="10"/>
      <c r="AF282" s="10"/>
      <c r="AG282" s="9"/>
      <c r="AL282" s="160"/>
      <c r="AM282" s="53"/>
      <c r="AS282" s="58"/>
    </row>
    <row r="283" spans="2:45" s="1" customFormat="1" ht="9.9" customHeight="1" x14ac:dyDescent="0.2">
      <c r="B283" s="471" t="str">
        <f>請求データ入力!$F$6</f>
        <v>有限会社木村左官工業</v>
      </c>
      <c r="C283" s="435"/>
      <c r="D283" s="435"/>
      <c r="E283" s="435"/>
      <c r="F283" s="435"/>
      <c r="G283" s="435"/>
      <c r="H283" s="435"/>
      <c r="I283" s="435"/>
      <c r="J283" s="435"/>
      <c r="K283" s="435"/>
      <c r="L283" s="435"/>
      <c r="M283" s="435"/>
      <c r="N283" s="435"/>
      <c r="O283" s="435"/>
      <c r="P283" s="435"/>
      <c r="Q283" s="450"/>
      <c r="R283" s="211" t="s">
        <v>260</v>
      </c>
      <c r="S283" s="191"/>
      <c r="T283" s="191"/>
      <c r="U283" s="192"/>
      <c r="V283" s="171"/>
      <c r="W283" s="193"/>
      <c r="X283" s="193"/>
      <c r="Y283" s="193"/>
      <c r="Z283" s="205"/>
      <c r="AA283" s="10"/>
      <c r="AB283" s="10"/>
      <c r="AC283" s="10"/>
      <c r="AD283" s="10"/>
      <c r="AE283" s="10"/>
      <c r="AF283" s="10"/>
      <c r="AG283" s="9"/>
      <c r="AL283" s="160"/>
      <c r="AM283" s="53"/>
      <c r="AS283" s="58"/>
    </row>
    <row r="284" spans="2:45" s="1" customFormat="1" ht="15.9" customHeight="1" thickBot="1" x14ac:dyDescent="0.25">
      <c r="B284" s="472"/>
      <c r="C284" s="435"/>
      <c r="D284" s="435"/>
      <c r="E284" s="435"/>
      <c r="F284" s="435"/>
      <c r="G284" s="435"/>
      <c r="H284" s="435"/>
      <c r="I284" s="435"/>
      <c r="J284" s="435"/>
      <c r="K284" s="435"/>
      <c r="L284" s="435"/>
      <c r="M284" s="435"/>
      <c r="N284" s="435"/>
      <c r="O284" s="435"/>
      <c r="P284" s="435"/>
      <c r="Q284" s="450"/>
      <c r="R284" s="206"/>
      <c r="S284" s="207"/>
      <c r="T284" s="207"/>
      <c r="U284" s="208"/>
      <c r="V284" s="464" t="str">
        <f>V263</f>
        <v/>
      </c>
      <c r="W284" s="465"/>
      <c r="X284" s="465"/>
      <c r="Y284" s="465"/>
      <c r="Z284" s="466"/>
      <c r="AA284" s="168"/>
      <c r="AB284" s="168"/>
      <c r="AC284" s="179" t="s">
        <v>261</v>
      </c>
      <c r="AD284" s="168"/>
      <c r="AE284" s="168"/>
      <c r="AF284" s="168"/>
      <c r="AG284" s="169"/>
      <c r="AH284" s="169"/>
      <c r="AI284" s="169"/>
      <c r="AJ284" s="169"/>
      <c r="AK284" s="169"/>
      <c r="AL284" s="170"/>
      <c r="AM284" s="53"/>
      <c r="AS284" s="58"/>
    </row>
    <row r="285" spans="2:45" s="1" customFormat="1" ht="9.9" customHeight="1" x14ac:dyDescent="0.2">
      <c r="B285" s="472"/>
      <c r="C285" s="435"/>
      <c r="D285" s="435"/>
      <c r="E285" s="435"/>
      <c r="F285" s="435"/>
      <c r="G285" s="435"/>
      <c r="H285" s="435"/>
      <c r="I285" s="435"/>
      <c r="J285" s="435"/>
      <c r="K285" s="435"/>
      <c r="L285" s="435"/>
      <c r="M285" s="435"/>
      <c r="N285" s="435"/>
      <c r="O285" s="435"/>
      <c r="P285" s="435"/>
      <c r="Q285" s="450"/>
      <c r="R285" s="213" t="s">
        <v>262</v>
      </c>
      <c r="S285" s="166"/>
      <c r="T285" s="166"/>
      <c r="U285" s="195"/>
      <c r="V285" s="215" t="s">
        <v>263</v>
      </c>
      <c r="W285" s="10"/>
      <c r="X285" s="10"/>
      <c r="Y285" s="10"/>
      <c r="Z285" s="180"/>
      <c r="AA285" s="164"/>
      <c r="AB285" s="10"/>
      <c r="AC285" s="216" t="s">
        <v>264</v>
      </c>
      <c r="AD285" s="10"/>
      <c r="AE285" s="10"/>
      <c r="AF285" s="10"/>
      <c r="AG285" s="171"/>
      <c r="AI285" s="216" t="s">
        <v>265</v>
      </c>
      <c r="AL285" s="160"/>
      <c r="AM285" s="53"/>
      <c r="AS285" s="58"/>
    </row>
    <row r="286" spans="2:45" s="1" customFormat="1" ht="15.9" customHeight="1" x14ac:dyDescent="0.2">
      <c r="B286" s="514" t="str">
        <f>"TEL："&amp;請求データ入力!$K$4</f>
        <v>TEL：090-4609-2757</v>
      </c>
      <c r="C286" s="453"/>
      <c r="D286" s="453"/>
      <c r="E286" s="453"/>
      <c r="F286" s="453"/>
      <c r="G286" s="453"/>
      <c r="H286" s="453"/>
      <c r="I286" s="453"/>
      <c r="J286" s="453"/>
      <c r="K286" s="453"/>
      <c r="L286" s="453"/>
      <c r="M286" s="453"/>
      <c r="N286" s="453"/>
      <c r="O286" s="453"/>
      <c r="P286" s="453"/>
      <c r="Q286" s="497"/>
      <c r="R286" s="452">
        <f>R265</f>
        <v>0</v>
      </c>
      <c r="S286" s="453"/>
      <c r="T286" s="453"/>
      <c r="U286" s="453"/>
      <c r="V286" s="544" t="str">
        <f>V265</f>
        <v>//</v>
      </c>
      <c r="W286" s="453"/>
      <c r="X286" s="453"/>
      <c r="Y286" s="453"/>
      <c r="Z286" s="497"/>
      <c r="AA286" s="164"/>
      <c r="AB286" s="10"/>
      <c r="AC286" s="10"/>
      <c r="AD286" s="10"/>
      <c r="AE286" s="10"/>
      <c r="AF286" s="10"/>
      <c r="AG286" s="163"/>
      <c r="AL286" s="160"/>
      <c r="AM286" s="53"/>
      <c r="AS286" s="58"/>
    </row>
    <row r="287" spans="2:45" s="1" customFormat="1" ht="9.9" customHeight="1" x14ac:dyDescent="0.2">
      <c r="B287" s="209" t="s">
        <v>266</v>
      </c>
      <c r="C287" s="191"/>
      <c r="D287" s="191"/>
      <c r="E287" s="191"/>
      <c r="F287" s="197"/>
      <c r="G287" s="191"/>
      <c r="H287" s="191"/>
      <c r="I287" s="191"/>
      <c r="J287" s="191"/>
      <c r="K287" s="191"/>
      <c r="L287" s="191"/>
      <c r="M287" s="191"/>
      <c r="N287" s="191"/>
      <c r="O287" s="191"/>
      <c r="P287" s="191"/>
      <c r="Q287" s="191"/>
      <c r="R287" s="214" t="s">
        <v>267</v>
      </c>
      <c r="S287" s="169"/>
      <c r="T287" s="169"/>
      <c r="U287" s="196"/>
      <c r="V287" s="198"/>
      <c r="W287" s="193"/>
      <c r="X287" s="193"/>
      <c r="Y287" s="193"/>
      <c r="Z287" s="194"/>
      <c r="AA287" s="164"/>
      <c r="AB287" s="10"/>
      <c r="AC287" s="10"/>
      <c r="AD287" s="10"/>
      <c r="AE287" s="10"/>
      <c r="AF287" s="10"/>
      <c r="AG287" s="163"/>
      <c r="AL287" s="160"/>
      <c r="AM287" s="53"/>
      <c r="AS287" s="58"/>
    </row>
    <row r="288" spans="2:45" s="1" customFormat="1" ht="15.9" customHeight="1" x14ac:dyDescent="0.2">
      <c r="B288" s="452">
        <f>B267</f>
        <v>0</v>
      </c>
      <c r="C288" s="453"/>
      <c r="D288" s="453"/>
      <c r="E288" s="453"/>
      <c r="F288" s="453"/>
      <c r="G288" s="488">
        <f>G267</f>
        <v>0</v>
      </c>
      <c r="H288" s="453"/>
      <c r="I288" s="453"/>
      <c r="J288" s="453"/>
      <c r="K288" s="453"/>
      <c r="L288" s="453"/>
      <c r="M288" s="453"/>
      <c r="N288" s="453"/>
      <c r="O288" s="453"/>
      <c r="P288" s="453"/>
      <c r="Q288" s="453"/>
      <c r="R288" s="452">
        <f>R267</f>
        <v>0</v>
      </c>
      <c r="S288" s="453"/>
      <c r="T288" s="453"/>
      <c r="U288" s="453"/>
      <c r="V288" s="217" t="s">
        <v>268</v>
      </c>
      <c r="W288" s="531" t="str">
        <f>W267</f>
        <v>2602095</v>
      </c>
      <c r="X288" s="453"/>
      <c r="Y288" s="453"/>
      <c r="Z288" s="497"/>
      <c r="AA288" s="165"/>
      <c r="AB288" s="166"/>
      <c r="AC288" s="166"/>
      <c r="AD288" s="166"/>
      <c r="AE288" s="166"/>
      <c r="AF288" s="166"/>
      <c r="AG288" s="165"/>
      <c r="AH288" s="166"/>
      <c r="AI288" s="166"/>
      <c r="AJ288" s="166"/>
      <c r="AK288" s="166"/>
      <c r="AL288" s="167"/>
      <c r="AM288" s="53"/>
      <c r="AS288" s="58"/>
    </row>
    <row r="289" spans="1:45" s="1" customFormat="1" ht="12" customHeight="1" x14ac:dyDescent="0.2">
      <c r="B289" s="92"/>
      <c r="AM289" s="53"/>
      <c r="AS289" s="58"/>
    </row>
    <row r="290" spans="1:45" s="1" customFormat="1" ht="18.899999999999999" customHeight="1" x14ac:dyDescent="0.2">
      <c r="AM290" s="53"/>
      <c r="AS290" s="58"/>
    </row>
    <row r="291" spans="1:45" s="2" customFormat="1" ht="15.9" customHeight="1" x14ac:dyDescent="0.2">
      <c r="A291" s="1"/>
      <c r="B291" s="219" t="s">
        <v>271</v>
      </c>
      <c r="C291" s="84"/>
      <c r="D291" s="85"/>
      <c r="E291" s="85"/>
      <c r="F291" s="85"/>
      <c r="G291" s="85"/>
      <c r="H291" s="85"/>
      <c r="I291" s="85"/>
      <c r="J291" s="85"/>
      <c r="K291" s="85"/>
      <c r="L291" s="85"/>
      <c r="M291" s="85"/>
      <c r="N291" s="85"/>
      <c r="O291" s="86"/>
      <c r="P291" s="220" t="s">
        <v>272</v>
      </c>
      <c r="Q291" s="85"/>
      <c r="R291" s="85"/>
      <c r="S291" s="85"/>
      <c r="T291" s="85"/>
      <c r="U291" s="85"/>
      <c r="V291" s="85"/>
      <c r="AA291" s="224" t="s">
        <v>244</v>
      </c>
      <c r="AB291" s="225"/>
      <c r="AC291" s="225"/>
      <c r="AD291" s="225"/>
      <c r="AE291" s="225"/>
      <c r="AF291" s="225"/>
      <c r="AG291" s="225"/>
      <c r="AH291" s="225"/>
      <c r="AI291" s="225"/>
      <c r="AJ291" s="225"/>
      <c r="AK291" s="225"/>
      <c r="AL291" s="226"/>
      <c r="AM291" s="53"/>
      <c r="AN291" s="55"/>
      <c r="AO291" s="1"/>
      <c r="AP291" s="1"/>
      <c r="AQ291" s="58"/>
      <c r="AS291" s="57"/>
    </row>
    <row r="292" spans="1:45" s="1" customFormat="1" ht="15.9" customHeight="1" thickBot="1" x14ac:dyDescent="0.25">
      <c r="B292" s="247"/>
      <c r="C292" s="248"/>
      <c r="D292" s="248"/>
      <c r="E292" s="249" t="s">
        <v>245</v>
      </c>
      <c r="F292" s="250"/>
      <c r="G292" s="248"/>
      <c r="H292" s="248"/>
      <c r="I292" s="248"/>
      <c r="J292" s="251"/>
      <c r="K292" s="248"/>
      <c r="L292" s="248"/>
      <c r="M292" s="248"/>
      <c r="N292" s="255" t="s">
        <v>246</v>
      </c>
      <c r="O292" s="248"/>
      <c r="P292" s="248"/>
      <c r="Q292" s="248"/>
      <c r="R292" s="255" t="s">
        <v>247</v>
      </c>
      <c r="S292" s="248"/>
      <c r="T292" s="248"/>
      <c r="U292" s="256"/>
      <c r="V292" s="249" t="s">
        <v>248</v>
      </c>
      <c r="W292" s="248"/>
      <c r="X292" s="252"/>
      <c r="Y292" s="252"/>
      <c r="Z292" s="253"/>
      <c r="AA292" s="227"/>
      <c r="AB292" s="3"/>
      <c r="AC292" s="3"/>
      <c r="AD292" s="3"/>
      <c r="AG292" s="4"/>
      <c r="AH292" s="4"/>
      <c r="AI292" s="4"/>
      <c r="AJ292" s="4"/>
      <c r="AK292" s="5"/>
      <c r="AL292" s="228"/>
      <c r="AM292" s="53"/>
      <c r="AQ292" s="58"/>
      <c r="AS292" s="58"/>
    </row>
    <row r="293" spans="1:45" s="1" customFormat="1" ht="15.9" customHeight="1" thickTop="1" x14ac:dyDescent="0.2">
      <c r="A293" s="6"/>
      <c r="B293" s="553">
        <f>B272</f>
        <v>0</v>
      </c>
      <c r="C293" s="435"/>
      <c r="D293" s="435"/>
      <c r="E293" s="435"/>
      <c r="F293" s="435"/>
      <c r="G293" s="435"/>
      <c r="H293" s="435"/>
      <c r="I293" s="435"/>
      <c r="J293" s="435"/>
      <c r="K293" s="435"/>
      <c r="L293" s="435"/>
      <c r="M293" s="435"/>
      <c r="N293" s="543">
        <f>N272</f>
        <v>0</v>
      </c>
      <c r="O293" s="435"/>
      <c r="P293" s="483">
        <f>P272</f>
        <v>0</v>
      </c>
      <c r="Q293" s="435"/>
      <c r="R293" s="546">
        <f>R272</f>
        <v>0</v>
      </c>
      <c r="S293" s="435"/>
      <c r="T293" s="435"/>
      <c r="U293" s="438"/>
      <c r="V293" s="447" t="str">
        <f>V272</f>
        <v/>
      </c>
      <c r="W293" s="435"/>
      <c r="X293" s="435"/>
      <c r="Y293" s="435"/>
      <c r="Z293" s="435"/>
      <c r="AA293" s="327"/>
      <c r="AB293" s="318"/>
      <c r="AC293" s="318"/>
      <c r="AD293" s="318"/>
      <c r="AE293" s="234"/>
      <c r="AF293" s="234"/>
      <c r="AG293" s="234"/>
      <c r="AH293" s="234"/>
      <c r="AI293" s="234"/>
      <c r="AJ293" s="234"/>
      <c r="AK293" s="234"/>
      <c r="AL293" s="235"/>
      <c r="AM293" s="53"/>
      <c r="AQ293" s="58"/>
      <c r="AS293" s="58"/>
    </row>
    <row r="294" spans="1:45" s="1" customFormat="1" ht="15.9" customHeight="1" x14ac:dyDescent="0.2">
      <c r="B294" s="474"/>
      <c r="C294" s="457"/>
      <c r="D294" s="457"/>
      <c r="E294" s="457"/>
      <c r="F294" s="457"/>
      <c r="G294" s="457"/>
      <c r="H294" s="457"/>
      <c r="I294" s="457"/>
      <c r="J294" s="457"/>
      <c r="K294" s="457"/>
      <c r="L294" s="457"/>
      <c r="M294" s="457"/>
      <c r="N294" s="456"/>
      <c r="O294" s="457"/>
      <c r="P294" s="458"/>
      <c r="Q294" s="457"/>
      <c r="R294" s="470"/>
      <c r="S294" s="457"/>
      <c r="T294" s="457"/>
      <c r="U294" s="462"/>
      <c r="V294" s="512"/>
      <c r="W294" s="457"/>
      <c r="X294" s="457"/>
      <c r="Y294" s="457"/>
      <c r="Z294" s="462"/>
      <c r="AA294" s="328" t="s">
        <v>249</v>
      </c>
      <c r="AB294" s="329"/>
      <c r="AC294" s="329"/>
      <c r="AD294" s="329"/>
      <c r="AE294" s="329"/>
      <c r="AF294" s="329"/>
      <c r="AG294" s="329"/>
      <c r="AH294" s="329"/>
      <c r="AI294" s="329"/>
      <c r="AJ294" s="329"/>
      <c r="AK294" s="329"/>
      <c r="AL294" s="330"/>
      <c r="AM294" s="53"/>
      <c r="AS294" s="58"/>
    </row>
    <row r="295" spans="1:45" s="1" customFormat="1" ht="15.9" customHeight="1" x14ac:dyDescent="0.2">
      <c r="B295" s="474"/>
      <c r="C295" s="457"/>
      <c r="D295" s="457"/>
      <c r="E295" s="457"/>
      <c r="F295" s="457"/>
      <c r="G295" s="457"/>
      <c r="H295" s="457"/>
      <c r="I295" s="457"/>
      <c r="J295" s="457"/>
      <c r="K295" s="457"/>
      <c r="L295" s="457"/>
      <c r="M295" s="457"/>
      <c r="N295" s="456"/>
      <c r="O295" s="457"/>
      <c r="P295" s="458"/>
      <c r="Q295" s="457"/>
      <c r="R295" s="470"/>
      <c r="S295" s="457"/>
      <c r="T295" s="457"/>
      <c r="U295" s="462"/>
      <c r="V295" s="512"/>
      <c r="W295" s="457"/>
      <c r="X295" s="457"/>
      <c r="Y295" s="457"/>
      <c r="Z295" s="462"/>
      <c r="AA295" s="331" t="s">
        <v>252</v>
      </c>
      <c r="AB295" s="332"/>
      <c r="AC295" s="332"/>
      <c r="AD295" s="332"/>
      <c r="AE295" s="332"/>
      <c r="AF295" s="332"/>
      <c r="AG295" s="332"/>
      <c r="AH295" s="332"/>
      <c r="AI295" s="332"/>
      <c r="AJ295" s="332"/>
      <c r="AK295" s="332"/>
      <c r="AL295" s="333"/>
      <c r="AM295" s="53"/>
      <c r="AS295" s="58"/>
    </row>
    <row r="296" spans="1:45" s="1" customFormat="1" ht="15.9" customHeight="1" x14ac:dyDescent="0.2">
      <c r="B296" s="474"/>
      <c r="C296" s="457"/>
      <c r="D296" s="457"/>
      <c r="E296" s="457"/>
      <c r="F296" s="457"/>
      <c r="G296" s="457"/>
      <c r="H296" s="457"/>
      <c r="I296" s="457"/>
      <c r="J296" s="457"/>
      <c r="K296" s="457"/>
      <c r="L296" s="457"/>
      <c r="M296" s="457"/>
      <c r="N296" s="456"/>
      <c r="O296" s="457"/>
      <c r="P296" s="458"/>
      <c r="Q296" s="457"/>
      <c r="R296" s="470"/>
      <c r="S296" s="457"/>
      <c r="T296" s="457"/>
      <c r="U296" s="462"/>
      <c r="V296" s="512"/>
      <c r="W296" s="457"/>
      <c r="X296" s="457"/>
      <c r="Y296" s="457"/>
      <c r="Z296" s="462"/>
      <c r="AA296" s="461" t="s">
        <v>253</v>
      </c>
      <c r="AB296" s="457"/>
      <c r="AC296" s="457"/>
      <c r="AD296" s="462"/>
      <c r="AE296" s="461" t="s">
        <v>254</v>
      </c>
      <c r="AF296" s="457"/>
      <c r="AG296" s="457"/>
      <c r="AH296" s="462"/>
      <c r="AI296" s="461" t="s">
        <v>255</v>
      </c>
      <c r="AJ296" s="457"/>
      <c r="AK296" s="457"/>
      <c r="AL296" s="462"/>
      <c r="AM296" s="53"/>
      <c r="AS296" s="58"/>
    </row>
    <row r="297" spans="1:45" s="1" customFormat="1" ht="15.9" customHeight="1" x14ac:dyDescent="0.2">
      <c r="B297" s="474"/>
      <c r="C297" s="457"/>
      <c r="D297" s="457"/>
      <c r="E297" s="457"/>
      <c r="F297" s="457"/>
      <c r="G297" s="457"/>
      <c r="H297" s="457"/>
      <c r="I297" s="457"/>
      <c r="J297" s="457"/>
      <c r="K297" s="457"/>
      <c r="L297" s="457"/>
      <c r="M297" s="457"/>
      <c r="N297" s="456"/>
      <c r="O297" s="457"/>
      <c r="P297" s="458"/>
      <c r="Q297" s="457"/>
      <c r="R297" s="470"/>
      <c r="S297" s="457"/>
      <c r="T297" s="457"/>
      <c r="U297" s="462"/>
      <c r="V297" s="512"/>
      <c r="W297" s="457"/>
      <c r="X297" s="457"/>
      <c r="Y297" s="457"/>
      <c r="Z297" s="462"/>
      <c r="AA297" s="230"/>
      <c r="AB297" s="7"/>
      <c r="AC297" s="8"/>
      <c r="AD297" s="8"/>
      <c r="AE297" s="240"/>
      <c r="AF297" s="8"/>
      <c r="AG297" s="7"/>
      <c r="AH297" s="231"/>
      <c r="AI297" s="7"/>
      <c r="AJ297" s="7"/>
      <c r="AK297" s="7"/>
      <c r="AL297" s="231"/>
      <c r="AM297" s="53"/>
      <c r="AS297" s="58"/>
    </row>
    <row r="298" spans="1:45" s="1" customFormat="1" ht="15.9" customHeight="1" x14ac:dyDescent="0.2">
      <c r="B298" s="474"/>
      <c r="C298" s="457"/>
      <c r="D298" s="457"/>
      <c r="E298" s="457"/>
      <c r="F298" s="457"/>
      <c r="G298" s="457"/>
      <c r="H298" s="457"/>
      <c r="I298" s="457"/>
      <c r="J298" s="457"/>
      <c r="K298" s="457"/>
      <c r="L298" s="457"/>
      <c r="M298" s="457"/>
      <c r="N298" s="456"/>
      <c r="O298" s="457"/>
      <c r="P298" s="458"/>
      <c r="Q298" s="457"/>
      <c r="R298" s="470"/>
      <c r="S298" s="457"/>
      <c r="T298" s="457"/>
      <c r="U298" s="462"/>
      <c r="V298" s="512"/>
      <c r="W298" s="457"/>
      <c r="X298" s="457"/>
      <c r="Y298" s="457"/>
      <c r="Z298" s="462"/>
      <c r="AA298" s="230"/>
      <c r="AB298" s="7"/>
      <c r="AC298" s="8"/>
      <c r="AD298" s="8"/>
      <c r="AE298" s="240"/>
      <c r="AF298" s="8"/>
      <c r="AG298" s="7"/>
      <c r="AH298" s="231"/>
      <c r="AI298" s="7"/>
      <c r="AJ298" s="7"/>
      <c r="AK298" s="7"/>
      <c r="AL298" s="231"/>
      <c r="AM298" s="53"/>
      <c r="AS298" s="58"/>
    </row>
    <row r="299" spans="1:45" s="1" customFormat="1" ht="15.9" customHeight="1" thickBot="1" x14ac:dyDescent="0.25">
      <c r="B299" s="474"/>
      <c r="C299" s="457"/>
      <c r="D299" s="457"/>
      <c r="E299" s="457"/>
      <c r="F299" s="457"/>
      <c r="G299" s="457"/>
      <c r="H299" s="457"/>
      <c r="I299" s="457"/>
      <c r="J299" s="457"/>
      <c r="K299" s="457"/>
      <c r="L299" s="457"/>
      <c r="M299" s="457"/>
      <c r="N299" s="456"/>
      <c r="O299" s="457"/>
      <c r="P299" s="458"/>
      <c r="Q299" s="457"/>
      <c r="R299" s="524"/>
      <c r="S299" s="432"/>
      <c r="T299" s="432"/>
      <c r="U299" s="433"/>
      <c r="V299" s="431"/>
      <c r="W299" s="432"/>
      <c r="X299" s="432"/>
      <c r="Y299" s="432"/>
      <c r="Z299" s="433"/>
      <c r="AA299" s="236"/>
      <c r="AB299" s="237"/>
      <c r="AC299" s="238"/>
      <c r="AD299" s="238"/>
      <c r="AE299" s="241"/>
      <c r="AF299" s="238"/>
      <c r="AG299" s="237"/>
      <c r="AH299" s="239"/>
      <c r="AI299" s="237"/>
      <c r="AJ299" s="237"/>
      <c r="AK299" s="237"/>
      <c r="AL299" s="239"/>
      <c r="AM299" s="53"/>
      <c r="AS299" s="58"/>
    </row>
    <row r="300" spans="1:45" s="1" customFormat="1" ht="9.9" customHeight="1" x14ac:dyDescent="0.2">
      <c r="B300" s="261" t="s">
        <v>256</v>
      </c>
      <c r="C300" s="262"/>
      <c r="D300" s="262"/>
      <c r="E300" s="262"/>
      <c r="F300" s="262"/>
      <c r="G300" s="528" t="str">
        <f>請求データ入力!$K$2</f>
        <v xml:space="preserve">72130
</v>
      </c>
      <c r="H300" s="432"/>
      <c r="I300" s="432"/>
      <c r="J300" s="432"/>
      <c r="K300" s="433"/>
      <c r="L300" s="499" t="s">
        <v>100</v>
      </c>
      <c r="M300" s="457"/>
      <c r="N300" s="457"/>
      <c r="O300" s="457"/>
      <c r="P300" s="457"/>
      <c r="Q300" s="500"/>
      <c r="R300" s="279" t="s">
        <v>257</v>
      </c>
      <c r="S300" s="280"/>
      <c r="T300" s="280"/>
      <c r="U300" s="281"/>
      <c r="V300" s="282"/>
      <c r="W300" s="282"/>
      <c r="X300" s="280"/>
      <c r="Y300" s="280"/>
      <c r="Z300" s="283"/>
      <c r="AC300" s="317"/>
      <c r="AD300" s="317"/>
      <c r="AE300" s="317"/>
      <c r="AF300" s="317"/>
      <c r="AG300" s="9"/>
      <c r="AL300" s="229"/>
      <c r="AM300" s="53"/>
      <c r="AS300" s="58"/>
    </row>
    <row r="301" spans="1:45" s="1" customFormat="1" ht="17.149999999999999" customHeight="1" x14ac:dyDescent="0.2">
      <c r="B301" s="221"/>
      <c r="G301" s="529"/>
      <c r="H301" s="424"/>
      <c r="I301" s="424"/>
      <c r="J301" s="424"/>
      <c r="K301" s="425"/>
      <c r="L301" s="513">
        <f>請求データ入力!$K$6</f>
        <v>0</v>
      </c>
      <c r="M301" s="457"/>
      <c r="N301" s="457"/>
      <c r="O301" s="457"/>
      <c r="P301" s="457"/>
      <c r="Q301" s="500"/>
      <c r="R301" s="284"/>
      <c r="S301" s="234"/>
      <c r="T301" s="234"/>
      <c r="U301" s="259"/>
      <c r="V301" s="535" t="str">
        <f>V280</f>
        <v/>
      </c>
      <c r="W301" s="424"/>
      <c r="X301" s="424"/>
      <c r="Y301" s="424"/>
      <c r="Z301" s="536"/>
      <c r="AC301" s="317"/>
      <c r="AD301" s="317"/>
      <c r="AE301" s="317"/>
      <c r="AF301" s="317"/>
      <c r="AG301" s="9"/>
      <c r="AL301" s="229"/>
      <c r="AM301" s="53"/>
      <c r="AS301" s="58"/>
    </row>
    <row r="302" spans="1:45" s="1" customFormat="1" ht="9.9" customHeight="1" x14ac:dyDescent="0.2">
      <c r="B302" s="523" t="str">
        <f>請求データ入力!$F$2</f>
        <v>〒110-0012　東京都台東区竜泉3-40-4</v>
      </c>
      <c r="C302" s="435"/>
      <c r="D302" s="435"/>
      <c r="E302" s="435"/>
      <c r="F302" s="435"/>
      <c r="G302" s="435"/>
      <c r="H302" s="435"/>
      <c r="I302" s="435"/>
      <c r="J302" s="435"/>
      <c r="K302" s="435"/>
      <c r="L302" s="435"/>
      <c r="M302" s="435"/>
      <c r="N302" s="435"/>
      <c r="O302" s="435"/>
      <c r="P302" s="435"/>
      <c r="Q302" s="435"/>
      <c r="R302" s="285" t="s">
        <v>258</v>
      </c>
      <c r="U302" s="257"/>
      <c r="W302" s="10"/>
      <c r="X302" s="10"/>
      <c r="Y302" s="10"/>
      <c r="Z302" s="286"/>
      <c r="AA302" s="10"/>
      <c r="AB302" s="10"/>
      <c r="AC302" s="10"/>
      <c r="AD302" s="10"/>
      <c r="AE302" s="10"/>
      <c r="AF302" s="10"/>
      <c r="AG302" s="9"/>
      <c r="AL302" s="229"/>
      <c r="AM302" s="53"/>
      <c r="AS302" s="58"/>
    </row>
    <row r="303" spans="1:45" s="1" customFormat="1" ht="17.149999999999999" customHeight="1" x14ac:dyDescent="0.2">
      <c r="B303" s="439"/>
      <c r="C303" s="435"/>
      <c r="D303" s="435"/>
      <c r="E303" s="435"/>
      <c r="F303" s="435"/>
      <c r="G303" s="435"/>
      <c r="H303" s="435"/>
      <c r="I303" s="435"/>
      <c r="J303" s="435"/>
      <c r="K303" s="435"/>
      <c r="L303" s="435"/>
      <c r="M303" s="435"/>
      <c r="N303" s="435"/>
      <c r="O303" s="435"/>
      <c r="P303" s="435"/>
      <c r="Q303" s="435"/>
      <c r="R303" s="287" t="s">
        <v>259</v>
      </c>
      <c r="T303" s="491">
        <f>請求データ入力!$O$11</f>
        <v>0.1</v>
      </c>
      <c r="U303" s="425"/>
      <c r="V303" s="434" t="str">
        <f>V282</f>
        <v/>
      </c>
      <c r="W303" s="435"/>
      <c r="X303" s="435"/>
      <c r="Y303" s="435"/>
      <c r="Z303" s="436"/>
      <c r="AA303" s="10"/>
      <c r="AB303" s="10"/>
      <c r="AC303" s="10"/>
      <c r="AD303" s="10"/>
      <c r="AE303" s="10"/>
      <c r="AF303" s="10"/>
      <c r="AG303" s="9"/>
      <c r="AL303" s="229"/>
      <c r="AM303" s="53"/>
      <c r="AS303" s="58"/>
    </row>
    <row r="304" spans="1:45" s="1" customFormat="1" ht="9.9" customHeight="1" x14ac:dyDescent="0.2">
      <c r="B304" s="437" t="str">
        <f>請求データ入力!$F$6</f>
        <v>有限会社木村左官工業</v>
      </c>
      <c r="C304" s="435"/>
      <c r="D304" s="435"/>
      <c r="E304" s="435"/>
      <c r="F304" s="435"/>
      <c r="G304" s="435"/>
      <c r="H304" s="435"/>
      <c r="I304" s="435"/>
      <c r="J304" s="435"/>
      <c r="K304" s="435"/>
      <c r="L304" s="435"/>
      <c r="M304" s="435"/>
      <c r="N304" s="435"/>
      <c r="O304" s="435"/>
      <c r="P304" s="435"/>
      <c r="Q304" s="438"/>
      <c r="R304" s="288" t="s">
        <v>260</v>
      </c>
      <c r="S304" s="262"/>
      <c r="T304" s="262"/>
      <c r="U304" s="263"/>
      <c r="V304" s="262"/>
      <c r="W304" s="264"/>
      <c r="X304" s="264"/>
      <c r="Y304" s="264"/>
      <c r="Z304" s="289"/>
      <c r="AA304" s="10"/>
      <c r="AB304" s="10"/>
      <c r="AC304" s="10"/>
      <c r="AD304" s="10"/>
      <c r="AE304" s="10"/>
      <c r="AF304" s="10"/>
      <c r="AG304" s="9"/>
      <c r="AL304" s="229"/>
      <c r="AM304" s="53"/>
      <c r="AS304" s="58"/>
    </row>
    <row r="305" spans="1:46" s="1" customFormat="1" ht="17.149999999999999" customHeight="1" thickBot="1" x14ac:dyDescent="0.25">
      <c r="B305" s="439"/>
      <c r="C305" s="435"/>
      <c r="D305" s="435"/>
      <c r="E305" s="435"/>
      <c r="F305" s="435"/>
      <c r="G305" s="435"/>
      <c r="H305" s="435"/>
      <c r="I305" s="435"/>
      <c r="J305" s="435"/>
      <c r="K305" s="435"/>
      <c r="L305" s="435"/>
      <c r="M305" s="435"/>
      <c r="N305" s="435"/>
      <c r="O305" s="435"/>
      <c r="P305" s="435"/>
      <c r="Q305" s="438"/>
      <c r="R305" s="290"/>
      <c r="S305" s="291"/>
      <c r="T305" s="291"/>
      <c r="U305" s="292"/>
      <c r="V305" s="444" t="str">
        <f>V284</f>
        <v/>
      </c>
      <c r="W305" s="445"/>
      <c r="X305" s="445"/>
      <c r="Y305" s="445"/>
      <c r="Z305" s="446"/>
      <c r="AA305" s="242"/>
      <c r="AB305" s="242"/>
      <c r="AC305" s="243" t="s">
        <v>261</v>
      </c>
      <c r="AD305" s="242"/>
      <c r="AE305" s="242"/>
      <c r="AF305" s="242"/>
      <c r="AG305" s="244"/>
      <c r="AH305" s="244"/>
      <c r="AI305" s="244"/>
      <c r="AJ305" s="244"/>
      <c r="AK305" s="244"/>
      <c r="AL305" s="245"/>
      <c r="AM305" s="53"/>
      <c r="AS305" s="58"/>
    </row>
    <row r="306" spans="1:46" s="1" customFormat="1" ht="9.9" customHeight="1" x14ac:dyDescent="0.2">
      <c r="B306" s="439"/>
      <c r="C306" s="435"/>
      <c r="D306" s="435"/>
      <c r="E306" s="435"/>
      <c r="F306" s="435"/>
      <c r="G306" s="435"/>
      <c r="H306" s="435"/>
      <c r="I306" s="435"/>
      <c r="J306" s="435"/>
      <c r="K306" s="435"/>
      <c r="L306" s="435"/>
      <c r="M306" s="435"/>
      <c r="N306" s="435"/>
      <c r="O306" s="435"/>
      <c r="P306" s="435"/>
      <c r="Q306" s="438"/>
      <c r="R306" s="266" t="s">
        <v>262</v>
      </c>
      <c r="S306" s="234"/>
      <c r="T306" s="234"/>
      <c r="U306" s="259"/>
      <c r="V306" s="254" t="s">
        <v>263</v>
      </c>
      <c r="W306" s="10"/>
      <c r="X306" s="10"/>
      <c r="Y306" s="10"/>
      <c r="Z306" s="10"/>
      <c r="AA306" s="272"/>
      <c r="AB306" s="264"/>
      <c r="AC306" s="273" t="s">
        <v>264</v>
      </c>
      <c r="AD306" s="264"/>
      <c r="AE306" s="264"/>
      <c r="AF306" s="264"/>
      <c r="AG306" s="246"/>
      <c r="AH306" s="262"/>
      <c r="AI306" s="273" t="s">
        <v>265</v>
      </c>
      <c r="AJ306" s="262"/>
      <c r="AK306" s="262"/>
      <c r="AL306" s="274"/>
      <c r="AM306" s="53"/>
      <c r="AS306" s="58"/>
    </row>
    <row r="307" spans="1:46" s="1" customFormat="1" ht="17.149999999999999" customHeight="1" x14ac:dyDescent="0.2">
      <c r="B307" s="522" t="str">
        <f>"TEL："&amp;請求データ入力!$K$4</f>
        <v>TEL：090-4609-2757</v>
      </c>
      <c r="C307" s="424"/>
      <c r="D307" s="424"/>
      <c r="E307" s="424"/>
      <c r="F307" s="424"/>
      <c r="G307" s="424"/>
      <c r="H307" s="424"/>
      <c r="I307" s="424"/>
      <c r="J307" s="424"/>
      <c r="K307" s="424"/>
      <c r="L307" s="424"/>
      <c r="M307" s="424"/>
      <c r="N307" s="424"/>
      <c r="O307" s="424"/>
      <c r="P307" s="424"/>
      <c r="Q307" s="425"/>
      <c r="R307" s="530">
        <f>R286</f>
        <v>0</v>
      </c>
      <c r="S307" s="435"/>
      <c r="T307" s="435"/>
      <c r="U307" s="438"/>
      <c r="V307" s="483" t="str">
        <f>V286</f>
        <v>//</v>
      </c>
      <c r="W307" s="435"/>
      <c r="X307" s="435"/>
      <c r="Y307" s="435"/>
      <c r="Z307" s="435"/>
      <c r="AA307" s="232"/>
      <c r="AB307" s="10"/>
      <c r="AC307" s="10"/>
      <c r="AD307" s="10"/>
      <c r="AE307" s="10"/>
      <c r="AF307" s="10"/>
      <c r="AG307" s="221"/>
      <c r="AL307" s="229"/>
      <c r="AM307" s="53"/>
      <c r="AS307" s="58"/>
    </row>
    <row r="308" spans="1:46" s="1" customFormat="1" ht="9.9" customHeight="1" x14ac:dyDescent="0.2">
      <c r="B308" s="261" t="s">
        <v>266</v>
      </c>
      <c r="C308" s="262"/>
      <c r="D308" s="262"/>
      <c r="E308" s="262"/>
      <c r="F308" s="267"/>
      <c r="G308" s="262"/>
      <c r="H308" s="262"/>
      <c r="I308" s="262"/>
      <c r="J308" s="262"/>
      <c r="K308" s="262"/>
      <c r="L308" s="262"/>
      <c r="M308" s="262"/>
      <c r="N308" s="262"/>
      <c r="O308" s="262"/>
      <c r="P308" s="262"/>
      <c r="Q308" s="262"/>
      <c r="R308" s="268" t="s">
        <v>267</v>
      </c>
      <c r="S308" s="244"/>
      <c r="T308" s="244"/>
      <c r="U308" s="260"/>
      <c r="V308" s="269"/>
      <c r="W308" s="264"/>
      <c r="X308" s="264"/>
      <c r="Y308" s="264"/>
      <c r="Z308" s="265"/>
      <c r="AA308" s="232"/>
      <c r="AB308" s="10"/>
      <c r="AC308" s="10"/>
      <c r="AD308" s="10"/>
      <c r="AE308" s="10"/>
      <c r="AF308" s="10"/>
      <c r="AG308" s="221"/>
      <c r="AL308" s="229"/>
      <c r="AM308" s="53"/>
      <c r="AS308" s="58"/>
    </row>
    <row r="309" spans="1:46" s="1" customFormat="1" ht="17.149999999999999" customHeight="1" x14ac:dyDescent="0.2">
      <c r="B309" s="515">
        <f>B288</f>
        <v>0</v>
      </c>
      <c r="C309" s="424"/>
      <c r="D309" s="424"/>
      <c r="E309" s="424"/>
      <c r="F309" s="424"/>
      <c r="G309" s="534">
        <f>G288</f>
        <v>0</v>
      </c>
      <c r="H309" s="424"/>
      <c r="I309" s="424"/>
      <c r="J309" s="424"/>
      <c r="K309" s="424"/>
      <c r="L309" s="424"/>
      <c r="M309" s="424"/>
      <c r="N309" s="424"/>
      <c r="O309" s="424"/>
      <c r="P309" s="424"/>
      <c r="Q309" s="424"/>
      <c r="R309" s="518">
        <f>R288</f>
        <v>0</v>
      </c>
      <c r="S309" s="424"/>
      <c r="T309" s="424"/>
      <c r="U309" s="425"/>
      <c r="V309" s="223" t="s">
        <v>268</v>
      </c>
      <c r="W309" s="423" t="str">
        <f>W288</f>
        <v>2602095</v>
      </c>
      <c r="X309" s="424"/>
      <c r="Y309" s="424"/>
      <c r="Z309" s="425"/>
      <c r="AA309" s="233"/>
      <c r="AB309" s="234"/>
      <c r="AC309" s="234"/>
      <c r="AD309" s="234"/>
      <c r="AE309" s="234"/>
      <c r="AF309" s="234"/>
      <c r="AG309" s="233"/>
      <c r="AH309" s="234"/>
      <c r="AI309" s="234"/>
      <c r="AJ309" s="234"/>
      <c r="AK309" s="234"/>
      <c r="AL309" s="235"/>
      <c r="AM309" s="53"/>
      <c r="AS309" s="58"/>
    </row>
    <row r="310" spans="1:46" s="1" customFormat="1" ht="5.15" customHeight="1" x14ac:dyDescent="0.2">
      <c r="B310" s="218"/>
      <c r="C310" s="218"/>
      <c r="D310" s="218"/>
      <c r="E310" s="218"/>
      <c r="F310" s="218"/>
      <c r="G310" s="270"/>
      <c r="H310" s="270"/>
      <c r="I310" s="270"/>
      <c r="J310" s="270"/>
      <c r="K310" s="270"/>
      <c r="L310" s="270"/>
      <c r="M310" s="270"/>
      <c r="N310" s="270"/>
      <c r="O310" s="270"/>
      <c r="P310" s="270"/>
      <c r="Q310" s="270"/>
      <c r="R310" s="218"/>
      <c r="S310" s="218"/>
      <c r="T310" s="218"/>
      <c r="U310" s="218"/>
      <c r="V310" s="271"/>
      <c r="W310" s="218"/>
      <c r="X310" s="218"/>
      <c r="Y310" s="218"/>
      <c r="Z310" s="218"/>
      <c r="AM310" s="53"/>
      <c r="AS310" s="58"/>
    </row>
    <row r="311" spans="1:46" s="2" customFormat="1" ht="15.9" customHeight="1" x14ac:dyDescent="0.2">
      <c r="A311" s="1"/>
      <c r="B311" s="74" t="s">
        <v>242</v>
      </c>
      <c r="C311" s="75"/>
      <c r="D311" s="76"/>
      <c r="E311" s="76"/>
      <c r="F311" s="76"/>
      <c r="G311" s="76"/>
      <c r="H311" s="76"/>
      <c r="I311" s="76"/>
      <c r="J311" s="76"/>
      <c r="K311" s="76"/>
      <c r="L311" s="76"/>
      <c r="M311" s="76"/>
      <c r="N311" s="76"/>
      <c r="O311" s="77"/>
      <c r="P311" s="78" t="s">
        <v>243</v>
      </c>
      <c r="Q311" s="76"/>
      <c r="R311" s="76"/>
      <c r="S311" s="76"/>
      <c r="T311" s="76"/>
      <c r="U311" s="76"/>
      <c r="V311" s="76"/>
      <c r="W311" s="76"/>
      <c r="X311" s="76"/>
      <c r="AA311" s="151" t="s">
        <v>244</v>
      </c>
      <c r="AB311" s="94"/>
      <c r="AC311" s="94"/>
      <c r="AD311" s="94"/>
      <c r="AE311" s="94"/>
      <c r="AF311" s="94"/>
      <c r="AG311" s="94"/>
      <c r="AH311" s="94"/>
      <c r="AI311" s="94"/>
      <c r="AJ311" s="94"/>
      <c r="AK311" s="94"/>
      <c r="AL311" s="95"/>
      <c r="AM311" s="53">
        <v>396</v>
      </c>
      <c r="AT311" s="1"/>
    </row>
    <row r="312" spans="1:46" s="1" customFormat="1" ht="15.9" customHeight="1" thickBot="1" x14ac:dyDescent="0.25">
      <c r="B312" s="118"/>
      <c r="C312" s="119"/>
      <c r="D312" s="119"/>
      <c r="E312" s="120" t="s">
        <v>245</v>
      </c>
      <c r="F312" s="121"/>
      <c r="G312" s="122"/>
      <c r="H312" s="122"/>
      <c r="I312" s="122"/>
      <c r="J312" s="123"/>
      <c r="K312" s="122"/>
      <c r="L312" s="122"/>
      <c r="M312" s="122"/>
      <c r="N312" s="124" t="s">
        <v>246</v>
      </c>
      <c r="O312" s="122"/>
      <c r="P312" s="122"/>
      <c r="Q312" s="126"/>
      <c r="R312" s="120" t="s">
        <v>247</v>
      </c>
      <c r="S312" s="122"/>
      <c r="T312" s="122"/>
      <c r="U312" s="122"/>
      <c r="V312" s="124" t="s">
        <v>248</v>
      </c>
      <c r="W312" s="122"/>
      <c r="X312" s="125"/>
      <c r="Y312" s="125"/>
      <c r="Z312" s="125"/>
      <c r="AA312" s="152"/>
      <c r="AB312" s="3"/>
      <c r="AC312" s="3"/>
      <c r="AD312" s="3"/>
      <c r="AG312" s="4"/>
      <c r="AH312" s="4"/>
      <c r="AI312" s="4"/>
      <c r="AJ312" s="4"/>
      <c r="AK312" s="5"/>
      <c r="AL312" s="96"/>
      <c r="AM312" s="53"/>
      <c r="AO312" s="62"/>
      <c r="AP312" s="275"/>
      <c r="AQ312" s="62"/>
      <c r="AR312" s="275"/>
      <c r="AS312" s="62"/>
    </row>
    <row r="313" spans="1:46" s="1" customFormat="1" ht="15.9" customHeight="1" thickTop="1" x14ac:dyDescent="0.2">
      <c r="A313" s="6"/>
      <c r="B313" s="442">
        <f>請求データ入力!J110</f>
        <v>0</v>
      </c>
      <c r="C313" s="435"/>
      <c r="D313" s="435"/>
      <c r="E313" s="435"/>
      <c r="F313" s="435"/>
      <c r="G313" s="435"/>
      <c r="H313" s="435"/>
      <c r="I313" s="435"/>
      <c r="J313" s="435"/>
      <c r="K313" s="435"/>
      <c r="L313" s="435"/>
      <c r="M313" s="435"/>
      <c r="N313" s="527">
        <f>請求データ入力!K110</f>
        <v>0</v>
      </c>
      <c r="O313" s="435"/>
      <c r="P313" s="549">
        <f>請求データ入力!L110</f>
        <v>0</v>
      </c>
      <c r="Q313" s="550"/>
      <c r="R313" s="447">
        <f>請求データ入力!M110</f>
        <v>0</v>
      </c>
      <c r="S313" s="435"/>
      <c r="T313" s="435"/>
      <c r="U313" s="435"/>
      <c r="V313" s="501" t="str">
        <f>請求データ入力!N110</f>
        <v/>
      </c>
      <c r="W313" s="435"/>
      <c r="X313" s="435"/>
      <c r="Y313" s="435"/>
      <c r="Z313" s="435"/>
      <c r="AA313" s="153"/>
      <c r="AB313" s="154"/>
      <c r="AC313" s="154"/>
      <c r="AD313" s="154"/>
      <c r="AE313" s="154"/>
      <c r="AF313" s="154"/>
      <c r="AG313" s="155"/>
      <c r="AH313" s="155"/>
      <c r="AI313" s="99"/>
      <c r="AJ313" s="99"/>
      <c r="AK313" s="99"/>
      <c r="AL313" s="100"/>
      <c r="AM313" s="53"/>
    </row>
    <row r="314" spans="1:46" s="1" customFormat="1" ht="15.9" customHeight="1" x14ac:dyDescent="0.2">
      <c r="B314" s="451"/>
      <c r="C314" s="441"/>
      <c r="D314" s="441"/>
      <c r="E314" s="441"/>
      <c r="F314" s="441"/>
      <c r="G314" s="441"/>
      <c r="H314" s="441"/>
      <c r="I314" s="441"/>
      <c r="J314" s="441"/>
      <c r="K314" s="441"/>
      <c r="L314" s="441"/>
      <c r="M314" s="441"/>
      <c r="N314" s="481"/>
      <c r="O314" s="441"/>
      <c r="P314" s="426"/>
      <c r="Q314" s="427"/>
      <c r="R314" s="440"/>
      <c r="S314" s="441"/>
      <c r="T314" s="441"/>
      <c r="U314" s="441"/>
      <c r="V314" s="469"/>
      <c r="W314" s="441"/>
      <c r="X314" s="441"/>
      <c r="Y314" s="441"/>
      <c r="Z314" s="441"/>
      <c r="AA314" s="320" t="s">
        <v>249</v>
      </c>
      <c r="AB314" s="321"/>
      <c r="AC314" s="321"/>
      <c r="AD314" s="321"/>
      <c r="AE314" s="321"/>
      <c r="AF314" s="321"/>
      <c r="AG314" s="321"/>
      <c r="AH314" s="321"/>
      <c r="AI314" s="321"/>
      <c r="AJ314" s="321"/>
      <c r="AK314" s="321"/>
      <c r="AL314" s="322"/>
      <c r="AM314" s="53"/>
      <c r="AO314" s="5"/>
      <c r="AP314" s="218"/>
    </row>
    <row r="315" spans="1:46" s="1" customFormat="1" ht="15.9" customHeight="1" x14ac:dyDescent="0.2">
      <c r="B315" s="451"/>
      <c r="C315" s="441"/>
      <c r="D315" s="441"/>
      <c r="E315" s="441"/>
      <c r="F315" s="441"/>
      <c r="G315" s="441"/>
      <c r="H315" s="441"/>
      <c r="I315" s="441"/>
      <c r="J315" s="441"/>
      <c r="K315" s="441"/>
      <c r="L315" s="441"/>
      <c r="M315" s="441"/>
      <c r="N315" s="481"/>
      <c r="O315" s="441"/>
      <c r="P315" s="426"/>
      <c r="Q315" s="427"/>
      <c r="R315" s="440"/>
      <c r="S315" s="441"/>
      <c r="T315" s="441"/>
      <c r="U315" s="441"/>
      <c r="V315" s="469"/>
      <c r="W315" s="441"/>
      <c r="X315" s="441"/>
      <c r="Y315" s="441"/>
      <c r="Z315" s="441"/>
      <c r="AA315" s="320" t="s">
        <v>252</v>
      </c>
      <c r="AB315" s="321"/>
      <c r="AC315" s="321"/>
      <c r="AD315" s="321"/>
      <c r="AE315" s="321"/>
      <c r="AF315" s="321"/>
      <c r="AG315" s="321"/>
      <c r="AH315" s="321"/>
      <c r="AI315" s="321"/>
      <c r="AJ315" s="321"/>
      <c r="AK315" s="321"/>
      <c r="AL315" s="322"/>
      <c r="AM315" s="53"/>
      <c r="AO315" s="276"/>
      <c r="AP315" s="277"/>
      <c r="AR315" s="61"/>
    </row>
    <row r="316" spans="1:46" s="1" customFormat="1" ht="15.9" customHeight="1" x14ac:dyDescent="0.2">
      <c r="B316" s="451"/>
      <c r="C316" s="441"/>
      <c r="D316" s="441"/>
      <c r="E316" s="441"/>
      <c r="F316" s="441"/>
      <c r="G316" s="441"/>
      <c r="H316" s="441"/>
      <c r="I316" s="441"/>
      <c r="J316" s="441"/>
      <c r="K316" s="441"/>
      <c r="L316" s="441"/>
      <c r="M316" s="441"/>
      <c r="N316" s="481"/>
      <c r="O316" s="441"/>
      <c r="P316" s="426"/>
      <c r="Q316" s="427"/>
      <c r="R316" s="440"/>
      <c r="S316" s="441"/>
      <c r="T316" s="441"/>
      <c r="U316" s="441"/>
      <c r="V316" s="490"/>
      <c r="W316" s="441"/>
      <c r="X316" s="441"/>
      <c r="Y316" s="441"/>
      <c r="Z316" s="427"/>
      <c r="AA316" s="482" t="s">
        <v>253</v>
      </c>
      <c r="AB316" s="441"/>
      <c r="AC316" s="441"/>
      <c r="AD316" s="427"/>
      <c r="AE316" s="482" t="s">
        <v>254</v>
      </c>
      <c r="AF316" s="441"/>
      <c r="AG316" s="441"/>
      <c r="AH316" s="427"/>
      <c r="AI316" s="482" t="s">
        <v>255</v>
      </c>
      <c r="AJ316" s="441"/>
      <c r="AK316" s="441"/>
      <c r="AL316" s="427"/>
      <c r="AM316" s="53"/>
      <c r="AO316" s="276"/>
      <c r="AP316" s="277"/>
      <c r="AR316" s="61"/>
    </row>
    <row r="317" spans="1:46" s="1" customFormat="1" ht="15.9" customHeight="1" x14ac:dyDescent="0.2">
      <c r="B317" s="451"/>
      <c r="C317" s="441"/>
      <c r="D317" s="441"/>
      <c r="E317" s="441"/>
      <c r="F317" s="441"/>
      <c r="G317" s="441"/>
      <c r="H317" s="441"/>
      <c r="I317" s="441"/>
      <c r="J317" s="441"/>
      <c r="K317" s="441"/>
      <c r="L317" s="441"/>
      <c r="M317" s="441"/>
      <c r="N317" s="481"/>
      <c r="O317" s="441"/>
      <c r="P317" s="426"/>
      <c r="Q317" s="427"/>
      <c r="R317" s="440"/>
      <c r="S317" s="441"/>
      <c r="T317" s="441"/>
      <c r="U317" s="441"/>
      <c r="V317" s="490"/>
      <c r="W317" s="441"/>
      <c r="X317" s="441"/>
      <c r="Y317" s="441"/>
      <c r="Z317" s="427"/>
      <c r="AA317" s="104"/>
      <c r="AB317" s="7"/>
      <c r="AC317" s="8"/>
      <c r="AD317" s="8"/>
      <c r="AE317" s="106"/>
      <c r="AF317" s="8"/>
      <c r="AG317" s="7"/>
      <c r="AH317" s="98"/>
      <c r="AI317" s="7"/>
      <c r="AJ317" s="7"/>
      <c r="AK317" s="7"/>
      <c r="AL317" s="98"/>
      <c r="AM317" s="53"/>
      <c r="AO317" s="276"/>
      <c r="AP317" s="277"/>
      <c r="AR317" s="61"/>
    </row>
    <row r="318" spans="1:46" s="1" customFormat="1" ht="15.9" customHeight="1" x14ac:dyDescent="0.2">
      <c r="B318" s="451"/>
      <c r="C318" s="441"/>
      <c r="D318" s="441"/>
      <c r="E318" s="441"/>
      <c r="F318" s="441"/>
      <c r="G318" s="441"/>
      <c r="H318" s="441"/>
      <c r="I318" s="441"/>
      <c r="J318" s="441"/>
      <c r="K318" s="441"/>
      <c r="L318" s="441"/>
      <c r="M318" s="441"/>
      <c r="N318" s="481"/>
      <c r="O318" s="441"/>
      <c r="P318" s="426"/>
      <c r="Q318" s="427"/>
      <c r="R318" s="440"/>
      <c r="S318" s="441"/>
      <c r="T318" s="441"/>
      <c r="U318" s="441"/>
      <c r="V318" s="490"/>
      <c r="W318" s="441"/>
      <c r="X318" s="441"/>
      <c r="Y318" s="441"/>
      <c r="Z318" s="427"/>
      <c r="AA318" s="104"/>
      <c r="AB318" s="7"/>
      <c r="AC318" s="8"/>
      <c r="AD318" s="8"/>
      <c r="AE318" s="106"/>
      <c r="AF318" s="8"/>
      <c r="AG318" s="7"/>
      <c r="AH318" s="98"/>
      <c r="AI318" s="7"/>
      <c r="AJ318" s="7"/>
      <c r="AK318" s="7"/>
      <c r="AL318" s="98"/>
      <c r="AM318" s="53"/>
      <c r="AO318" s="276"/>
      <c r="AP318" s="277"/>
      <c r="AR318" s="61"/>
    </row>
    <row r="319" spans="1:46" s="1" customFormat="1" ht="15.9" customHeight="1" thickBot="1" x14ac:dyDescent="0.25">
      <c r="B319" s="537"/>
      <c r="C319" s="460"/>
      <c r="D319" s="460"/>
      <c r="E319" s="460"/>
      <c r="F319" s="460"/>
      <c r="G319" s="460"/>
      <c r="H319" s="460"/>
      <c r="I319" s="460"/>
      <c r="J319" s="460"/>
      <c r="K319" s="460"/>
      <c r="L319" s="460"/>
      <c r="M319" s="460"/>
      <c r="N319" s="473"/>
      <c r="O319" s="460"/>
      <c r="P319" s="492"/>
      <c r="Q319" s="480"/>
      <c r="R319" s="447"/>
      <c r="S319" s="435"/>
      <c r="T319" s="435"/>
      <c r="U319" s="435"/>
      <c r="V319" s="507"/>
      <c r="W319" s="508"/>
      <c r="X319" s="508"/>
      <c r="Y319" s="508"/>
      <c r="Z319" s="509"/>
      <c r="AA319" s="105"/>
      <c r="AB319" s="101"/>
      <c r="AC319" s="102"/>
      <c r="AD319" s="102"/>
      <c r="AE319" s="107"/>
      <c r="AF319" s="102"/>
      <c r="AG319" s="101"/>
      <c r="AH319" s="103"/>
      <c r="AI319" s="101"/>
      <c r="AJ319" s="101"/>
      <c r="AK319" s="101"/>
      <c r="AL319" s="103"/>
      <c r="AM319" s="53"/>
      <c r="AO319" s="276"/>
      <c r="AP319" s="277"/>
    </row>
    <row r="320" spans="1:46" s="1" customFormat="1" ht="9.9" customHeight="1" x14ac:dyDescent="0.2">
      <c r="B320" s="127" t="s">
        <v>256</v>
      </c>
      <c r="G320" s="519" t="str">
        <f>請求データ入力!$K$2</f>
        <v xml:space="preserve">72130
</v>
      </c>
      <c r="H320" s="520"/>
      <c r="I320" s="520"/>
      <c r="J320" s="520"/>
      <c r="K320" s="520"/>
      <c r="L320" s="485" t="s">
        <v>100</v>
      </c>
      <c r="M320" s="441"/>
      <c r="N320" s="441"/>
      <c r="O320" s="441"/>
      <c r="P320" s="441"/>
      <c r="Q320" s="486"/>
      <c r="R320" s="116" t="s">
        <v>257</v>
      </c>
      <c r="S320" s="87"/>
      <c r="T320" s="87"/>
      <c r="U320" s="142"/>
      <c r="V320" s="145"/>
      <c r="W320" s="88"/>
      <c r="X320" s="87"/>
      <c r="Y320" s="87"/>
      <c r="Z320" s="89"/>
      <c r="AC320" s="317"/>
      <c r="AD320" s="317"/>
      <c r="AE320" s="317"/>
      <c r="AF320" s="317"/>
      <c r="AG320" s="9"/>
      <c r="AL320" s="97"/>
      <c r="AM320" s="53"/>
      <c r="AO320" s="278"/>
      <c r="AP320" s="277"/>
    </row>
    <row r="321" spans="1:45" s="1" customFormat="1" ht="15.9" customHeight="1" x14ac:dyDescent="0.2">
      <c r="B321" s="93"/>
      <c r="G321" s="521"/>
      <c r="H321" s="460"/>
      <c r="I321" s="460"/>
      <c r="J321" s="460"/>
      <c r="K321" s="460"/>
      <c r="L321" s="541">
        <f>請求データ入力!$K$6</f>
        <v>0</v>
      </c>
      <c r="M321" s="441"/>
      <c r="N321" s="441"/>
      <c r="O321" s="441"/>
      <c r="P321" s="441"/>
      <c r="Q321" s="486"/>
      <c r="R321" s="135"/>
      <c r="U321" s="12"/>
      <c r="V321" s="510" t="str">
        <f>請求データ入力!N110</f>
        <v/>
      </c>
      <c r="W321" s="435"/>
      <c r="X321" s="435"/>
      <c r="Y321" s="435"/>
      <c r="Z321" s="511"/>
      <c r="AC321" s="317"/>
      <c r="AD321" s="317"/>
      <c r="AE321" s="317"/>
      <c r="AF321" s="317"/>
      <c r="AG321" s="9"/>
      <c r="AL321" s="97"/>
      <c r="AM321" s="53"/>
      <c r="AO321" s="278"/>
      <c r="AP321" s="277"/>
    </row>
    <row r="322" spans="1:45" s="1" customFormat="1" ht="9.9" customHeight="1" x14ac:dyDescent="0.2">
      <c r="B322" s="538" t="str">
        <f>請求データ入力!$F$2</f>
        <v>〒110-0012　東京都台東区竜泉3-40-4</v>
      </c>
      <c r="C322" s="435"/>
      <c r="D322" s="435"/>
      <c r="E322" s="435"/>
      <c r="F322" s="435"/>
      <c r="G322" s="435"/>
      <c r="H322" s="435"/>
      <c r="I322" s="435"/>
      <c r="J322" s="435"/>
      <c r="K322" s="435"/>
      <c r="L322" s="435"/>
      <c r="M322" s="435"/>
      <c r="N322" s="435"/>
      <c r="O322" s="435"/>
      <c r="P322" s="435"/>
      <c r="Q322" s="435"/>
      <c r="R322" s="138" t="s">
        <v>258</v>
      </c>
      <c r="S322" s="129"/>
      <c r="T322" s="129"/>
      <c r="U322" s="143"/>
      <c r="V322" s="112"/>
      <c r="W322" s="139"/>
      <c r="X322" s="139"/>
      <c r="Y322" s="139"/>
      <c r="Z322" s="140"/>
      <c r="AA322" s="10"/>
      <c r="AB322" s="10"/>
      <c r="AC322" s="10"/>
      <c r="AD322" s="10"/>
      <c r="AE322" s="10"/>
      <c r="AF322" s="10"/>
      <c r="AG322" s="9"/>
      <c r="AL322" s="97"/>
      <c r="AM322" s="53"/>
      <c r="AO322" s="278"/>
      <c r="AP322" s="277"/>
    </row>
    <row r="323" spans="1:45" s="1" customFormat="1" ht="15.9" customHeight="1" x14ac:dyDescent="0.2">
      <c r="B323" s="476"/>
      <c r="C323" s="435"/>
      <c r="D323" s="435"/>
      <c r="E323" s="435"/>
      <c r="F323" s="435"/>
      <c r="G323" s="435"/>
      <c r="H323" s="435"/>
      <c r="I323" s="435"/>
      <c r="J323" s="435"/>
      <c r="K323" s="435"/>
      <c r="L323" s="435"/>
      <c r="M323" s="435"/>
      <c r="N323" s="435"/>
      <c r="O323" s="435"/>
      <c r="P323" s="435"/>
      <c r="Q323" s="435"/>
      <c r="R323" s="141" t="s">
        <v>259</v>
      </c>
      <c r="S323" s="99"/>
      <c r="T323" s="551">
        <f>請求データ入力!$O$11</f>
        <v>0.1</v>
      </c>
      <c r="U323" s="480"/>
      <c r="V323" s="467" t="str">
        <f>請求データ入力!O110</f>
        <v/>
      </c>
      <c r="W323" s="460"/>
      <c r="X323" s="460"/>
      <c r="Y323" s="460"/>
      <c r="Z323" s="468"/>
      <c r="AA323" s="10"/>
      <c r="AB323" s="10"/>
      <c r="AC323" s="10"/>
      <c r="AD323" s="10"/>
      <c r="AE323" s="10"/>
      <c r="AF323" s="10"/>
      <c r="AG323" s="9"/>
      <c r="AL323" s="97"/>
      <c r="AM323" s="53"/>
      <c r="AO323" s="278"/>
      <c r="AP323" s="277"/>
    </row>
    <row r="324" spans="1:45" s="1" customFormat="1" ht="9.9" customHeight="1" x14ac:dyDescent="0.2">
      <c r="B324" s="475" t="str">
        <f>請求データ入力!$F$6</f>
        <v>有限会社木村左官工業</v>
      </c>
      <c r="C324" s="435"/>
      <c r="D324" s="435"/>
      <c r="E324" s="435"/>
      <c r="F324" s="435"/>
      <c r="G324" s="435"/>
      <c r="H324" s="435"/>
      <c r="I324" s="435"/>
      <c r="J324" s="435"/>
      <c r="K324" s="435"/>
      <c r="L324" s="435"/>
      <c r="M324" s="435"/>
      <c r="N324" s="435"/>
      <c r="O324" s="435"/>
      <c r="P324" s="435"/>
      <c r="Q324" s="435"/>
      <c r="R324" s="136" t="s">
        <v>260</v>
      </c>
      <c r="U324" s="12"/>
      <c r="V324" s="93"/>
      <c r="W324" s="10"/>
      <c r="X324" s="10"/>
      <c r="Y324" s="10"/>
      <c r="Z324" s="137"/>
      <c r="AA324" s="10"/>
      <c r="AB324" s="10"/>
      <c r="AC324" s="10"/>
      <c r="AD324" s="10"/>
      <c r="AE324" s="10"/>
      <c r="AF324" s="10"/>
      <c r="AG324" s="9"/>
      <c r="AL324" s="97"/>
      <c r="AM324" s="53"/>
      <c r="AO324" s="278"/>
      <c r="AP324" s="277"/>
    </row>
    <row r="325" spans="1:45" s="1" customFormat="1" ht="15.9" customHeight="1" thickBot="1" x14ac:dyDescent="0.25">
      <c r="B325" s="476"/>
      <c r="C325" s="435"/>
      <c r="D325" s="435"/>
      <c r="E325" s="435"/>
      <c r="F325" s="435"/>
      <c r="G325" s="435"/>
      <c r="H325" s="435"/>
      <c r="I325" s="435"/>
      <c r="J325" s="435"/>
      <c r="K325" s="435"/>
      <c r="L325" s="435"/>
      <c r="M325" s="435"/>
      <c r="N325" s="435"/>
      <c r="O325" s="435"/>
      <c r="P325" s="435"/>
      <c r="Q325" s="435"/>
      <c r="R325" s="90"/>
      <c r="S325" s="91"/>
      <c r="T325" s="91"/>
      <c r="U325" s="144"/>
      <c r="V325" s="539" t="str">
        <f>請求データ入力!P110</f>
        <v/>
      </c>
      <c r="W325" s="508"/>
      <c r="X325" s="508"/>
      <c r="Y325" s="508"/>
      <c r="Z325" s="540"/>
      <c r="AA325" s="108"/>
      <c r="AB325" s="109"/>
      <c r="AC325" s="114" t="s">
        <v>261</v>
      </c>
      <c r="AD325" s="109"/>
      <c r="AE325" s="323"/>
      <c r="AF325" s="109"/>
      <c r="AG325" s="110"/>
      <c r="AH325" s="110"/>
      <c r="AI325" s="110"/>
      <c r="AJ325" s="110"/>
      <c r="AK325" s="110"/>
      <c r="AL325" s="111"/>
      <c r="AM325" s="53"/>
      <c r="AO325" s="278"/>
      <c r="AP325" s="277"/>
    </row>
    <row r="326" spans="1:45" s="1" customFormat="1" ht="9.9" customHeight="1" x14ac:dyDescent="0.2">
      <c r="B326" s="476"/>
      <c r="C326" s="435"/>
      <c r="D326" s="435"/>
      <c r="E326" s="435"/>
      <c r="F326" s="435"/>
      <c r="G326" s="435"/>
      <c r="H326" s="435"/>
      <c r="I326" s="435"/>
      <c r="J326" s="435"/>
      <c r="K326" s="435"/>
      <c r="L326" s="435"/>
      <c r="M326" s="435"/>
      <c r="N326" s="435"/>
      <c r="O326" s="435"/>
      <c r="P326" s="435"/>
      <c r="Q326" s="435"/>
      <c r="R326" s="132" t="s">
        <v>262</v>
      </c>
      <c r="S326" s="133"/>
      <c r="T326" s="133"/>
      <c r="U326" s="134"/>
      <c r="V326" s="117" t="s">
        <v>263</v>
      </c>
      <c r="W326" s="10"/>
      <c r="X326" s="10"/>
      <c r="Y326" s="10"/>
      <c r="Z326" s="10"/>
      <c r="AA326" s="149"/>
      <c r="AB326" s="10"/>
      <c r="AC326" s="115" t="s">
        <v>264</v>
      </c>
      <c r="AD326" s="10"/>
      <c r="AE326" s="10"/>
      <c r="AF326" s="10"/>
      <c r="AG326" s="112"/>
      <c r="AI326" s="115" t="s">
        <v>265</v>
      </c>
      <c r="AL326" s="97"/>
      <c r="AM326" s="53"/>
      <c r="AO326" s="278"/>
      <c r="AP326" s="277"/>
    </row>
    <row r="327" spans="1:45" s="1" customFormat="1" ht="15.9" customHeight="1" x14ac:dyDescent="0.2">
      <c r="B327" s="533" t="str">
        <f>"TEL："&amp;請求データ入力!$K$4</f>
        <v>TEL：090-4609-2757</v>
      </c>
      <c r="C327" s="460"/>
      <c r="D327" s="460"/>
      <c r="E327" s="460"/>
      <c r="F327" s="460"/>
      <c r="G327" s="460"/>
      <c r="H327" s="460"/>
      <c r="I327" s="460"/>
      <c r="J327" s="460"/>
      <c r="K327" s="460"/>
      <c r="L327" s="460"/>
      <c r="M327" s="460"/>
      <c r="N327" s="460"/>
      <c r="O327" s="460"/>
      <c r="P327" s="460"/>
      <c r="Q327" s="480"/>
      <c r="R327" s="479">
        <f>請求データ入力!F110</f>
        <v>0</v>
      </c>
      <c r="S327" s="460"/>
      <c r="T327" s="460"/>
      <c r="U327" s="480"/>
      <c r="V327" s="484" t="str">
        <f>CONCATENATE(請求データ入力!C110,"/",請求データ入力!D110,"/",請求データ入力!E110)</f>
        <v>//</v>
      </c>
      <c r="W327" s="460"/>
      <c r="X327" s="460"/>
      <c r="Y327" s="460"/>
      <c r="Z327" s="460"/>
      <c r="AA327" s="150"/>
      <c r="AB327" s="10"/>
      <c r="AC327" s="10"/>
      <c r="AD327" s="10"/>
      <c r="AE327" s="10"/>
      <c r="AF327" s="10"/>
      <c r="AG327" s="93"/>
      <c r="AL327" s="97"/>
      <c r="AM327" s="53"/>
      <c r="AO327" s="278"/>
      <c r="AP327" s="277"/>
    </row>
    <row r="328" spans="1:45" s="1" customFormat="1" ht="9.9" customHeight="1" x14ac:dyDescent="0.2">
      <c r="B328" s="128" t="s">
        <v>266</v>
      </c>
      <c r="C328" s="129"/>
      <c r="D328" s="129"/>
      <c r="E328" s="129"/>
      <c r="F328" s="130"/>
      <c r="G328" s="129"/>
      <c r="H328" s="129"/>
      <c r="I328" s="129"/>
      <c r="J328" s="129"/>
      <c r="K328" s="129"/>
      <c r="L328" s="129"/>
      <c r="M328" s="129"/>
      <c r="N328" s="129"/>
      <c r="O328" s="129"/>
      <c r="P328" s="129"/>
      <c r="Q328" s="129"/>
      <c r="R328" s="146" t="s">
        <v>267</v>
      </c>
      <c r="S328" s="99"/>
      <c r="T328" s="99"/>
      <c r="U328" s="147"/>
      <c r="V328" s="148"/>
      <c r="W328" s="10"/>
      <c r="X328" s="10"/>
      <c r="Y328" s="10"/>
      <c r="Z328" s="10"/>
      <c r="AA328" s="150"/>
      <c r="AB328" s="10"/>
      <c r="AC328" s="10"/>
      <c r="AD328" s="10"/>
      <c r="AE328" s="10"/>
      <c r="AF328" s="10"/>
      <c r="AG328" s="93"/>
      <c r="AL328" s="97"/>
      <c r="AM328" s="53"/>
      <c r="AO328" s="278"/>
      <c r="AP328" s="277"/>
      <c r="AS328" s="58"/>
    </row>
    <row r="329" spans="1:45" s="1" customFormat="1" ht="15.9" customHeight="1" x14ac:dyDescent="0.2">
      <c r="B329" s="473">
        <f>請求データ入力!H110</f>
        <v>0</v>
      </c>
      <c r="C329" s="460"/>
      <c r="D329" s="460"/>
      <c r="E329" s="460"/>
      <c r="F329" s="460"/>
      <c r="G329" s="459">
        <f>請求データ入力!I110</f>
        <v>0</v>
      </c>
      <c r="H329" s="460"/>
      <c r="I329" s="460"/>
      <c r="J329" s="460"/>
      <c r="K329" s="460"/>
      <c r="L329" s="460"/>
      <c r="M329" s="460"/>
      <c r="N329" s="460"/>
      <c r="O329" s="460"/>
      <c r="P329" s="460"/>
      <c r="Q329" s="460"/>
      <c r="R329" s="479">
        <f>請求データ入力!G110</f>
        <v>0</v>
      </c>
      <c r="S329" s="460"/>
      <c r="T329" s="460"/>
      <c r="U329" s="480"/>
      <c r="V329" s="131" t="s">
        <v>268</v>
      </c>
      <c r="W329" s="484" t="str">
        <f>請求データ入力!Q110</f>
        <v>2602096</v>
      </c>
      <c r="X329" s="460"/>
      <c r="Y329" s="460"/>
      <c r="Z329" s="460"/>
      <c r="AA329" s="113"/>
      <c r="AB329" s="99"/>
      <c r="AC329" s="99"/>
      <c r="AD329" s="99"/>
      <c r="AE329" s="99"/>
      <c r="AF329" s="99"/>
      <c r="AG329" s="113"/>
      <c r="AH329" s="99"/>
      <c r="AI329" s="99"/>
      <c r="AJ329" s="99"/>
      <c r="AK329" s="99"/>
      <c r="AL329" s="100"/>
      <c r="AM329" s="53"/>
      <c r="AO329" s="278"/>
      <c r="AP329" s="277"/>
      <c r="AS329" s="58"/>
    </row>
    <row r="330" spans="1:45" s="1" customFormat="1" ht="12" customHeight="1" x14ac:dyDescent="0.2">
      <c r="B330" s="92"/>
      <c r="AM330" s="53"/>
      <c r="AS330" s="58"/>
    </row>
    <row r="331" spans="1:45" s="1" customFormat="1" ht="12" customHeight="1" x14ac:dyDescent="0.2">
      <c r="AM331" s="53"/>
      <c r="AS331" s="58"/>
    </row>
    <row r="332" spans="1:45" s="2" customFormat="1" ht="15.9" customHeight="1" x14ac:dyDescent="0.2">
      <c r="A332" s="1"/>
      <c r="B332" s="79" t="s">
        <v>269</v>
      </c>
      <c r="C332" s="80"/>
      <c r="D332" s="81"/>
      <c r="E332" s="81"/>
      <c r="F332" s="81"/>
      <c r="G332" s="81"/>
      <c r="H332" s="81"/>
      <c r="I332" s="81"/>
      <c r="J332" s="81"/>
      <c r="K332" s="81"/>
      <c r="L332" s="81"/>
      <c r="M332" s="81"/>
      <c r="N332" s="81"/>
      <c r="O332" s="82"/>
      <c r="P332" s="83" t="s">
        <v>270</v>
      </c>
      <c r="Q332" s="81"/>
      <c r="R332" s="81"/>
      <c r="S332" s="81"/>
      <c r="T332" s="81"/>
      <c r="U332" s="81"/>
      <c r="V332" s="81"/>
      <c r="W332" s="81"/>
      <c r="AA332" s="178" t="s">
        <v>244</v>
      </c>
      <c r="AB332" s="156"/>
      <c r="AC332" s="156"/>
      <c r="AD332" s="156"/>
      <c r="AE332" s="156"/>
      <c r="AF332" s="156"/>
      <c r="AG332" s="156"/>
      <c r="AH332" s="156"/>
      <c r="AI332" s="156"/>
      <c r="AJ332" s="156"/>
      <c r="AK332" s="156"/>
      <c r="AL332" s="157"/>
      <c r="AM332" s="53"/>
      <c r="AN332" s="55"/>
      <c r="AS332" s="57"/>
    </row>
    <row r="333" spans="1:45" s="1" customFormat="1" ht="15.9" customHeight="1" thickBot="1" x14ac:dyDescent="0.25">
      <c r="B333" s="181"/>
      <c r="C333" s="182"/>
      <c r="D333" s="182"/>
      <c r="E333" s="183" t="s">
        <v>245</v>
      </c>
      <c r="F333" s="184"/>
      <c r="G333" s="185"/>
      <c r="H333" s="185"/>
      <c r="I333" s="185"/>
      <c r="J333" s="186"/>
      <c r="K333" s="185"/>
      <c r="L333" s="185"/>
      <c r="M333" s="185"/>
      <c r="N333" s="187" t="s">
        <v>246</v>
      </c>
      <c r="O333" s="185"/>
      <c r="P333" s="185"/>
      <c r="Q333" s="188"/>
      <c r="R333" s="183" t="s">
        <v>247</v>
      </c>
      <c r="S333" s="185"/>
      <c r="T333" s="185"/>
      <c r="U333" s="185"/>
      <c r="V333" s="187" t="s">
        <v>248</v>
      </c>
      <c r="W333" s="185"/>
      <c r="X333" s="189"/>
      <c r="Y333" s="189"/>
      <c r="Z333" s="190"/>
      <c r="AA333" s="158"/>
      <c r="AB333" s="3"/>
      <c r="AC333" s="3"/>
      <c r="AD333" s="3"/>
      <c r="AG333" s="4"/>
      <c r="AH333" s="4"/>
      <c r="AI333" s="4"/>
      <c r="AJ333" s="4"/>
      <c r="AK333" s="5"/>
      <c r="AL333" s="159"/>
      <c r="AM333" s="53"/>
      <c r="AS333" s="58"/>
    </row>
    <row r="334" spans="1:45" s="1" customFormat="1" ht="15.9" customHeight="1" thickTop="1" x14ac:dyDescent="0.2">
      <c r="A334" s="6"/>
      <c r="B334" s="489">
        <f>B313</f>
        <v>0</v>
      </c>
      <c r="C334" s="435"/>
      <c r="D334" s="435"/>
      <c r="E334" s="435"/>
      <c r="F334" s="435"/>
      <c r="G334" s="435"/>
      <c r="H334" s="435"/>
      <c r="I334" s="435"/>
      <c r="J334" s="435"/>
      <c r="K334" s="435"/>
      <c r="L334" s="435"/>
      <c r="M334" s="435"/>
      <c r="N334" s="448">
        <f>N313</f>
        <v>0</v>
      </c>
      <c r="O334" s="435"/>
      <c r="P334" s="449">
        <f>P313</f>
        <v>0</v>
      </c>
      <c r="Q334" s="450"/>
      <c r="R334" s="447">
        <f>R313</f>
        <v>0</v>
      </c>
      <c r="S334" s="435"/>
      <c r="T334" s="435"/>
      <c r="U334" s="435"/>
      <c r="V334" s="498" t="str">
        <f>V313</f>
        <v/>
      </c>
      <c r="W334" s="435"/>
      <c r="X334" s="435"/>
      <c r="Y334" s="435"/>
      <c r="Z334" s="450"/>
      <c r="AA334" s="324"/>
      <c r="AB334" s="319"/>
      <c r="AC334" s="319"/>
      <c r="AD334" s="319"/>
      <c r="AE334" s="166"/>
      <c r="AF334" s="166"/>
      <c r="AG334" s="166"/>
      <c r="AH334" s="166"/>
      <c r="AI334" s="166"/>
      <c r="AJ334" s="166"/>
      <c r="AK334" s="166"/>
      <c r="AL334" s="167"/>
      <c r="AM334" s="53"/>
      <c r="AS334" s="58"/>
    </row>
    <row r="335" spans="1:45" s="1" customFormat="1" ht="15.9" customHeight="1" x14ac:dyDescent="0.2">
      <c r="B335" s="463"/>
      <c r="C335" s="429"/>
      <c r="D335" s="429"/>
      <c r="E335" s="429"/>
      <c r="F335" s="429"/>
      <c r="G335" s="429"/>
      <c r="H335" s="429"/>
      <c r="I335" s="429"/>
      <c r="J335" s="429"/>
      <c r="K335" s="429"/>
      <c r="L335" s="429"/>
      <c r="M335" s="429"/>
      <c r="N335" s="443"/>
      <c r="O335" s="429"/>
      <c r="P335" s="454"/>
      <c r="Q335" s="430"/>
      <c r="R335" s="487"/>
      <c r="S335" s="429"/>
      <c r="T335" s="429"/>
      <c r="U335" s="429"/>
      <c r="V335" s="428"/>
      <c r="W335" s="429"/>
      <c r="X335" s="429"/>
      <c r="Y335" s="429"/>
      <c r="Z335" s="430"/>
      <c r="AA335" s="325" t="s">
        <v>249</v>
      </c>
      <c r="AB335" s="325"/>
      <c r="AC335" s="325"/>
      <c r="AD335" s="325"/>
      <c r="AE335" s="325"/>
      <c r="AF335" s="325"/>
      <c r="AG335" s="325"/>
      <c r="AH335" s="325"/>
      <c r="AI335" s="325"/>
      <c r="AJ335" s="325"/>
      <c r="AK335" s="325"/>
      <c r="AL335" s="326"/>
      <c r="AM335" s="53"/>
      <c r="AS335" s="58"/>
    </row>
    <row r="336" spans="1:45" s="1" customFormat="1" ht="15.9" customHeight="1" x14ac:dyDescent="0.2">
      <c r="B336" s="463"/>
      <c r="C336" s="429"/>
      <c r="D336" s="429"/>
      <c r="E336" s="429"/>
      <c r="F336" s="429"/>
      <c r="G336" s="429"/>
      <c r="H336" s="429"/>
      <c r="I336" s="429"/>
      <c r="J336" s="429"/>
      <c r="K336" s="429"/>
      <c r="L336" s="429"/>
      <c r="M336" s="429"/>
      <c r="N336" s="443"/>
      <c r="O336" s="429"/>
      <c r="P336" s="454"/>
      <c r="Q336" s="430"/>
      <c r="R336" s="487"/>
      <c r="S336" s="429"/>
      <c r="T336" s="429"/>
      <c r="U336" s="429"/>
      <c r="V336" s="428"/>
      <c r="W336" s="429"/>
      <c r="X336" s="429"/>
      <c r="Y336" s="429"/>
      <c r="Z336" s="430"/>
      <c r="AA336" s="325" t="s">
        <v>252</v>
      </c>
      <c r="AB336" s="325"/>
      <c r="AC336" s="325"/>
      <c r="AD336" s="325"/>
      <c r="AE336" s="325"/>
      <c r="AF336" s="325"/>
      <c r="AG336" s="325"/>
      <c r="AH336" s="325"/>
      <c r="AI336" s="325"/>
      <c r="AJ336" s="325"/>
      <c r="AK336" s="325"/>
      <c r="AL336" s="326"/>
      <c r="AM336" s="53"/>
      <c r="AO336" s="61"/>
      <c r="AS336" s="58"/>
    </row>
    <row r="337" spans="2:45" s="1" customFormat="1" ht="15.9" customHeight="1" x14ac:dyDescent="0.2">
      <c r="B337" s="463"/>
      <c r="C337" s="429"/>
      <c r="D337" s="429"/>
      <c r="E337" s="429"/>
      <c r="F337" s="429"/>
      <c r="G337" s="429"/>
      <c r="H337" s="429"/>
      <c r="I337" s="429"/>
      <c r="J337" s="429"/>
      <c r="K337" s="429"/>
      <c r="L337" s="429"/>
      <c r="M337" s="429"/>
      <c r="N337" s="443"/>
      <c r="O337" s="429"/>
      <c r="P337" s="454"/>
      <c r="Q337" s="430"/>
      <c r="R337" s="487"/>
      <c r="S337" s="429"/>
      <c r="T337" s="429"/>
      <c r="U337" s="429"/>
      <c r="V337" s="428"/>
      <c r="W337" s="429"/>
      <c r="X337" s="429"/>
      <c r="Y337" s="429"/>
      <c r="Z337" s="430"/>
      <c r="AA337" s="455" t="s">
        <v>253</v>
      </c>
      <c r="AB337" s="429"/>
      <c r="AC337" s="429"/>
      <c r="AD337" s="430"/>
      <c r="AE337" s="455" t="s">
        <v>254</v>
      </c>
      <c r="AF337" s="429"/>
      <c r="AG337" s="429"/>
      <c r="AH337" s="430"/>
      <c r="AI337" s="455" t="s">
        <v>255</v>
      </c>
      <c r="AJ337" s="429"/>
      <c r="AK337" s="429"/>
      <c r="AL337" s="430"/>
      <c r="AM337" s="53"/>
      <c r="AS337" s="58"/>
    </row>
    <row r="338" spans="2:45" s="1" customFormat="1" ht="15.9" customHeight="1" x14ac:dyDescent="0.2">
      <c r="B338" s="463"/>
      <c r="C338" s="429"/>
      <c r="D338" s="429"/>
      <c r="E338" s="429"/>
      <c r="F338" s="429"/>
      <c r="G338" s="429"/>
      <c r="H338" s="429"/>
      <c r="I338" s="429"/>
      <c r="J338" s="429"/>
      <c r="K338" s="429"/>
      <c r="L338" s="429"/>
      <c r="M338" s="429"/>
      <c r="N338" s="443"/>
      <c r="O338" s="429"/>
      <c r="P338" s="454"/>
      <c r="Q338" s="430"/>
      <c r="R338" s="487"/>
      <c r="S338" s="429"/>
      <c r="T338" s="429"/>
      <c r="U338" s="429"/>
      <c r="V338" s="428"/>
      <c r="W338" s="429"/>
      <c r="X338" s="429"/>
      <c r="Y338" s="429"/>
      <c r="Z338" s="430"/>
      <c r="AA338" s="161"/>
      <c r="AB338" s="7"/>
      <c r="AC338" s="8"/>
      <c r="AD338" s="8"/>
      <c r="AE338" s="172"/>
      <c r="AF338" s="8"/>
      <c r="AG338" s="7"/>
      <c r="AH338" s="162"/>
      <c r="AI338" s="7"/>
      <c r="AJ338" s="7"/>
      <c r="AK338" s="7"/>
      <c r="AL338" s="162"/>
      <c r="AM338" s="53"/>
      <c r="AS338" s="58"/>
    </row>
    <row r="339" spans="2:45" s="1" customFormat="1" ht="15.9" customHeight="1" x14ac:dyDescent="0.2">
      <c r="B339" s="463"/>
      <c r="C339" s="429"/>
      <c r="D339" s="429"/>
      <c r="E339" s="429"/>
      <c r="F339" s="429"/>
      <c r="G339" s="429"/>
      <c r="H339" s="429"/>
      <c r="I339" s="429"/>
      <c r="J339" s="429"/>
      <c r="K339" s="429"/>
      <c r="L339" s="429"/>
      <c r="M339" s="429"/>
      <c r="N339" s="443"/>
      <c r="O339" s="429"/>
      <c r="P339" s="454"/>
      <c r="Q339" s="430"/>
      <c r="R339" s="487"/>
      <c r="S339" s="429"/>
      <c r="T339" s="429"/>
      <c r="U339" s="429"/>
      <c r="V339" s="428"/>
      <c r="W339" s="429"/>
      <c r="X339" s="429"/>
      <c r="Y339" s="429"/>
      <c r="Z339" s="430"/>
      <c r="AA339" s="161"/>
      <c r="AB339" s="7"/>
      <c r="AC339" s="8"/>
      <c r="AD339" s="8"/>
      <c r="AE339" s="172"/>
      <c r="AF339" s="8"/>
      <c r="AG339" s="7"/>
      <c r="AH339" s="162"/>
      <c r="AI339" s="7"/>
      <c r="AJ339" s="7"/>
      <c r="AK339" s="7"/>
      <c r="AL339" s="162"/>
      <c r="AM339" s="53"/>
      <c r="AS339" s="58"/>
    </row>
    <row r="340" spans="2:45" s="1" customFormat="1" ht="15.9" customHeight="1" thickBot="1" x14ac:dyDescent="0.25">
      <c r="B340" s="489"/>
      <c r="C340" s="435"/>
      <c r="D340" s="435"/>
      <c r="E340" s="435"/>
      <c r="F340" s="435"/>
      <c r="G340" s="435"/>
      <c r="H340" s="435"/>
      <c r="I340" s="435"/>
      <c r="J340" s="435"/>
      <c r="K340" s="435"/>
      <c r="L340" s="435"/>
      <c r="M340" s="435"/>
      <c r="N340" s="448"/>
      <c r="O340" s="435"/>
      <c r="P340" s="449"/>
      <c r="Q340" s="450"/>
      <c r="R340" s="447"/>
      <c r="S340" s="435"/>
      <c r="T340" s="435"/>
      <c r="U340" s="435"/>
      <c r="V340" s="502"/>
      <c r="W340" s="435"/>
      <c r="X340" s="435"/>
      <c r="Y340" s="435"/>
      <c r="Z340" s="450"/>
      <c r="AA340" s="173"/>
      <c r="AB340" s="174"/>
      <c r="AC340" s="175"/>
      <c r="AD340" s="175"/>
      <c r="AE340" s="176"/>
      <c r="AF340" s="175"/>
      <c r="AG340" s="174"/>
      <c r="AH340" s="177"/>
      <c r="AI340" s="174"/>
      <c r="AJ340" s="174"/>
      <c r="AK340" s="174"/>
      <c r="AL340" s="177"/>
      <c r="AM340" s="53"/>
      <c r="AS340" s="58"/>
    </row>
    <row r="341" spans="2:45" s="1" customFormat="1" ht="9.9" customHeight="1" x14ac:dyDescent="0.2">
      <c r="B341" s="209" t="s">
        <v>256</v>
      </c>
      <c r="C341" s="191"/>
      <c r="D341" s="191"/>
      <c r="E341" s="191"/>
      <c r="F341" s="191"/>
      <c r="G341" s="493" t="str">
        <f>請求データ入力!$K$2</f>
        <v xml:space="preserve">72130
</v>
      </c>
      <c r="H341" s="494"/>
      <c r="I341" s="494"/>
      <c r="J341" s="494"/>
      <c r="K341" s="495"/>
      <c r="L341" s="505" t="s">
        <v>100</v>
      </c>
      <c r="M341" s="494"/>
      <c r="N341" s="494"/>
      <c r="O341" s="494"/>
      <c r="P341" s="494"/>
      <c r="Q341" s="506"/>
      <c r="R341" s="210" t="s">
        <v>257</v>
      </c>
      <c r="S341" s="199"/>
      <c r="T341" s="199"/>
      <c r="U341" s="200"/>
      <c r="V341" s="201"/>
      <c r="W341" s="202"/>
      <c r="X341" s="199"/>
      <c r="Y341" s="199"/>
      <c r="Z341" s="203"/>
      <c r="AC341" s="317"/>
      <c r="AD341" s="317"/>
      <c r="AE341" s="317"/>
      <c r="AF341" s="317"/>
      <c r="AG341" s="9"/>
      <c r="AL341" s="160"/>
      <c r="AM341" s="53"/>
      <c r="AS341" s="58"/>
    </row>
    <row r="342" spans="2:45" s="1" customFormat="1" ht="15.9" customHeight="1" x14ac:dyDescent="0.2">
      <c r="B342" s="163"/>
      <c r="G342" s="496"/>
      <c r="H342" s="453"/>
      <c r="I342" s="453"/>
      <c r="J342" s="453"/>
      <c r="K342" s="497"/>
      <c r="L342" s="477">
        <f>請求データ入力!$K$6</f>
        <v>0</v>
      </c>
      <c r="M342" s="429"/>
      <c r="N342" s="429"/>
      <c r="O342" s="429"/>
      <c r="P342" s="429"/>
      <c r="Q342" s="478"/>
      <c r="R342" s="204"/>
      <c r="U342" s="12"/>
      <c r="V342" s="503" t="str">
        <f>V321</f>
        <v/>
      </c>
      <c r="W342" s="435"/>
      <c r="X342" s="435"/>
      <c r="Y342" s="435"/>
      <c r="Z342" s="504"/>
      <c r="AC342" s="317"/>
      <c r="AD342" s="317"/>
      <c r="AE342" s="317"/>
      <c r="AF342" s="317"/>
      <c r="AG342" s="9"/>
      <c r="AL342" s="160"/>
      <c r="AM342" s="53"/>
      <c r="AS342" s="58"/>
    </row>
    <row r="343" spans="2:45" s="1" customFormat="1" ht="9.9" customHeight="1" x14ac:dyDescent="0.2">
      <c r="B343" s="532" t="str">
        <f>請求データ入力!$F$2</f>
        <v>〒110-0012　東京都台東区竜泉3-40-4</v>
      </c>
      <c r="C343" s="435"/>
      <c r="D343" s="435"/>
      <c r="E343" s="435"/>
      <c r="F343" s="435"/>
      <c r="G343" s="435"/>
      <c r="H343" s="435"/>
      <c r="I343" s="435"/>
      <c r="J343" s="435"/>
      <c r="K343" s="435"/>
      <c r="L343" s="435"/>
      <c r="M343" s="435"/>
      <c r="N343" s="435"/>
      <c r="O343" s="435"/>
      <c r="P343" s="435"/>
      <c r="Q343" s="435"/>
      <c r="R343" s="211" t="s">
        <v>258</v>
      </c>
      <c r="S343" s="191"/>
      <c r="T343" s="191"/>
      <c r="U343" s="192"/>
      <c r="V343" s="171"/>
      <c r="W343" s="193"/>
      <c r="X343" s="193"/>
      <c r="Y343" s="193"/>
      <c r="Z343" s="205"/>
      <c r="AA343" s="10"/>
      <c r="AB343" s="10"/>
      <c r="AC343" s="10"/>
      <c r="AD343" s="10"/>
      <c r="AE343" s="10"/>
      <c r="AF343" s="10"/>
      <c r="AG343" s="9"/>
      <c r="AL343" s="160"/>
      <c r="AM343" s="53"/>
      <c r="AS343" s="58"/>
    </row>
    <row r="344" spans="2:45" s="1" customFormat="1" ht="15.9" customHeight="1" x14ac:dyDescent="0.2">
      <c r="B344" s="472"/>
      <c r="C344" s="435"/>
      <c r="D344" s="435"/>
      <c r="E344" s="435"/>
      <c r="F344" s="435"/>
      <c r="G344" s="435"/>
      <c r="H344" s="435"/>
      <c r="I344" s="435"/>
      <c r="J344" s="435"/>
      <c r="K344" s="435"/>
      <c r="L344" s="435"/>
      <c r="M344" s="435"/>
      <c r="N344" s="435"/>
      <c r="O344" s="435"/>
      <c r="P344" s="435"/>
      <c r="Q344" s="435"/>
      <c r="R344" s="212" t="s">
        <v>259</v>
      </c>
      <c r="S344" s="166"/>
      <c r="T344" s="542">
        <f>請求データ入力!$O$11</f>
        <v>0.1</v>
      </c>
      <c r="U344" s="497"/>
      <c r="V344" s="516" t="str">
        <f>V323</f>
        <v/>
      </c>
      <c r="W344" s="453"/>
      <c r="X344" s="453"/>
      <c r="Y344" s="453"/>
      <c r="Z344" s="517"/>
      <c r="AA344" s="10"/>
      <c r="AB344" s="10"/>
      <c r="AC344" s="10"/>
      <c r="AD344" s="10"/>
      <c r="AE344" s="10"/>
      <c r="AF344" s="10"/>
      <c r="AG344" s="9"/>
      <c r="AL344" s="160"/>
      <c r="AM344" s="53"/>
      <c r="AS344" s="58"/>
    </row>
    <row r="345" spans="2:45" s="1" customFormat="1" ht="9.9" customHeight="1" x14ac:dyDescent="0.2">
      <c r="B345" s="471" t="str">
        <f>請求データ入力!$F$6</f>
        <v>有限会社木村左官工業</v>
      </c>
      <c r="C345" s="435"/>
      <c r="D345" s="435"/>
      <c r="E345" s="435"/>
      <c r="F345" s="435"/>
      <c r="G345" s="435"/>
      <c r="H345" s="435"/>
      <c r="I345" s="435"/>
      <c r="J345" s="435"/>
      <c r="K345" s="435"/>
      <c r="L345" s="435"/>
      <c r="M345" s="435"/>
      <c r="N345" s="435"/>
      <c r="O345" s="435"/>
      <c r="P345" s="435"/>
      <c r="Q345" s="450"/>
      <c r="R345" s="211" t="s">
        <v>260</v>
      </c>
      <c r="S345" s="191"/>
      <c r="T345" s="191"/>
      <c r="U345" s="192"/>
      <c r="V345" s="171"/>
      <c r="W345" s="193"/>
      <c r="X345" s="193"/>
      <c r="Y345" s="193"/>
      <c r="Z345" s="205"/>
      <c r="AA345" s="10"/>
      <c r="AB345" s="10"/>
      <c r="AC345" s="10"/>
      <c r="AD345" s="10"/>
      <c r="AE345" s="10"/>
      <c r="AF345" s="10"/>
      <c r="AG345" s="9"/>
      <c r="AL345" s="160"/>
      <c r="AM345" s="53"/>
      <c r="AS345" s="58"/>
    </row>
    <row r="346" spans="2:45" s="1" customFormat="1" ht="15.9" customHeight="1" thickBot="1" x14ac:dyDescent="0.25">
      <c r="B346" s="472"/>
      <c r="C346" s="435"/>
      <c r="D346" s="435"/>
      <c r="E346" s="435"/>
      <c r="F346" s="435"/>
      <c r="G346" s="435"/>
      <c r="H346" s="435"/>
      <c r="I346" s="435"/>
      <c r="J346" s="435"/>
      <c r="K346" s="435"/>
      <c r="L346" s="435"/>
      <c r="M346" s="435"/>
      <c r="N346" s="435"/>
      <c r="O346" s="435"/>
      <c r="P346" s="435"/>
      <c r="Q346" s="450"/>
      <c r="R346" s="206"/>
      <c r="S346" s="207"/>
      <c r="T346" s="207"/>
      <c r="U346" s="208"/>
      <c r="V346" s="464" t="str">
        <f>V325</f>
        <v/>
      </c>
      <c r="W346" s="465"/>
      <c r="X346" s="465"/>
      <c r="Y346" s="465"/>
      <c r="Z346" s="466"/>
      <c r="AA346" s="168"/>
      <c r="AB346" s="168"/>
      <c r="AC346" s="179" t="s">
        <v>261</v>
      </c>
      <c r="AD346" s="168"/>
      <c r="AE346" s="168"/>
      <c r="AF346" s="168"/>
      <c r="AG346" s="169"/>
      <c r="AH346" s="169"/>
      <c r="AI346" s="169"/>
      <c r="AJ346" s="169"/>
      <c r="AK346" s="169"/>
      <c r="AL346" s="170"/>
      <c r="AM346" s="53"/>
      <c r="AS346" s="58"/>
    </row>
    <row r="347" spans="2:45" s="1" customFormat="1" ht="9.9" customHeight="1" x14ac:dyDescent="0.2">
      <c r="B347" s="472"/>
      <c r="C347" s="435"/>
      <c r="D347" s="435"/>
      <c r="E347" s="435"/>
      <c r="F347" s="435"/>
      <c r="G347" s="435"/>
      <c r="H347" s="435"/>
      <c r="I347" s="435"/>
      <c r="J347" s="435"/>
      <c r="K347" s="435"/>
      <c r="L347" s="435"/>
      <c r="M347" s="435"/>
      <c r="N347" s="435"/>
      <c r="O347" s="435"/>
      <c r="P347" s="435"/>
      <c r="Q347" s="450"/>
      <c r="R347" s="213" t="s">
        <v>262</v>
      </c>
      <c r="S347" s="166"/>
      <c r="T347" s="166"/>
      <c r="U347" s="195"/>
      <c r="V347" s="215" t="s">
        <v>263</v>
      </c>
      <c r="W347" s="10"/>
      <c r="X347" s="10"/>
      <c r="Y347" s="10"/>
      <c r="Z347" s="180"/>
      <c r="AA347" s="164"/>
      <c r="AB347" s="10"/>
      <c r="AC347" s="216" t="s">
        <v>264</v>
      </c>
      <c r="AD347" s="10"/>
      <c r="AE347" s="10"/>
      <c r="AF347" s="10"/>
      <c r="AG347" s="171"/>
      <c r="AI347" s="216" t="s">
        <v>265</v>
      </c>
      <c r="AL347" s="160"/>
      <c r="AM347" s="53"/>
      <c r="AS347" s="58"/>
    </row>
    <row r="348" spans="2:45" s="1" customFormat="1" ht="15.9" customHeight="1" x14ac:dyDescent="0.2">
      <c r="B348" s="514" t="str">
        <f>"TEL："&amp;請求データ入力!$K$4</f>
        <v>TEL：090-4609-2757</v>
      </c>
      <c r="C348" s="453"/>
      <c r="D348" s="453"/>
      <c r="E348" s="453"/>
      <c r="F348" s="453"/>
      <c r="G348" s="453"/>
      <c r="H348" s="453"/>
      <c r="I348" s="453"/>
      <c r="J348" s="453"/>
      <c r="K348" s="453"/>
      <c r="L348" s="453"/>
      <c r="M348" s="453"/>
      <c r="N348" s="453"/>
      <c r="O348" s="453"/>
      <c r="P348" s="453"/>
      <c r="Q348" s="497"/>
      <c r="R348" s="452">
        <f>R327</f>
        <v>0</v>
      </c>
      <c r="S348" s="453"/>
      <c r="T348" s="453"/>
      <c r="U348" s="453"/>
      <c r="V348" s="544" t="str">
        <f>V327</f>
        <v>//</v>
      </c>
      <c r="W348" s="453"/>
      <c r="X348" s="453"/>
      <c r="Y348" s="453"/>
      <c r="Z348" s="497"/>
      <c r="AA348" s="164"/>
      <c r="AB348" s="10"/>
      <c r="AC348" s="10"/>
      <c r="AD348" s="10"/>
      <c r="AE348" s="10"/>
      <c r="AF348" s="10"/>
      <c r="AG348" s="163"/>
      <c r="AL348" s="160"/>
      <c r="AM348" s="53"/>
      <c r="AS348" s="58"/>
    </row>
    <row r="349" spans="2:45" s="1" customFormat="1" ht="9.9" customHeight="1" x14ac:dyDescent="0.2">
      <c r="B349" s="209" t="s">
        <v>266</v>
      </c>
      <c r="C349" s="191"/>
      <c r="D349" s="191"/>
      <c r="E349" s="191"/>
      <c r="F349" s="197"/>
      <c r="G349" s="191"/>
      <c r="H349" s="191"/>
      <c r="I349" s="191"/>
      <c r="J349" s="191"/>
      <c r="K349" s="191"/>
      <c r="L349" s="191"/>
      <c r="M349" s="191"/>
      <c r="N349" s="191"/>
      <c r="O349" s="191"/>
      <c r="P349" s="191"/>
      <c r="Q349" s="191"/>
      <c r="R349" s="214" t="s">
        <v>267</v>
      </c>
      <c r="S349" s="169"/>
      <c r="T349" s="169"/>
      <c r="U349" s="196"/>
      <c r="V349" s="198"/>
      <c r="W349" s="193"/>
      <c r="X349" s="193"/>
      <c r="Y349" s="193"/>
      <c r="Z349" s="194"/>
      <c r="AA349" s="164"/>
      <c r="AB349" s="10"/>
      <c r="AC349" s="10"/>
      <c r="AD349" s="10"/>
      <c r="AE349" s="10"/>
      <c r="AF349" s="10"/>
      <c r="AG349" s="163"/>
      <c r="AL349" s="160"/>
      <c r="AM349" s="53"/>
      <c r="AS349" s="58"/>
    </row>
    <row r="350" spans="2:45" s="1" customFormat="1" ht="15.9" customHeight="1" x14ac:dyDescent="0.2">
      <c r="B350" s="452">
        <f>B329</f>
        <v>0</v>
      </c>
      <c r="C350" s="453"/>
      <c r="D350" s="453"/>
      <c r="E350" s="453"/>
      <c r="F350" s="453"/>
      <c r="G350" s="488">
        <f>G329</f>
        <v>0</v>
      </c>
      <c r="H350" s="453"/>
      <c r="I350" s="453"/>
      <c r="J350" s="453"/>
      <c r="K350" s="453"/>
      <c r="L350" s="453"/>
      <c r="M350" s="453"/>
      <c r="N350" s="453"/>
      <c r="O350" s="453"/>
      <c r="P350" s="453"/>
      <c r="Q350" s="453"/>
      <c r="R350" s="452">
        <f>R329</f>
        <v>0</v>
      </c>
      <c r="S350" s="453"/>
      <c r="T350" s="453"/>
      <c r="U350" s="453"/>
      <c r="V350" s="217" t="s">
        <v>268</v>
      </c>
      <c r="W350" s="531" t="str">
        <f>W329</f>
        <v>2602096</v>
      </c>
      <c r="X350" s="453"/>
      <c r="Y350" s="453"/>
      <c r="Z350" s="497"/>
      <c r="AA350" s="165"/>
      <c r="AB350" s="166"/>
      <c r="AC350" s="166"/>
      <c r="AD350" s="166"/>
      <c r="AE350" s="166"/>
      <c r="AF350" s="166"/>
      <c r="AG350" s="165"/>
      <c r="AH350" s="166"/>
      <c r="AI350" s="166"/>
      <c r="AJ350" s="166"/>
      <c r="AK350" s="166"/>
      <c r="AL350" s="167"/>
      <c r="AM350" s="53"/>
      <c r="AS350" s="58"/>
    </row>
    <row r="351" spans="2:45" s="1" customFormat="1" ht="12" customHeight="1" x14ac:dyDescent="0.2">
      <c r="B351" s="92"/>
      <c r="AM351" s="53"/>
      <c r="AS351" s="58"/>
    </row>
    <row r="352" spans="2:45" s="1" customFormat="1" ht="18.899999999999999" customHeight="1" x14ac:dyDescent="0.2">
      <c r="AM352" s="53"/>
      <c r="AS352" s="58"/>
    </row>
    <row r="353" spans="1:45" s="2" customFormat="1" ht="15.9" customHeight="1" x14ac:dyDescent="0.2">
      <c r="A353" s="1"/>
      <c r="B353" s="219" t="s">
        <v>271</v>
      </c>
      <c r="C353" s="84"/>
      <c r="D353" s="85"/>
      <c r="E353" s="85"/>
      <c r="F353" s="85"/>
      <c r="G353" s="85"/>
      <c r="H353" s="85"/>
      <c r="I353" s="85"/>
      <c r="J353" s="85"/>
      <c r="K353" s="85"/>
      <c r="L353" s="85"/>
      <c r="M353" s="85"/>
      <c r="N353" s="85"/>
      <c r="O353" s="86"/>
      <c r="P353" s="220" t="s">
        <v>272</v>
      </c>
      <c r="Q353" s="85"/>
      <c r="R353" s="85"/>
      <c r="S353" s="85"/>
      <c r="T353" s="85"/>
      <c r="U353" s="85"/>
      <c r="V353" s="85"/>
      <c r="AA353" s="224" t="s">
        <v>244</v>
      </c>
      <c r="AB353" s="225"/>
      <c r="AC353" s="225"/>
      <c r="AD353" s="225"/>
      <c r="AE353" s="225"/>
      <c r="AF353" s="225"/>
      <c r="AG353" s="225"/>
      <c r="AH353" s="225"/>
      <c r="AI353" s="225"/>
      <c r="AJ353" s="225"/>
      <c r="AK353" s="225"/>
      <c r="AL353" s="226"/>
      <c r="AM353" s="53"/>
      <c r="AN353" s="55"/>
      <c r="AO353" s="1"/>
      <c r="AP353" s="1"/>
      <c r="AQ353" s="58"/>
      <c r="AS353" s="57"/>
    </row>
    <row r="354" spans="1:45" s="1" customFormat="1" ht="15.9" customHeight="1" thickBot="1" x14ac:dyDescent="0.25">
      <c r="B354" s="247"/>
      <c r="C354" s="248"/>
      <c r="D354" s="248"/>
      <c r="E354" s="249" t="s">
        <v>245</v>
      </c>
      <c r="F354" s="250"/>
      <c r="G354" s="248"/>
      <c r="H354" s="248"/>
      <c r="I354" s="248"/>
      <c r="J354" s="251"/>
      <c r="K354" s="248"/>
      <c r="L354" s="248"/>
      <c r="M354" s="248"/>
      <c r="N354" s="255" t="s">
        <v>246</v>
      </c>
      <c r="O354" s="248"/>
      <c r="P354" s="248"/>
      <c r="Q354" s="248"/>
      <c r="R354" s="255" t="s">
        <v>247</v>
      </c>
      <c r="S354" s="248"/>
      <c r="T354" s="248"/>
      <c r="U354" s="256"/>
      <c r="V354" s="249" t="s">
        <v>248</v>
      </c>
      <c r="W354" s="248"/>
      <c r="X354" s="252"/>
      <c r="Y354" s="252"/>
      <c r="Z354" s="253"/>
      <c r="AA354" s="227"/>
      <c r="AB354" s="3"/>
      <c r="AC354" s="3"/>
      <c r="AD354" s="3"/>
      <c r="AG354" s="4"/>
      <c r="AH354" s="4"/>
      <c r="AI354" s="4"/>
      <c r="AJ354" s="4"/>
      <c r="AK354" s="5"/>
      <c r="AL354" s="228"/>
      <c r="AM354" s="53"/>
      <c r="AQ354" s="58"/>
      <c r="AS354" s="58"/>
    </row>
    <row r="355" spans="1:45" s="1" customFormat="1" ht="15.9" customHeight="1" thickTop="1" x14ac:dyDescent="0.2">
      <c r="A355" s="6"/>
      <c r="B355" s="553">
        <f>B334</f>
        <v>0</v>
      </c>
      <c r="C355" s="435"/>
      <c r="D355" s="435"/>
      <c r="E355" s="435"/>
      <c r="F355" s="435"/>
      <c r="G355" s="435"/>
      <c r="H355" s="435"/>
      <c r="I355" s="435"/>
      <c r="J355" s="435"/>
      <c r="K355" s="435"/>
      <c r="L355" s="435"/>
      <c r="M355" s="435"/>
      <c r="N355" s="543">
        <f>N334</f>
        <v>0</v>
      </c>
      <c r="O355" s="435"/>
      <c r="P355" s="483">
        <f>P334</f>
        <v>0</v>
      </c>
      <c r="Q355" s="435"/>
      <c r="R355" s="546">
        <f>R334</f>
        <v>0</v>
      </c>
      <c r="S355" s="435"/>
      <c r="T355" s="435"/>
      <c r="U355" s="438"/>
      <c r="V355" s="447" t="str">
        <f>V334</f>
        <v/>
      </c>
      <c r="W355" s="435"/>
      <c r="X355" s="435"/>
      <c r="Y355" s="435"/>
      <c r="Z355" s="435"/>
      <c r="AA355" s="327"/>
      <c r="AB355" s="318"/>
      <c r="AC355" s="318"/>
      <c r="AD355" s="318"/>
      <c r="AE355" s="234"/>
      <c r="AF355" s="234"/>
      <c r="AG355" s="234"/>
      <c r="AH355" s="234"/>
      <c r="AI355" s="234"/>
      <c r="AJ355" s="234"/>
      <c r="AK355" s="234"/>
      <c r="AL355" s="235"/>
      <c r="AM355" s="53"/>
      <c r="AQ355" s="58"/>
      <c r="AS355" s="58"/>
    </row>
    <row r="356" spans="1:45" s="1" customFormat="1" ht="15.9" customHeight="1" x14ac:dyDescent="0.2">
      <c r="B356" s="474"/>
      <c r="C356" s="457"/>
      <c r="D356" s="457"/>
      <c r="E356" s="457"/>
      <c r="F356" s="457"/>
      <c r="G356" s="457"/>
      <c r="H356" s="457"/>
      <c r="I356" s="457"/>
      <c r="J356" s="457"/>
      <c r="K356" s="457"/>
      <c r="L356" s="457"/>
      <c r="M356" s="457"/>
      <c r="N356" s="456"/>
      <c r="O356" s="457"/>
      <c r="P356" s="458"/>
      <c r="Q356" s="457"/>
      <c r="R356" s="470"/>
      <c r="S356" s="457"/>
      <c r="T356" s="457"/>
      <c r="U356" s="462"/>
      <c r="V356" s="512"/>
      <c r="W356" s="457"/>
      <c r="X356" s="457"/>
      <c r="Y356" s="457"/>
      <c r="Z356" s="462"/>
      <c r="AA356" s="328" t="s">
        <v>249</v>
      </c>
      <c r="AB356" s="329"/>
      <c r="AC356" s="329"/>
      <c r="AD356" s="329"/>
      <c r="AE356" s="329"/>
      <c r="AF356" s="329"/>
      <c r="AG356" s="329"/>
      <c r="AH356" s="329"/>
      <c r="AI356" s="329"/>
      <c r="AJ356" s="329"/>
      <c r="AK356" s="329"/>
      <c r="AL356" s="330"/>
      <c r="AM356" s="53"/>
      <c r="AS356" s="58"/>
    </row>
    <row r="357" spans="1:45" s="1" customFormat="1" ht="15.9" customHeight="1" x14ac:dyDescent="0.2">
      <c r="B357" s="474"/>
      <c r="C357" s="457"/>
      <c r="D357" s="457"/>
      <c r="E357" s="457"/>
      <c r="F357" s="457"/>
      <c r="G357" s="457"/>
      <c r="H357" s="457"/>
      <c r="I357" s="457"/>
      <c r="J357" s="457"/>
      <c r="K357" s="457"/>
      <c r="L357" s="457"/>
      <c r="M357" s="457"/>
      <c r="N357" s="456"/>
      <c r="O357" s="457"/>
      <c r="P357" s="458"/>
      <c r="Q357" s="457"/>
      <c r="R357" s="470"/>
      <c r="S357" s="457"/>
      <c r="T357" s="457"/>
      <c r="U357" s="462"/>
      <c r="V357" s="512"/>
      <c r="W357" s="457"/>
      <c r="X357" s="457"/>
      <c r="Y357" s="457"/>
      <c r="Z357" s="462"/>
      <c r="AA357" s="331" t="s">
        <v>252</v>
      </c>
      <c r="AB357" s="332"/>
      <c r="AC357" s="332"/>
      <c r="AD357" s="332"/>
      <c r="AE357" s="332"/>
      <c r="AF357" s="332"/>
      <c r="AG357" s="332"/>
      <c r="AH357" s="332"/>
      <c r="AI357" s="332"/>
      <c r="AJ357" s="332"/>
      <c r="AK357" s="332"/>
      <c r="AL357" s="333"/>
      <c r="AM357" s="53"/>
      <c r="AS357" s="58"/>
    </row>
    <row r="358" spans="1:45" s="1" customFormat="1" ht="15.9" customHeight="1" x14ac:dyDescent="0.2">
      <c r="B358" s="474"/>
      <c r="C358" s="457"/>
      <c r="D358" s="457"/>
      <c r="E358" s="457"/>
      <c r="F358" s="457"/>
      <c r="G358" s="457"/>
      <c r="H358" s="457"/>
      <c r="I358" s="457"/>
      <c r="J358" s="457"/>
      <c r="K358" s="457"/>
      <c r="L358" s="457"/>
      <c r="M358" s="457"/>
      <c r="N358" s="456"/>
      <c r="O358" s="457"/>
      <c r="P358" s="458"/>
      <c r="Q358" s="457"/>
      <c r="R358" s="470"/>
      <c r="S358" s="457"/>
      <c r="T358" s="457"/>
      <c r="U358" s="462"/>
      <c r="V358" s="512"/>
      <c r="W358" s="457"/>
      <c r="X358" s="457"/>
      <c r="Y358" s="457"/>
      <c r="Z358" s="462"/>
      <c r="AA358" s="461" t="s">
        <v>253</v>
      </c>
      <c r="AB358" s="457"/>
      <c r="AC358" s="457"/>
      <c r="AD358" s="462"/>
      <c r="AE358" s="461" t="s">
        <v>254</v>
      </c>
      <c r="AF358" s="457"/>
      <c r="AG358" s="457"/>
      <c r="AH358" s="462"/>
      <c r="AI358" s="461" t="s">
        <v>255</v>
      </c>
      <c r="AJ358" s="457"/>
      <c r="AK358" s="457"/>
      <c r="AL358" s="462"/>
      <c r="AM358" s="53"/>
      <c r="AS358" s="58"/>
    </row>
    <row r="359" spans="1:45" s="1" customFormat="1" ht="15.9" customHeight="1" x14ac:dyDescent="0.2">
      <c r="B359" s="474"/>
      <c r="C359" s="457"/>
      <c r="D359" s="457"/>
      <c r="E359" s="457"/>
      <c r="F359" s="457"/>
      <c r="G359" s="457"/>
      <c r="H359" s="457"/>
      <c r="I359" s="457"/>
      <c r="J359" s="457"/>
      <c r="K359" s="457"/>
      <c r="L359" s="457"/>
      <c r="M359" s="457"/>
      <c r="N359" s="456"/>
      <c r="O359" s="457"/>
      <c r="P359" s="458"/>
      <c r="Q359" s="457"/>
      <c r="R359" s="470"/>
      <c r="S359" s="457"/>
      <c r="T359" s="457"/>
      <c r="U359" s="462"/>
      <c r="V359" s="512"/>
      <c r="W359" s="457"/>
      <c r="X359" s="457"/>
      <c r="Y359" s="457"/>
      <c r="Z359" s="462"/>
      <c r="AA359" s="230"/>
      <c r="AB359" s="7"/>
      <c r="AC359" s="8"/>
      <c r="AD359" s="8"/>
      <c r="AE359" s="240"/>
      <c r="AF359" s="8"/>
      <c r="AG359" s="7"/>
      <c r="AH359" s="231"/>
      <c r="AI359" s="7"/>
      <c r="AJ359" s="7"/>
      <c r="AK359" s="7"/>
      <c r="AL359" s="231"/>
      <c r="AM359" s="53"/>
      <c r="AS359" s="58"/>
    </row>
    <row r="360" spans="1:45" s="1" customFormat="1" ht="15.9" customHeight="1" x14ac:dyDescent="0.2">
      <c r="B360" s="474"/>
      <c r="C360" s="457"/>
      <c r="D360" s="457"/>
      <c r="E360" s="457"/>
      <c r="F360" s="457"/>
      <c r="G360" s="457"/>
      <c r="H360" s="457"/>
      <c r="I360" s="457"/>
      <c r="J360" s="457"/>
      <c r="K360" s="457"/>
      <c r="L360" s="457"/>
      <c r="M360" s="457"/>
      <c r="N360" s="456"/>
      <c r="O360" s="457"/>
      <c r="P360" s="458"/>
      <c r="Q360" s="457"/>
      <c r="R360" s="470"/>
      <c r="S360" s="457"/>
      <c r="T360" s="457"/>
      <c r="U360" s="462"/>
      <c r="V360" s="512"/>
      <c r="W360" s="457"/>
      <c r="X360" s="457"/>
      <c r="Y360" s="457"/>
      <c r="Z360" s="462"/>
      <c r="AA360" s="230"/>
      <c r="AB360" s="7"/>
      <c r="AC360" s="8"/>
      <c r="AD360" s="8"/>
      <c r="AE360" s="240"/>
      <c r="AF360" s="8"/>
      <c r="AG360" s="7"/>
      <c r="AH360" s="231"/>
      <c r="AI360" s="7"/>
      <c r="AJ360" s="7"/>
      <c r="AK360" s="7"/>
      <c r="AL360" s="231"/>
      <c r="AM360" s="53"/>
      <c r="AS360" s="58"/>
    </row>
    <row r="361" spans="1:45" s="1" customFormat="1" ht="15.9" customHeight="1" thickBot="1" x14ac:dyDescent="0.25">
      <c r="B361" s="474"/>
      <c r="C361" s="457"/>
      <c r="D361" s="457"/>
      <c r="E361" s="457"/>
      <c r="F361" s="457"/>
      <c r="G361" s="457"/>
      <c r="H361" s="457"/>
      <c r="I361" s="457"/>
      <c r="J361" s="457"/>
      <c r="K361" s="457"/>
      <c r="L361" s="457"/>
      <c r="M361" s="457"/>
      <c r="N361" s="456"/>
      <c r="O361" s="457"/>
      <c r="P361" s="458"/>
      <c r="Q361" s="457"/>
      <c r="R361" s="524"/>
      <c r="S361" s="432"/>
      <c r="T361" s="432"/>
      <c r="U361" s="433"/>
      <c r="V361" s="431"/>
      <c r="W361" s="432"/>
      <c r="X361" s="432"/>
      <c r="Y361" s="432"/>
      <c r="Z361" s="433"/>
      <c r="AA361" s="236"/>
      <c r="AB361" s="237"/>
      <c r="AC361" s="238"/>
      <c r="AD361" s="238"/>
      <c r="AE361" s="241"/>
      <c r="AF361" s="238"/>
      <c r="AG361" s="237"/>
      <c r="AH361" s="239"/>
      <c r="AI361" s="237"/>
      <c r="AJ361" s="237"/>
      <c r="AK361" s="237"/>
      <c r="AL361" s="239"/>
      <c r="AM361" s="53"/>
      <c r="AS361" s="58"/>
    </row>
    <row r="362" spans="1:45" s="1" customFormat="1" ht="9.9" customHeight="1" x14ac:dyDescent="0.2">
      <c r="B362" s="261" t="s">
        <v>256</v>
      </c>
      <c r="C362" s="262"/>
      <c r="D362" s="262"/>
      <c r="E362" s="262"/>
      <c r="F362" s="262"/>
      <c r="G362" s="528" t="str">
        <f>請求データ入力!$K$2</f>
        <v xml:space="preserve">72130
</v>
      </c>
      <c r="H362" s="432"/>
      <c r="I362" s="432"/>
      <c r="J362" s="432"/>
      <c r="K362" s="433"/>
      <c r="L362" s="499" t="s">
        <v>100</v>
      </c>
      <c r="M362" s="457"/>
      <c r="N362" s="457"/>
      <c r="O362" s="457"/>
      <c r="P362" s="457"/>
      <c r="Q362" s="500"/>
      <c r="R362" s="279" t="s">
        <v>257</v>
      </c>
      <c r="S362" s="280"/>
      <c r="T362" s="280"/>
      <c r="U362" s="281"/>
      <c r="V362" s="282"/>
      <c r="W362" s="282"/>
      <c r="X362" s="280"/>
      <c r="Y362" s="280"/>
      <c r="Z362" s="283"/>
      <c r="AC362" s="317"/>
      <c r="AD362" s="317"/>
      <c r="AE362" s="317"/>
      <c r="AF362" s="317"/>
      <c r="AG362" s="9"/>
      <c r="AL362" s="229"/>
      <c r="AM362" s="53"/>
      <c r="AS362" s="58"/>
    </row>
    <row r="363" spans="1:45" s="1" customFormat="1" ht="17.149999999999999" customHeight="1" x14ac:dyDescent="0.2">
      <c r="B363" s="221"/>
      <c r="G363" s="529"/>
      <c r="H363" s="424"/>
      <c r="I363" s="424"/>
      <c r="J363" s="424"/>
      <c r="K363" s="425"/>
      <c r="L363" s="513">
        <f>請求データ入力!$K$6</f>
        <v>0</v>
      </c>
      <c r="M363" s="457"/>
      <c r="N363" s="457"/>
      <c r="O363" s="457"/>
      <c r="P363" s="457"/>
      <c r="Q363" s="500"/>
      <c r="R363" s="284"/>
      <c r="S363" s="234"/>
      <c r="T363" s="234"/>
      <c r="U363" s="259"/>
      <c r="V363" s="535" t="str">
        <f>V342</f>
        <v/>
      </c>
      <c r="W363" s="424"/>
      <c r="X363" s="424"/>
      <c r="Y363" s="424"/>
      <c r="Z363" s="536"/>
      <c r="AC363" s="317"/>
      <c r="AD363" s="317"/>
      <c r="AE363" s="317"/>
      <c r="AF363" s="317"/>
      <c r="AG363" s="9"/>
      <c r="AL363" s="229"/>
      <c r="AM363" s="53"/>
      <c r="AS363" s="58"/>
    </row>
    <row r="364" spans="1:45" s="1" customFormat="1" ht="9.9" customHeight="1" x14ac:dyDescent="0.2">
      <c r="B364" s="523" t="str">
        <f>請求データ入力!$F$2</f>
        <v>〒110-0012　東京都台東区竜泉3-40-4</v>
      </c>
      <c r="C364" s="435"/>
      <c r="D364" s="435"/>
      <c r="E364" s="435"/>
      <c r="F364" s="435"/>
      <c r="G364" s="435"/>
      <c r="H364" s="435"/>
      <c r="I364" s="435"/>
      <c r="J364" s="435"/>
      <c r="K364" s="435"/>
      <c r="L364" s="435"/>
      <c r="M364" s="435"/>
      <c r="N364" s="435"/>
      <c r="O364" s="435"/>
      <c r="P364" s="435"/>
      <c r="Q364" s="435"/>
      <c r="R364" s="285" t="s">
        <v>258</v>
      </c>
      <c r="U364" s="257"/>
      <c r="W364" s="10"/>
      <c r="X364" s="10"/>
      <c r="Y364" s="10"/>
      <c r="Z364" s="286"/>
      <c r="AA364" s="10"/>
      <c r="AB364" s="10"/>
      <c r="AC364" s="10"/>
      <c r="AD364" s="10"/>
      <c r="AE364" s="10"/>
      <c r="AF364" s="10"/>
      <c r="AG364" s="9"/>
      <c r="AL364" s="229"/>
      <c r="AM364" s="53"/>
      <c r="AS364" s="58"/>
    </row>
    <row r="365" spans="1:45" s="1" customFormat="1" ht="17.149999999999999" customHeight="1" x14ac:dyDescent="0.2">
      <c r="B365" s="439"/>
      <c r="C365" s="435"/>
      <c r="D365" s="435"/>
      <c r="E365" s="435"/>
      <c r="F365" s="435"/>
      <c r="G365" s="435"/>
      <c r="H365" s="435"/>
      <c r="I365" s="435"/>
      <c r="J365" s="435"/>
      <c r="K365" s="435"/>
      <c r="L365" s="435"/>
      <c r="M365" s="435"/>
      <c r="N365" s="435"/>
      <c r="O365" s="435"/>
      <c r="P365" s="435"/>
      <c r="Q365" s="435"/>
      <c r="R365" s="287" t="s">
        <v>259</v>
      </c>
      <c r="T365" s="491">
        <f>請求データ入力!$O$11</f>
        <v>0.1</v>
      </c>
      <c r="U365" s="425"/>
      <c r="V365" s="434" t="str">
        <f>V344</f>
        <v/>
      </c>
      <c r="W365" s="435"/>
      <c r="X365" s="435"/>
      <c r="Y365" s="435"/>
      <c r="Z365" s="436"/>
      <c r="AA365" s="10"/>
      <c r="AB365" s="10"/>
      <c r="AC365" s="10"/>
      <c r="AD365" s="10"/>
      <c r="AE365" s="10"/>
      <c r="AF365" s="10"/>
      <c r="AG365" s="9"/>
      <c r="AL365" s="229"/>
      <c r="AM365" s="53"/>
      <c r="AS365" s="58"/>
    </row>
    <row r="366" spans="1:45" s="1" customFormat="1" ht="9.9" customHeight="1" x14ac:dyDescent="0.2">
      <c r="B366" s="437" t="str">
        <f>請求データ入力!$F$6</f>
        <v>有限会社木村左官工業</v>
      </c>
      <c r="C366" s="435"/>
      <c r="D366" s="435"/>
      <c r="E366" s="435"/>
      <c r="F366" s="435"/>
      <c r="G366" s="435"/>
      <c r="H366" s="435"/>
      <c r="I366" s="435"/>
      <c r="J366" s="435"/>
      <c r="K366" s="435"/>
      <c r="L366" s="435"/>
      <c r="M366" s="435"/>
      <c r="N366" s="435"/>
      <c r="O366" s="435"/>
      <c r="P366" s="435"/>
      <c r="Q366" s="438"/>
      <c r="R366" s="288" t="s">
        <v>260</v>
      </c>
      <c r="S366" s="262"/>
      <c r="T366" s="262"/>
      <c r="U366" s="263"/>
      <c r="V366" s="262"/>
      <c r="W366" s="264"/>
      <c r="X366" s="264"/>
      <c r="Y366" s="264"/>
      <c r="Z366" s="289"/>
      <c r="AA366" s="10"/>
      <c r="AB366" s="10"/>
      <c r="AC366" s="10"/>
      <c r="AD366" s="10"/>
      <c r="AE366" s="10"/>
      <c r="AF366" s="10"/>
      <c r="AG366" s="9"/>
      <c r="AL366" s="229"/>
      <c r="AM366" s="53"/>
      <c r="AS366" s="58"/>
    </row>
    <row r="367" spans="1:45" s="1" customFormat="1" ht="17.149999999999999" customHeight="1" thickBot="1" x14ac:dyDescent="0.25">
      <c r="B367" s="439"/>
      <c r="C367" s="435"/>
      <c r="D367" s="435"/>
      <c r="E367" s="435"/>
      <c r="F367" s="435"/>
      <c r="G367" s="435"/>
      <c r="H367" s="435"/>
      <c r="I367" s="435"/>
      <c r="J367" s="435"/>
      <c r="K367" s="435"/>
      <c r="L367" s="435"/>
      <c r="M367" s="435"/>
      <c r="N367" s="435"/>
      <c r="O367" s="435"/>
      <c r="P367" s="435"/>
      <c r="Q367" s="438"/>
      <c r="R367" s="290"/>
      <c r="S367" s="291"/>
      <c r="T367" s="291"/>
      <c r="U367" s="292"/>
      <c r="V367" s="444" t="str">
        <f>V346</f>
        <v/>
      </c>
      <c r="W367" s="445"/>
      <c r="X367" s="445"/>
      <c r="Y367" s="445"/>
      <c r="Z367" s="446"/>
      <c r="AA367" s="242"/>
      <c r="AB367" s="242"/>
      <c r="AC367" s="243" t="s">
        <v>261</v>
      </c>
      <c r="AD367" s="242"/>
      <c r="AE367" s="242"/>
      <c r="AF367" s="242"/>
      <c r="AG367" s="244"/>
      <c r="AH367" s="244"/>
      <c r="AI367" s="244"/>
      <c r="AJ367" s="244"/>
      <c r="AK367" s="244"/>
      <c r="AL367" s="245"/>
      <c r="AM367" s="53"/>
      <c r="AS367" s="58"/>
    </row>
    <row r="368" spans="1:45" s="1" customFormat="1" ht="9.9" customHeight="1" x14ac:dyDescent="0.2">
      <c r="B368" s="439"/>
      <c r="C368" s="435"/>
      <c r="D368" s="435"/>
      <c r="E368" s="435"/>
      <c r="F368" s="435"/>
      <c r="G368" s="435"/>
      <c r="H368" s="435"/>
      <c r="I368" s="435"/>
      <c r="J368" s="435"/>
      <c r="K368" s="435"/>
      <c r="L368" s="435"/>
      <c r="M368" s="435"/>
      <c r="N368" s="435"/>
      <c r="O368" s="435"/>
      <c r="P368" s="435"/>
      <c r="Q368" s="438"/>
      <c r="R368" s="266" t="s">
        <v>262</v>
      </c>
      <c r="S368" s="234"/>
      <c r="T368" s="234"/>
      <c r="U368" s="259"/>
      <c r="V368" s="254" t="s">
        <v>263</v>
      </c>
      <c r="W368" s="10"/>
      <c r="X368" s="10"/>
      <c r="Y368" s="10"/>
      <c r="Z368" s="10"/>
      <c r="AA368" s="272"/>
      <c r="AB368" s="264"/>
      <c r="AC368" s="273" t="s">
        <v>264</v>
      </c>
      <c r="AD368" s="264"/>
      <c r="AE368" s="264"/>
      <c r="AF368" s="264"/>
      <c r="AG368" s="246"/>
      <c r="AH368" s="262"/>
      <c r="AI368" s="273" t="s">
        <v>265</v>
      </c>
      <c r="AJ368" s="262"/>
      <c r="AK368" s="262"/>
      <c r="AL368" s="274"/>
      <c r="AM368" s="53"/>
      <c r="AS368" s="58"/>
    </row>
    <row r="369" spans="1:46" s="1" customFormat="1" ht="17.149999999999999" customHeight="1" x14ac:dyDescent="0.2">
      <c r="B369" s="522" t="str">
        <f>"TEL："&amp;請求データ入力!$K$4</f>
        <v>TEL：090-4609-2757</v>
      </c>
      <c r="C369" s="424"/>
      <c r="D369" s="424"/>
      <c r="E369" s="424"/>
      <c r="F369" s="424"/>
      <c r="G369" s="424"/>
      <c r="H369" s="424"/>
      <c r="I369" s="424"/>
      <c r="J369" s="424"/>
      <c r="K369" s="424"/>
      <c r="L369" s="424"/>
      <c r="M369" s="424"/>
      <c r="N369" s="424"/>
      <c r="O369" s="424"/>
      <c r="P369" s="424"/>
      <c r="Q369" s="425"/>
      <c r="R369" s="530">
        <f>R348</f>
        <v>0</v>
      </c>
      <c r="S369" s="435"/>
      <c r="T369" s="435"/>
      <c r="U369" s="438"/>
      <c r="V369" s="483" t="str">
        <f>V348</f>
        <v>//</v>
      </c>
      <c r="W369" s="435"/>
      <c r="X369" s="435"/>
      <c r="Y369" s="435"/>
      <c r="Z369" s="435"/>
      <c r="AA369" s="232"/>
      <c r="AB369" s="10"/>
      <c r="AC369" s="10"/>
      <c r="AD369" s="10"/>
      <c r="AE369" s="10"/>
      <c r="AF369" s="10"/>
      <c r="AG369" s="221"/>
      <c r="AL369" s="229"/>
      <c r="AM369" s="53"/>
      <c r="AS369" s="58"/>
    </row>
    <row r="370" spans="1:46" s="1" customFormat="1" ht="9.9" customHeight="1" x14ac:dyDescent="0.2">
      <c r="B370" s="261" t="s">
        <v>266</v>
      </c>
      <c r="C370" s="262"/>
      <c r="D370" s="262"/>
      <c r="E370" s="262"/>
      <c r="F370" s="267"/>
      <c r="G370" s="262"/>
      <c r="H370" s="262"/>
      <c r="I370" s="262"/>
      <c r="J370" s="262"/>
      <c r="K370" s="262"/>
      <c r="L370" s="262"/>
      <c r="M370" s="262"/>
      <c r="N370" s="262"/>
      <c r="O370" s="262"/>
      <c r="P370" s="262"/>
      <c r="Q370" s="262"/>
      <c r="R370" s="268" t="s">
        <v>267</v>
      </c>
      <c r="S370" s="244"/>
      <c r="T370" s="244"/>
      <c r="U370" s="260"/>
      <c r="V370" s="269"/>
      <c r="W370" s="264"/>
      <c r="X370" s="264"/>
      <c r="Y370" s="264"/>
      <c r="Z370" s="265"/>
      <c r="AA370" s="232"/>
      <c r="AB370" s="10"/>
      <c r="AC370" s="10"/>
      <c r="AD370" s="10"/>
      <c r="AE370" s="10"/>
      <c r="AF370" s="10"/>
      <c r="AG370" s="221"/>
      <c r="AL370" s="229"/>
      <c r="AM370" s="53"/>
      <c r="AS370" s="58"/>
    </row>
    <row r="371" spans="1:46" s="1" customFormat="1" ht="17.149999999999999" customHeight="1" x14ac:dyDescent="0.2">
      <c r="B371" s="515">
        <f>B350</f>
        <v>0</v>
      </c>
      <c r="C371" s="424"/>
      <c r="D371" s="424"/>
      <c r="E371" s="424"/>
      <c r="F371" s="424"/>
      <c r="G371" s="534">
        <f>G350</f>
        <v>0</v>
      </c>
      <c r="H371" s="424"/>
      <c r="I371" s="424"/>
      <c r="J371" s="424"/>
      <c r="K371" s="424"/>
      <c r="L371" s="424"/>
      <c r="M371" s="424"/>
      <c r="N371" s="424"/>
      <c r="O371" s="424"/>
      <c r="P371" s="424"/>
      <c r="Q371" s="424"/>
      <c r="R371" s="518">
        <f>R350</f>
        <v>0</v>
      </c>
      <c r="S371" s="424"/>
      <c r="T371" s="424"/>
      <c r="U371" s="425"/>
      <c r="V371" s="223" t="s">
        <v>268</v>
      </c>
      <c r="W371" s="423" t="str">
        <f>W350</f>
        <v>2602096</v>
      </c>
      <c r="X371" s="424"/>
      <c r="Y371" s="424"/>
      <c r="Z371" s="425"/>
      <c r="AA371" s="233"/>
      <c r="AB371" s="234"/>
      <c r="AC371" s="234"/>
      <c r="AD371" s="234"/>
      <c r="AE371" s="234"/>
      <c r="AF371" s="234"/>
      <c r="AG371" s="233"/>
      <c r="AH371" s="234"/>
      <c r="AI371" s="234"/>
      <c r="AJ371" s="234"/>
      <c r="AK371" s="234"/>
      <c r="AL371" s="235"/>
      <c r="AM371" s="53"/>
      <c r="AS371" s="58"/>
    </row>
    <row r="372" spans="1:46" s="1" customFormat="1" ht="5.15" customHeight="1" x14ac:dyDescent="0.2">
      <c r="B372" s="218"/>
      <c r="C372" s="218"/>
      <c r="D372" s="218"/>
      <c r="E372" s="218"/>
      <c r="F372" s="218"/>
      <c r="G372" s="270"/>
      <c r="H372" s="270"/>
      <c r="I372" s="270"/>
      <c r="J372" s="270"/>
      <c r="K372" s="270"/>
      <c r="L372" s="270"/>
      <c r="M372" s="270"/>
      <c r="N372" s="270"/>
      <c r="O372" s="270"/>
      <c r="P372" s="270"/>
      <c r="Q372" s="270"/>
      <c r="R372" s="218"/>
      <c r="S372" s="218"/>
      <c r="T372" s="218"/>
      <c r="U372" s="218"/>
      <c r="V372" s="271"/>
      <c r="W372" s="218"/>
      <c r="X372" s="218"/>
      <c r="Y372" s="218"/>
      <c r="Z372" s="218"/>
      <c r="AM372" s="53"/>
      <c r="AS372" s="58"/>
    </row>
    <row r="373" spans="1:46" s="2" customFormat="1" ht="15.9" customHeight="1" x14ac:dyDescent="0.2">
      <c r="A373" s="1"/>
      <c r="B373" s="74" t="s">
        <v>242</v>
      </c>
      <c r="C373" s="75"/>
      <c r="D373" s="76"/>
      <c r="E373" s="76"/>
      <c r="F373" s="76"/>
      <c r="G373" s="76"/>
      <c r="H373" s="76"/>
      <c r="I373" s="76"/>
      <c r="J373" s="76"/>
      <c r="K373" s="76"/>
      <c r="L373" s="76"/>
      <c r="M373" s="76"/>
      <c r="N373" s="76"/>
      <c r="O373" s="77"/>
      <c r="P373" s="78" t="s">
        <v>243</v>
      </c>
      <c r="Q373" s="76"/>
      <c r="R373" s="76"/>
      <c r="S373" s="76"/>
      <c r="T373" s="76"/>
      <c r="U373" s="76"/>
      <c r="V373" s="76"/>
      <c r="W373" s="76"/>
      <c r="X373" s="76"/>
      <c r="AA373" s="151" t="s">
        <v>244</v>
      </c>
      <c r="AB373" s="94"/>
      <c r="AC373" s="94"/>
      <c r="AD373" s="94"/>
      <c r="AE373" s="94"/>
      <c r="AF373" s="94"/>
      <c r="AG373" s="94"/>
      <c r="AH373" s="94"/>
      <c r="AI373" s="94"/>
      <c r="AJ373" s="94"/>
      <c r="AK373" s="94"/>
      <c r="AL373" s="95"/>
      <c r="AM373" s="53">
        <v>397</v>
      </c>
      <c r="AT373" s="1"/>
    </row>
    <row r="374" spans="1:46" s="1" customFormat="1" ht="15.9" customHeight="1" thickBot="1" x14ac:dyDescent="0.25">
      <c r="B374" s="118"/>
      <c r="C374" s="119"/>
      <c r="D374" s="119"/>
      <c r="E374" s="120" t="s">
        <v>245</v>
      </c>
      <c r="F374" s="121"/>
      <c r="G374" s="122"/>
      <c r="H374" s="122"/>
      <c r="I374" s="122"/>
      <c r="J374" s="123"/>
      <c r="K374" s="122"/>
      <c r="L374" s="122"/>
      <c r="M374" s="122"/>
      <c r="N374" s="124" t="s">
        <v>246</v>
      </c>
      <c r="O374" s="122"/>
      <c r="P374" s="122"/>
      <c r="Q374" s="126"/>
      <c r="R374" s="120" t="s">
        <v>247</v>
      </c>
      <c r="S374" s="122"/>
      <c r="T374" s="122"/>
      <c r="U374" s="122"/>
      <c r="V374" s="124" t="s">
        <v>248</v>
      </c>
      <c r="W374" s="122"/>
      <c r="X374" s="125"/>
      <c r="Y374" s="125"/>
      <c r="Z374" s="125"/>
      <c r="AA374" s="152"/>
      <c r="AB374" s="3"/>
      <c r="AC374" s="3"/>
      <c r="AD374" s="3"/>
      <c r="AG374" s="4"/>
      <c r="AH374" s="4"/>
      <c r="AI374" s="4"/>
      <c r="AJ374" s="4"/>
      <c r="AK374" s="5"/>
      <c r="AL374" s="96"/>
      <c r="AM374" s="53"/>
      <c r="AO374" s="62"/>
      <c r="AP374" s="275"/>
      <c r="AQ374" s="62"/>
      <c r="AR374" s="275"/>
      <c r="AS374" s="62"/>
    </row>
    <row r="375" spans="1:46" s="1" customFormat="1" ht="15.9" customHeight="1" thickTop="1" x14ac:dyDescent="0.2">
      <c r="A375" s="6"/>
      <c r="B375" s="442">
        <f>請求データ入力!J111</f>
        <v>0</v>
      </c>
      <c r="C375" s="435"/>
      <c r="D375" s="435"/>
      <c r="E375" s="435"/>
      <c r="F375" s="435"/>
      <c r="G375" s="435"/>
      <c r="H375" s="435"/>
      <c r="I375" s="435"/>
      <c r="J375" s="435"/>
      <c r="K375" s="435"/>
      <c r="L375" s="435"/>
      <c r="M375" s="435"/>
      <c r="N375" s="527">
        <f>請求データ入力!K111</f>
        <v>0</v>
      </c>
      <c r="O375" s="435"/>
      <c r="P375" s="549">
        <f>請求データ入力!L111</f>
        <v>0</v>
      </c>
      <c r="Q375" s="550"/>
      <c r="R375" s="447">
        <f>請求データ入力!M111</f>
        <v>0</v>
      </c>
      <c r="S375" s="435"/>
      <c r="T375" s="435"/>
      <c r="U375" s="435"/>
      <c r="V375" s="501" t="str">
        <f>請求データ入力!N111</f>
        <v/>
      </c>
      <c r="W375" s="435"/>
      <c r="X375" s="435"/>
      <c r="Y375" s="435"/>
      <c r="Z375" s="435"/>
      <c r="AA375" s="153"/>
      <c r="AB375" s="154"/>
      <c r="AC375" s="154"/>
      <c r="AD375" s="154"/>
      <c r="AE375" s="154"/>
      <c r="AF375" s="154"/>
      <c r="AG375" s="155"/>
      <c r="AH375" s="155"/>
      <c r="AI375" s="99"/>
      <c r="AJ375" s="99"/>
      <c r="AK375" s="99"/>
      <c r="AL375" s="100"/>
      <c r="AM375" s="53"/>
    </row>
    <row r="376" spans="1:46" s="1" customFormat="1" ht="15.9" customHeight="1" x14ac:dyDescent="0.2">
      <c r="B376" s="451"/>
      <c r="C376" s="441"/>
      <c r="D376" s="441"/>
      <c r="E376" s="441"/>
      <c r="F376" s="441"/>
      <c r="G376" s="441"/>
      <c r="H376" s="441"/>
      <c r="I376" s="441"/>
      <c r="J376" s="441"/>
      <c r="K376" s="441"/>
      <c r="L376" s="441"/>
      <c r="M376" s="441"/>
      <c r="N376" s="481"/>
      <c r="O376" s="441"/>
      <c r="P376" s="426"/>
      <c r="Q376" s="427"/>
      <c r="R376" s="440"/>
      <c r="S376" s="441"/>
      <c r="T376" s="441"/>
      <c r="U376" s="441"/>
      <c r="V376" s="469"/>
      <c r="W376" s="441"/>
      <c r="X376" s="441"/>
      <c r="Y376" s="441"/>
      <c r="Z376" s="441"/>
      <c r="AA376" s="320" t="s">
        <v>249</v>
      </c>
      <c r="AB376" s="321"/>
      <c r="AC376" s="321"/>
      <c r="AD376" s="321"/>
      <c r="AE376" s="321"/>
      <c r="AF376" s="321"/>
      <c r="AG376" s="321"/>
      <c r="AH376" s="321"/>
      <c r="AI376" s="321"/>
      <c r="AJ376" s="321"/>
      <c r="AK376" s="321"/>
      <c r="AL376" s="322"/>
      <c r="AM376" s="53"/>
      <c r="AO376" s="5"/>
      <c r="AP376" s="218"/>
    </row>
    <row r="377" spans="1:46" s="1" customFormat="1" ht="15.9" customHeight="1" x14ac:dyDescent="0.2">
      <c r="B377" s="451"/>
      <c r="C377" s="441"/>
      <c r="D377" s="441"/>
      <c r="E377" s="441"/>
      <c r="F377" s="441"/>
      <c r="G377" s="441"/>
      <c r="H377" s="441"/>
      <c r="I377" s="441"/>
      <c r="J377" s="441"/>
      <c r="K377" s="441"/>
      <c r="L377" s="441"/>
      <c r="M377" s="441"/>
      <c r="N377" s="481"/>
      <c r="O377" s="441"/>
      <c r="P377" s="426"/>
      <c r="Q377" s="427"/>
      <c r="R377" s="440"/>
      <c r="S377" s="441"/>
      <c r="T377" s="441"/>
      <c r="U377" s="441"/>
      <c r="V377" s="469"/>
      <c r="W377" s="441"/>
      <c r="X377" s="441"/>
      <c r="Y377" s="441"/>
      <c r="Z377" s="441"/>
      <c r="AA377" s="320" t="s">
        <v>252</v>
      </c>
      <c r="AB377" s="321"/>
      <c r="AC377" s="321"/>
      <c r="AD377" s="321"/>
      <c r="AE377" s="321"/>
      <c r="AF377" s="321"/>
      <c r="AG377" s="321"/>
      <c r="AH377" s="321"/>
      <c r="AI377" s="321"/>
      <c r="AJ377" s="321"/>
      <c r="AK377" s="321"/>
      <c r="AL377" s="322"/>
      <c r="AM377" s="53"/>
      <c r="AO377" s="276"/>
      <c r="AP377" s="277"/>
      <c r="AR377" s="61"/>
    </row>
    <row r="378" spans="1:46" s="1" customFormat="1" ht="15.9" customHeight="1" x14ac:dyDescent="0.2">
      <c r="B378" s="451"/>
      <c r="C378" s="441"/>
      <c r="D378" s="441"/>
      <c r="E378" s="441"/>
      <c r="F378" s="441"/>
      <c r="G378" s="441"/>
      <c r="H378" s="441"/>
      <c r="I378" s="441"/>
      <c r="J378" s="441"/>
      <c r="K378" s="441"/>
      <c r="L378" s="441"/>
      <c r="M378" s="441"/>
      <c r="N378" s="481"/>
      <c r="O378" s="441"/>
      <c r="P378" s="426"/>
      <c r="Q378" s="427"/>
      <c r="R378" s="440"/>
      <c r="S378" s="441"/>
      <c r="T378" s="441"/>
      <c r="U378" s="441"/>
      <c r="V378" s="490"/>
      <c r="W378" s="441"/>
      <c r="X378" s="441"/>
      <c r="Y378" s="441"/>
      <c r="Z378" s="427"/>
      <c r="AA378" s="482" t="s">
        <v>253</v>
      </c>
      <c r="AB378" s="441"/>
      <c r="AC378" s="441"/>
      <c r="AD378" s="427"/>
      <c r="AE378" s="482" t="s">
        <v>254</v>
      </c>
      <c r="AF378" s="441"/>
      <c r="AG378" s="441"/>
      <c r="AH378" s="427"/>
      <c r="AI378" s="482" t="s">
        <v>255</v>
      </c>
      <c r="AJ378" s="441"/>
      <c r="AK378" s="441"/>
      <c r="AL378" s="427"/>
      <c r="AM378" s="53"/>
      <c r="AO378" s="276"/>
      <c r="AP378" s="277"/>
      <c r="AR378" s="61"/>
    </row>
    <row r="379" spans="1:46" s="1" customFormat="1" ht="15.9" customHeight="1" x14ac:dyDescent="0.2">
      <c r="B379" s="451"/>
      <c r="C379" s="441"/>
      <c r="D379" s="441"/>
      <c r="E379" s="441"/>
      <c r="F379" s="441"/>
      <c r="G379" s="441"/>
      <c r="H379" s="441"/>
      <c r="I379" s="441"/>
      <c r="J379" s="441"/>
      <c r="K379" s="441"/>
      <c r="L379" s="441"/>
      <c r="M379" s="441"/>
      <c r="N379" s="481"/>
      <c r="O379" s="441"/>
      <c r="P379" s="426"/>
      <c r="Q379" s="427"/>
      <c r="R379" s="440"/>
      <c r="S379" s="441"/>
      <c r="T379" s="441"/>
      <c r="U379" s="441"/>
      <c r="V379" s="490"/>
      <c r="W379" s="441"/>
      <c r="X379" s="441"/>
      <c r="Y379" s="441"/>
      <c r="Z379" s="427"/>
      <c r="AA379" s="104"/>
      <c r="AB379" s="7"/>
      <c r="AC379" s="8"/>
      <c r="AD379" s="8"/>
      <c r="AE379" s="106"/>
      <c r="AF379" s="8"/>
      <c r="AG379" s="7"/>
      <c r="AH379" s="98"/>
      <c r="AI379" s="7"/>
      <c r="AJ379" s="7"/>
      <c r="AK379" s="7"/>
      <c r="AL379" s="98"/>
      <c r="AM379" s="53"/>
      <c r="AO379" s="276"/>
      <c r="AP379" s="277"/>
      <c r="AR379" s="61"/>
    </row>
    <row r="380" spans="1:46" s="1" customFormat="1" ht="15.9" customHeight="1" x14ac:dyDescent="0.2">
      <c r="B380" s="451"/>
      <c r="C380" s="441"/>
      <c r="D380" s="441"/>
      <c r="E380" s="441"/>
      <c r="F380" s="441"/>
      <c r="G380" s="441"/>
      <c r="H380" s="441"/>
      <c r="I380" s="441"/>
      <c r="J380" s="441"/>
      <c r="K380" s="441"/>
      <c r="L380" s="441"/>
      <c r="M380" s="441"/>
      <c r="N380" s="481"/>
      <c r="O380" s="441"/>
      <c r="P380" s="426"/>
      <c r="Q380" s="427"/>
      <c r="R380" s="440"/>
      <c r="S380" s="441"/>
      <c r="T380" s="441"/>
      <c r="U380" s="441"/>
      <c r="V380" s="490"/>
      <c r="W380" s="441"/>
      <c r="X380" s="441"/>
      <c r="Y380" s="441"/>
      <c r="Z380" s="427"/>
      <c r="AA380" s="104"/>
      <c r="AB380" s="7"/>
      <c r="AC380" s="8"/>
      <c r="AD380" s="8"/>
      <c r="AE380" s="106"/>
      <c r="AF380" s="8"/>
      <c r="AG380" s="7"/>
      <c r="AH380" s="98"/>
      <c r="AI380" s="7"/>
      <c r="AJ380" s="7"/>
      <c r="AK380" s="7"/>
      <c r="AL380" s="98"/>
      <c r="AM380" s="53"/>
      <c r="AO380" s="276"/>
      <c r="AP380" s="277"/>
      <c r="AR380" s="61"/>
    </row>
    <row r="381" spans="1:46" s="1" customFormat="1" ht="15.9" customHeight="1" thickBot="1" x14ac:dyDescent="0.25">
      <c r="B381" s="537"/>
      <c r="C381" s="460"/>
      <c r="D381" s="460"/>
      <c r="E381" s="460"/>
      <c r="F381" s="460"/>
      <c r="G381" s="460"/>
      <c r="H381" s="460"/>
      <c r="I381" s="460"/>
      <c r="J381" s="460"/>
      <c r="K381" s="460"/>
      <c r="L381" s="460"/>
      <c r="M381" s="460"/>
      <c r="N381" s="473"/>
      <c r="O381" s="460"/>
      <c r="P381" s="492"/>
      <c r="Q381" s="480"/>
      <c r="R381" s="447"/>
      <c r="S381" s="435"/>
      <c r="T381" s="435"/>
      <c r="U381" s="435"/>
      <c r="V381" s="507"/>
      <c r="W381" s="508"/>
      <c r="X381" s="508"/>
      <c r="Y381" s="508"/>
      <c r="Z381" s="509"/>
      <c r="AA381" s="105"/>
      <c r="AB381" s="101"/>
      <c r="AC381" s="102"/>
      <c r="AD381" s="102"/>
      <c r="AE381" s="107"/>
      <c r="AF381" s="102"/>
      <c r="AG381" s="101"/>
      <c r="AH381" s="103"/>
      <c r="AI381" s="101"/>
      <c r="AJ381" s="101"/>
      <c r="AK381" s="101"/>
      <c r="AL381" s="103"/>
      <c r="AM381" s="53"/>
      <c r="AO381" s="276"/>
      <c r="AP381" s="277"/>
    </row>
    <row r="382" spans="1:46" s="1" customFormat="1" ht="9.9" customHeight="1" x14ac:dyDescent="0.2">
      <c r="B382" s="127" t="s">
        <v>256</v>
      </c>
      <c r="G382" s="519" t="str">
        <f>請求データ入力!$K$2</f>
        <v xml:space="preserve">72130
</v>
      </c>
      <c r="H382" s="520"/>
      <c r="I382" s="520"/>
      <c r="J382" s="520"/>
      <c r="K382" s="520"/>
      <c r="L382" s="485" t="s">
        <v>100</v>
      </c>
      <c r="M382" s="441"/>
      <c r="N382" s="441"/>
      <c r="O382" s="441"/>
      <c r="P382" s="441"/>
      <c r="Q382" s="486"/>
      <c r="R382" s="116" t="s">
        <v>257</v>
      </c>
      <c r="S382" s="87"/>
      <c r="T382" s="87"/>
      <c r="U382" s="142"/>
      <c r="V382" s="145"/>
      <c r="W382" s="88"/>
      <c r="X382" s="87"/>
      <c r="Y382" s="87"/>
      <c r="Z382" s="89"/>
      <c r="AC382" s="317"/>
      <c r="AD382" s="317"/>
      <c r="AE382" s="317"/>
      <c r="AF382" s="317"/>
      <c r="AG382" s="9"/>
      <c r="AL382" s="97"/>
      <c r="AM382" s="53"/>
      <c r="AO382" s="278"/>
      <c r="AP382" s="277"/>
    </row>
    <row r="383" spans="1:46" s="1" customFormat="1" ht="15.9" customHeight="1" x14ac:dyDescent="0.2">
      <c r="B383" s="93"/>
      <c r="G383" s="521"/>
      <c r="H383" s="460"/>
      <c r="I383" s="460"/>
      <c r="J383" s="460"/>
      <c r="K383" s="460"/>
      <c r="L383" s="541">
        <f>請求データ入力!$K$6</f>
        <v>0</v>
      </c>
      <c r="M383" s="441"/>
      <c r="N383" s="441"/>
      <c r="O383" s="441"/>
      <c r="P383" s="441"/>
      <c r="Q383" s="486"/>
      <c r="R383" s="135"/>
      <c r="U383" s="12"/>
      <c r="V383" s="510" t="str">
        <f>請求データ入力!N111</f>
        <v/>
      </c>
      <c r="W383" s="435"/>
      <c r="X383" s="435"/>
      <c r="Y383" s="435"/>
      <c r="Z383" s="511"/>
      <c r="AC383" s="317"/>
      <c r="AD383" s="317"/>
      <c r="AE383" s="317"/>
      <c r="AF383" s="317"/>
      <c r="AG383" s="9"/>
      <c r="AL383" s="97"/>
      <c r="AM383" s="53"/>
      <c r="AO383" s="278"/>
      <c r="AP383" s="277"/>
    </row>
    <row r="384" spans="1:46" s="1" customFormat="1" ht="9.9" customHeight="1" x14ac:dyDescent="0.2">
      <c r="B384" s="538" t="str">
        <f>請求データ入力!$F$2</f>
        <v>〒110-0012　東京都台東区竜泉3-40-4</v>
      </c>
      <c r="C384" s="435"/>
      <c r="D384" s="435"/>
      <c r="E384" s="435"/>
      <c r="F384" s="435"/>
      <c r="G384" s="435"/>
      <c r="H384" s="435"/>
      <c r="I384" s="435"/>
      <c r="J384" s="435"/>
      <c r="K384" s="435"/>
      <c r="L384" s="435"/>
      <c r="M384" s="435"/>
      <c r="N384" s="435"/>
      <c r="O384" s="435"/>
      <c r="P384" s="435"/>
      <c r="Q384" s="435"/>
      <c r="R384" s="138" t="s">
        <v>258</v>
      </c>
      <c r="S384" s="129"/>
      <c r="T384" s="129"/>
      <c r="U384" s="143"/>
      <c r="V384" s="112"/>
      <c r="W384" s="139"/>
      <c r="X384" s="139"/>
      <c r="Y384" s="139"/>
      <c r="Z384" s="140"/>
      <c r="AA384" s="10"/>
      <c r="AB384" s="10"/>
      <c r="AC384" s="10"/>
      <c r="AD384" s="10"/>
      <c r="AE384" s="10"/>
      <c r="AF384" s="10"/>
      <c r="AG384" s="9"/>
      <c r="AL384" s="97"/>
      <c r="AM384" s="53"/>
      <c r="AO384" s="278"/>
      <c r="AP384" s="277"/>
    </row>
    <row r="385" spans="1:45" s="1" customFormat="1" ht="15.9" customHeight="1" x14ac:dyDescent="0.2">
      <c r="B385" s="476"/>
      <c r="C385" s="435"/>
      <c r="D385" s="435"/>
      <c r="E385" s="435"/>
      <c r="F385" s="435"/>
      <c r="G385" s="435"/>
      <c r="H385" s="435"/>
      <c r="I385" s="435"/>
      <c r="J385" s="435"/>
      <c r="K385" s="435"/>
      <c r="L385" s="435"/>
      <c r="M385" s="435"/>
      <c r="N385" s="435"/>
      <c r="O385" s="435"/>
      <c r="P385" s="435"/>
      <c r="Q385" s="435"/>
      <c r="R385" s="141" t="s">
        <v>259</v>
      </c>
      <c r="S385" s="99"/>
      <c r="T385" s="551">
        <f>請求データ入力!$O$11</f>
        <v>0.1</v>
      </c>
      <c r="U385" s="480"/>
      <c r="V385" s="467" t="str">
        <f>請求データ入力!O111</f>
        <v/>
      </c>
      <c r="W385" s="460"/>
      <c r="X385" s="460"/>
      <c r="Y385" s="460"/>
      <c r="Z385" s="468"/>
      <c r="AA385" s="10"/>
      <c r="AB385" s="10"/>
      <c r="AC385" s="10"/>
      <c r="AD385" s="10"/>
      <c r="AE385" s="10"/>
      <c r="AF385" s="10"/>
      <c r="AG385" s="9"/>
      <c r="AL385" s="97"/>
      <c r="AM385" s="53"/>
      <c r="AO385" s="278"/>
      <c r="AP385" s="277"/>
    </row>
    <row r="386" spans="1:45" s="1" customFormat="1" ht="9.9" customHeight="1" x14ac:dyDescent="0.2">
      <c r="B386" s="475" t="str">
        <f>請求データ入力!$F$6</f>
        <v>有限会社木村左官工業</v>
      </c>
      <c r="C386" s="435"/>
      <c r="D386" s="435"/>
      <c r="E386" s="435"/>
      <c r="F386" s="435"/>
      <c r="G386" s="435"/>
      <c r="H386" s="435"/>
      <c r="I386" s="435"/>
      <c r="J386" s="435"/>
      <c r="K386" s="435"/>
      <c r="L386" s="435"/>
      <c r="M386" s="435"/>
      <c r="N386" s="435"/>
      <c r="O386" s="435"/>
      <c r="P386" s="435"/>
      <c r="Q386" s="435"/>
      <c r="R386" s="136" t="s">
        <v>260</v>
      </c>
      <c r="U386" s="12"/>
      <c r="V386" s="93"/>
      <c r="W386" s="10"/>
      <c r="X386" s="10"/>
      <c r="Y386" s="10"/>
      <c r="Z386" s="137"/>
      <c r="AA386" s="10"/>
      <c r="AB386" s="10"/>
      <c r="AC386" s="10"/>
      <c r="AD386" s="10"/>
      <c r="AE386" s="10"/>
      <c r="AF386" s="10"/>
      <c r="AG386" s="9"/>
      <c r="AL386" s="97"/>
      <c r="AM386" s="53"/>
      <c r="AO386" s="278"/>
      <c r="AP386" s="277"/>
    </row>
    <row r="387" spans="1:45" s="1" customFormat="1" ht="15.9" customHeight="1" thickBot="1" x14ac:dyDescent="0.25">
      <c r="B387" s="476"/>
      <c r="C387" s="435"/>
      <c r="D387" s="435"/>
      <c r="E387" s="435"/>
      <c r="F387" s="435"/>
      <c r="G387" s="435"/>
      <c r="H387" s="435"/>
      <c r="I387" s="435"/>
      <c r="J387" s="435"/>
      <c r="K387" s="435"/>
      <c r="L387" s="435"/>
      <c r="M387" s="435"/>
      <c r="N387" s="435"/>
      <c r="O387" s="435"/>
      <c r="P387" s="435"/>
      <c r="Q387" s="435"/>
      <c r="R387" s="90"/>
      <c r="S387" s="91"/>
      <c r="T387" s="91"/>
      <c r="U387" s="144"/>
      <c r="V387" s="539" t="str">
        <f>請求データ入力!P111</f>
        <v/>
      </c>
      <c r="W387" s="508"/>
      <c r="X387" s="508"/>
      <c r="Y387" s="508"/>
      <c r="Z387" s="540"/>
      <c r="AA387" s="108"/>
      <c r="AB387" s="109"/>
      <c r="AC387" s="114" t="s">
        <v>261</v>
      </c>
      <c r="AD387" s="109"/>
      <c r="AE387" s="323"/>
      <c r="AF387" s="109"/>
      <c r="AG387" s="110"/>
      <c r="AH387" s="110"/>
      <c r="AI387" s="110"/>
      <c r="AJ387" s="110"/>
      <c r="AK387" s="110"/>
      <c r="AL387" s="111"/>
      <c r="AM387" s="53"/>
      <c r="AO387" s="278"/>
      <c r="AP387" s="277"/>
    </row>
    <row r="388" spans="1:45" s="1" customFormat="1" ht="9.9" customHeight="1" x14ac:dyDescent="0.2">
      <c r="B388" s="476"/>
      <c r="C388" s="435"/>
      <c r="D388" s="435"/>
      <c r="E388" s="435"/>
      <c r="F388" s="435"/>
      <c r="G388" s="435"/>
      <c r="H388" s="435"/>
      <c r="I388" s="435"/>
      <c r="J388" s="435"/>
      <c r="K388" s="435"/>
      <c r="L388" s="435"/>
      <c r="M388" s="435"/>
      <c r="N388" s="435"/>
      <c r="O388" s="435"/>
      <c r="P388" s="435"/>
      <c r="Q388" s="435"/>
      <c r="R388" s="132" t="s">
        <v>262</v>
      </c>
      <c r="S388" s="133"/>
      <c r="T388" s="133"/>
      <c r="U388" s="134"/>
      <c r="V388" s="117" t="s">
        <v>263</v>
      </c>
      <c r="W388" s="10"/>
      <c r="X388" s="10"/>
      <c r="Y388" s="10"/>
      <c r="Z388" s="10"/>
      <c r="AA388" s="149"/>
      <c r="AB388" s="10"/>
      <c r="AC388" s="115" t="s">
        <v>264</v>
      </c>
      <c r="AD388" s="10"/>
      <c r="AE388" s="10"/>
      <c r="AF388" s="10"/>
      <c r="AG388" s="112"/>
      <c r="AI388" s="115" t="s">
        <v>265</v>
      </c>
      <c r="AL388" s="97"/>
      <c r="AM388" s="53"/>
      <c r="AO388" s="278"/>
      <c r="AP388" s="277"/>
    </row>
    <row r="389" spans="1:45" s="1" customFormat="1" ht="15.9" customHeight="1" x14ac:dyDescent="0.2">
      <c r="B389" s="533" t="str">
        <f>"TEL："&amp;請求データ入力!$K$4</f>
        <v>TEL：090-4609-2757</v>
      </c>
      <c r="C389" s="460"/>
      <c r="D389" s="460"/>
      <c r="E389" s="460"/>
      <c r="F389" s="460"/>
      <c r="G389" s="460"/>
      <c r="H389" s="460"/>
      <c r="I389" s="460"/>
      <c r="J389" s="460"/>
      <c r="K389" s="460"/>
      <c r="L389" s="460"/>
      <c r="M389" s="460"/>
      <c r="N389" s="460"/>
      <c r="O389" s="460"/>
      <c r="P389" s="460"/>
      <c r="Q389" s="480"/>
      <c r="R389" s="479">
        <f>請求データ入力!F111</f>
        <v>0</v>
      </c>
      <c r="S389" s="460"/>
      <c r="T389" s="460"/>
      <c r="U389" s="480"/>
      <c r="V389" s="484" t="str">
        <f>CONCATENATE(請求データ入力!C111,"/",請求データ入力!D111,"/",請求データ入力!E111)</f>
        <v>//</v>
      </c>
      <c r="W389" s="460"/>
      <c r="X389" s="460"/>
      <c r="Y389" s="460"/>
      <c r="Z389" s="460"/>
      <c r="AA389" s="150"/>
      <c r="AB389" s="10"/>
      <c r="AC389" s="10"/>
      <c r="AD389" s="10"/>
      <c r="AE389" s="10"/>
      <c r="AF389" s="10"/>
      <c r="AG389" s="93"/>
      <c r="AL389" s="97"/>
      <c r="AM389" s="53"/>
      <c r="AO389" s="278"/>
      <c r="AP389" s="277"/>
    </row>
    <row r="390" spans="1:45" s="1" customFormat="1" ht="9.9" customHeight="1" x14ac:dyDescent="0.2">
      <c r="B390" s="128" t="s">
        <v>266</v>
      </c>
      <c r="C390" s="129"/>
      <c r="D390" s="129"/>
      <c r="E390" s="129"/>
      <c r="F390" s="130"/>
      <c r="G390" s="129"/>
      <c r="H390" s="129"/>
      <c r="I390" s="129"/>
      <c r="J390" s="129"/>
      <c r="K390" s="129"/>
      <c r="L390" s="129"/>
      <c r="M390" s="129"/>
      <c r="N390" s="129"/>
      <c r="O390" s="129"/>
      <c r="P390" s="129"/>
      <c r="Q390" s="129"/>
      <c r="R390" s="146" t="s">
        <v>267</v>
      </c>
      <c r="S390" s="99"/>
      <c r="T390" s="99"/>
      <c r="U390" s="147"/>
      <c r="V390" s="148"/>
      <c r="W390" s="10"/>
      <c r="X390" s="10"/>
      <c r="Y390" s="10"/>
      <c r="Z390" s="10"/>
      <c r="AA390" s="150"/>
      <c r="AB390" s="10"/>
      <c r="AC390" s="10"/>
      <c r="AD390" s="10"/>
      <c r="AE390" s="10"/>
      <c r="AF390" s="10"/>
      <c r="AG390" s="93"/>
      <c r="AL390" s="97"/>
      <c r="AM390" s="53"/>
      <c r="AO390" s="278"/>
      <c r="AP390" s="277"/>
      <c r="AS390" s="58"/>
    </row>
    <row r="391" spans="1:45" s="1" customFormat="1" ht="15.9" customHeight="1" x14ac:dyDescent="0.2">
      <c r="B391" s="473">
        <f>請求データ入力!H111</f>
        <v>0</v>
      </c>
      <c r="C391" s="460"/>
      <c r="D391" s="460"/>
      <c r="E391" s="460"/>
      <c r="F391" s="460"/>
      <c r="G391" s="459">
        <f>請求データ入力!I111</f>
        <v>0</v>
      </c>
      <c r="H391" s="460"/>
      <c r="I391" s="460"/>
      <c r="J391" s="460"/>
      <c r="K391" s="460"/>
      <c r="L391" s="460"/>
      <c r="M391" s="460"/>
      <c r="N391" s="460"/>
      <c r="O391" s="460"/>
      <c r="P391" s="460"/>
      <c r="Q391" s="460"/>
      <c r="R391" s="479">
        <f>請求データ入力!G111</f>
        <v>0</v>
      </c>
      <c r="S391" s="460"/>
      <c r="T391" s="460"/>
      <c r="U391" s="480"/>
      <c r="V391" s="131" t="s">
        <v>268</v>
      </c>
      <c r="W391" s="484" t="str">
        <f>請求データ入力!Q111</f>
        <v>2602097</v>
      </c>
      <c r="X391" s="460"/>
      <c r="Y391" s="460"/>
      <c r="Z391" s="460"/>
      <c r="AA391" s="113"/>
      <c r="AB391" s="99"/>
      <c r="AC391" s="99"/>
      <c r="AD391" s="99"/>
      <c r="AE391" s="99"/>
      <c r="AF391" s="99"/>
      <c r="AG391" s="113"/>
      <c r="AH391" s="99"/>
      <c r="AI391" s="99"/>
      <c r="AJ391" s="99"/>
      <c r="AK391" s="99"/>
      <c r="AL391" s="100"/>
      <c r="AM391" s="53"/>
      <c r="AO391" s="278"/>
      <c r="AP391" s="277"/>
      <c r="AS391" s="58"/>
    </row>
    <row r="392" spans="1:45" s="1" customFormat="1" ht="12" customHeight="1" x14ac:dyDescent="0.2">
      <c r="B392" s="92"/>
      <c r="AM392" s="53"/>
      <c r="AS392" s="58"/>
    </row>
    <row r="393" spans="1:45" s="1" customFormat="1" ht="12" customHeight="1" x14ac:dyDescent="0.2">
      <c r="AM393" s="53"/>
      <c r="AS393" s="58"/>
    </row>
    <row r="394" spans="1:45" s="2" customFormat="1" ht="15.9" customHeight="1" x14ac:dyDescent="0.2">
      <c r="A394" s="1"/>
      <c r="B394" s="79" t="s">
        <v>269</v>
      </c>
      <c r="C394" s="80"/>
      <c r="D394" s="81"/>
      <c r="E394" s="81"/>
      <c r="F394" s="81"/>
      <c r="G394" s="81"/>
      <c r="H394" s="81"/>
      <c r="I394" s="81"/>
      <c r="J394" s="81"/>
      <c r="K394" s="81"/>
      <c r="L394" s="81"/>
      <c r="M394" s="81"/>
      <c r="N394" s="81"/>
      <c r="O394" s="82"/>
      <c r="P394" s="83" t="s">
        <v>270</v>
      </c>
      <c r="Q394" s="81"/>
      <c r="R394" s="81"/>
      <c r="S394" s="81"/>
      <c r="T394" s="81"/>
      <c r="U394" s="81"/>
      <c r="V394" s="81"/>
      <c r="W394" s="81"/>
      <c r="AA394" s="178" t="s">
        <v>244</v>
      </c>
      <c r="AB394" s="156"/>
      <c r="AC394" s="156"/>
      <c r="AD394" s="156"/>
      <c r="AE394" s="156"/>
      <c r="AF394" s="156"/>
      <c r="AG394" s="156"/>
      <c r="AH394" s="156"/>
      <c r="AI394" s="156"/>
      <c r="AJ394" s="156"/>
      <c r="AK394" s="156"/>
      <c r="AL394" s="157"/>
      <c r="AM394" s="53"/>
      <c r="AN394" s="55"/>
      <c r="AS394" s="57"/>
    </row>
    <row r="395" spans="1:45" s="1" customFormat="1" ht="15.9" customHeight="1" thickBot="1" x14ac:dyDescent="0.25">
      <c r="B395" s="181"/>
      <c r="C395" s="182"/>
      <c r="D395" s="182"/>
      <c r="E395" s="183" t="s">
        <v>245</v>
      </c>
      <c r="F395" s="184"/>
      <c r="G395" s="185"/>
      <c r="H395" s="185"/>
      <c r="I395" s="185"/>
      <c r="J395" s="186"/>
      <c r="K395" s="185"/>
      <c r="L395" s="185"/>
      <c r="M395" s="185"/>
      <c r="N395" s="187" t="s">
        <v>246</v>
      </c>
      <c r="O395" s="185"/>
      <c r="P395" s="185"/>
      <c r="Q395" s="188"/>
      <c r="R395" s="183" t="s">
        <v>247</v>
      </c>
      <c r="S395" s="185"/>
      <c r="T395" s="185"/>
      <c r="U395" s="185"/>
      <c r="V395" s="187" t="s">
        <v>248</v>
      </c>
      <c r="W395" s="185"/>
      <c r="X395" s="189"/>
      <c r="Y395" s="189"/>
      <c r="Z395" s="190"/>
      <c r="AA395" s="158"/>
      <c r="AB395" s="3"/>
      <c r="AC395" s="3"/>
      <c r="AD395" s="3"/>
      <c r="AG395" s="4"/>
      <c r="AH395" s="4"/>
      <c r="AI395" s="4"/>
      <c r="AJ395" s="4"/>
      <c r="AK395" s="5"/>
      <c r="AL395" s="159"/>
      <c r="AM395" s="53"/>
      <c r="AS395" s="58"/>
    </row>
    <row r="396" spans="1:45" s="1" customFormat="1" ht="15.9" customHeight="1" thickTop="1" x14ac:dyDescent="0.2">
      <c r="A396" s="6"/>
      <c r="B396" s="489">
        <f>B375</f>
        <v>0</v>
      </c>
      <c r="C396" s="435"/>
      <c r="D396" s="435"/>
      <c r="E396" s="435"/>
      <c r="F396" s="435"/>
      <c r="G396" s="435"/>
      <c r="H396" s="435"/>
      <c r="I396" s="435"/>
      <c r="J396" s="435"/>
      <c r="K396" s="435"/>
      <c r="L396" s="435"/>
      <c r="M396" s="435"/>
      <c r="N396" s="448">
        <f>N375</f>
        <v>0</v>
      </c>
      <c r="O396" s="435"/>
      <c r="P396" s="449">
        <f>P375</f>
        <v>0</v>
      </c>
      <c r="Q396" s="450"/>
      <c r="R396" s="447">
        <f>R375</f>
        <v>0</v>
      </c>
      <c r="S396" s="435"/>
      <c r="T396" s="435"/>
      <c r="U396" s="435"/>
      <c r="V396" s="498" t="str">
        <f>V375</f>
        <v/>
      </c>
      <c r="W396" s="435"/>
      <c r="X396" s="435"/>
      <c r="Y396" s="435"/>
      <c r="Z396" s="450"/>
      <c r="AA396" s="324"/>
      <c r="AB396" s="319"/>
      <c r="AC396" s="319"/>
      <c r="AD396" s="319"/>
      <c r="AE396" s="166"/>
      <c r="AF396" s="166"/>
      <c r="AG396" s="166"/>
      <c r="AH396" s="166"/>
      <c r="AI396" s="166"/>
      <c r="AJ396" s="166"/>
      <c r="AK396" s="166"/>
      <c r="AL396" s="167"/>
      <c r="AM396" s="53"/>
      <c r="AS396" s="58"/>
    </row>
    <row r="397" spans="1:45" s="1" customFormat="1" ht="15.9" customHeight="1" x14ac:dyDescent="0.2">
      <c r="B397" s="463"/>
      <c r="C397" s="429"/>
      <c r="D397" s="429"/>
      <c r="E397" s="429"/>
      <c r="F397" s="429"/>
      <c r="G397" s="429"/>
      <c r="H397" s="429"/>
      <c r="I397" s="429"/>
      <c r="J397" s="429"/>
      <c r="K397" s="429"/>
      <c r="L397" s="429"/>
      <c r="M397" s="429"/>
      <c r="N397" s="443"/>
      <c r="O397" s="429"/>
      <c r="P397" s="454"/>
      <c r="Q397" s="430"/>
      <c r="R397" s="487"/>
      <c r="S397" s="429"/>
      <c r="T397" s="429"/>
      <c r="U397" s="429"/>
      <c r="V397" s="428"/>
      <c r="W397" s="429"/>
      <c r="X397" s="429"/>
      <c r="Y397" s="429"/>
      <c r="Z397" s="430"/>
      <c r="AA397" s="325" t="s">
        <v>249</v>
      </c>
      <c r="AB397" s="325"/>
      <c r="AC397" s="325"/>
      <c r="AD397" s="325"/>
      <c r="AE397" s="325"/>
      <c r="AF397" s="325"/>
      <c r="AG397" s="325"/>
      <c r="AH397" s="325"/>
      <c r="AI397" s="325"/>
      <c r="AJ397" s="325"/>
      <c r="AK397" s="325"/>
      <c r="AL397" s="326"/>
      <c r="AM397" s="53"/>
      <c r="AS397" s="58"/>
    </row>
    <row r="398" spans="1:45" s="1" customFormat="1" ht="15.9" customHeight="1" x14ac:dyDescent="0.2">
      <c r="B398" s="463"/>
      <c r="C398" s="429"/>
      <c r="D398" s="429"/>
      <c r="E398" s="429"/>
      <c r="F398" s="429"/>
      <c r="G398" s="429"/>
      <c r="H398" s="429"/>
      <c r="I398" s="429"/>
      <c r="J398" s="429"/>
      <c r="K398" s="429"/>
      <c r="L398" s="429"/>
      <c r="M398" s="429"/>
      <c r="N398" s="443"/>
      <c r="O398" s="429"/>
      <c r="P398" s="454"/>
      <c r="Q398" s="430"/>
      <c r="R398" s="487"/>
      <c r="S398" s="429"/>
      <c r="T398" s="429"/>
      <c r="U398" s="429"/>
      <c r="V398" s="428"/>
      <c r="W398" s="429"/>
      <c r="X398" s="429"/>
      <c r="Y398" s="429"/>
      <c r="Z398" s="430"/>
      <c r="AA398" s="325" t="s">
        <v>252</v>
      </c>
      <c r="AB398" s="325"/>
      <c r="AC398" s="325"/>
      <c r="AD398" s="325"/>
      <c r="AE398" s="325"/>
      <c r="AF398" s="325"/>
      <c r="AG398" s="325"/>
      <c r="AH398" s="325"/>
      <c r="AI398" s="325"/>
      <c r="AJ398" s="325"/>
      <c r="AK398" s="325"/>
      <c r="AL398" s="326"/>
      <c r="AM398" s="53"/>
      <c r="AO398" s="61"/>
      <c r="AS398" s="58"/>
    </row>
    <row r="399" spans="1:45" s="1" customFormat="1" ht="15.9" customHeight="1" x14ac:dyDescent="0.2">
      <c r="B399" s="463"/>
      <c r="C399" s="429"/>
      <c r="D399" s="429"/>
      <c r="E399" s="429"/>
      <c r="F399" s="429"/>
      <c r="G399" s="429"/>
      <c r="H399" s="429"/>
      <c r="I399" s="429"/>
      <c r="J399" s="429"/>
      <c r="K399" s="429"/>
      <c r="L399" s="429"/>
      <c r="M399" s="429"/>
      <c r="N399" s="443"/>
      <c r="O399" s="429"/>
      <c r="P399" s="454"/>
      <c r="Q399" s="430"/>
      <c r="R399" s="487"/>
      <c r="S399" s="429"/>
      <c r="T399" s="429"/>
      <c r="U399" s="429"/>
      <c r="V399" s="428"/>
      <c r="W399" s="429"/>
      <c r="X399" s="429"/>
      <c r="Y399" s="429"/>
      <c r="Z399" s="430"/>
      <c r="AA399" s="455" t="s">
        <v>253</v>
      </c>
      <c r="AB399" s="429"/>
      <c r="AC399" s="429"/>
      <c r="AD399" s="430"/>
      <c r="AE399" s="455" t="s">
        <v>254</v>
      </c>
      <c r="AF399" s="429"/>
      <c r="AG399" s="429"/>
      <c r="AH399" s="430"/>
      <c r="AI399" s="455" t="s">
        <v>255</v>
      </c>
      <c r="AJ399" s="429"/>
      <c r="AK399" s="429"/>
      <c r="AL399" s="430"/>
      <c r="AM399" s="53"/>
      <c r="AS399" s="58"/>
    </row>
    <row r="400" spans="1:45" s="1" customFormat="1" ht="15.9" customHeight="1" x14ac:dyDescent="0.2">
      <c r="B400" s="463"/>
      <c r="C400" s="429"/>
      <c r="D400" s="429"/>
      <c r="E400" s="429"/>
      <c r="F400" s="429"/>
      <c r="G400" s="429"/>
      <c r="H400" s="429"/>
      <c r="I400" s="429"/>
      <c r="J400" s="429"/>
      <c r="K400" s="429"/>
      <c r="L400" s="429"/>
      <c r="M400" s="429"/>
      <c r="N400" s="443"/>
      <c r="O400" s="429"/>
      <c r="P400" s="454"/>
      <c r="Q400" s="430"/>
      <c r="R400" s="487"/>
      <c r="S400" s="429"/>
      <c r="T400" s="429"/>
      <c r="U400" s="429"/>
      <c r="V400" s="428"/>
      <c r="W400" s="429"/>
      <c r="X400" s="429"/>
      <c r="Y400" s="429"/>
      <c r="Z400" s="430"/>
      <c r="AA400" s="161"/>
      <c r="AB400" s="7"/>
      <c r="AC400" s="8"/>
      <c r="AD400" s="8"/>
      <c r="AE400" s="172"/>
      <c r="AF400" s="8"/>
      <c r="AG400" s="7"/>
      <c r="AH400" s="162"/>
      <c r="AI400" s="7"/>
      <c r="AJ400" s="7"/>
      <c r="AK400" s="7"/>
      <c r="AL400" s="162"/>
      <c r="AM400" s="53"/>
      <c r="AS400" s="58"/>
    </row>
    <row r="401" spans="1:45" s="1" customFormat="1" ht="15.9" customHeight="1" x14ac:dyDescent="0.2">
      <c r="B401" s="463"/>
      <c r="C401" s="429"/>
      <c r="D401" s="429"/>
      <c r="E401" s="429"/>
      <c r="F401" s="429"/>
      <c r="G401" s="429"/>
      <c r="H401" s="429"/>
      <c r="I401" s="429"/>
      <c r="J401" s="429"/>
      <c r="K401" s="429"/>
      <c r="L401" s="429"/>
      <c r="M401" s="429"/>
      <c r="N401" s="443"/>
      <c r="O401" s="429"/>
      <c r="P401" s="454"/>
      <c r="Q401" s="430"/>
      <c r="R401" s="487"/>
      <c r="S401" s="429"/>
      <c r="T401" s="429"/>
      <c r="U401" s="429"/>
      <c r="V401" s="428"/>
      <c r="W401" s="429"/>
      <c r="X401" s="429"/>
      <c r="Y401" s="429"/>
      <c r="Z401" s="430"/>
      <c r="AA401" s="161"/>
      <c r="AB401" s="7"/>
      <c r="AC401" s="8"/>
      <c r="AD401" s="8"/>
      <c r="AE401" s="172"/>
      <c r="AF401" s="8"/>
      <c r="AG401" s="7"/>
      <c r="AH401" s="162"/>
      <c r="AI401" s="7"/>
      <c r="AJ401" s="7"/>
      <c r="AK401" s="7"/>
      <c r="AL401" s="162"/>
      <c r="AM401" s="53"/>
      <c r="AS401" s="58"/>
    </row>
    <row r="402" spans="1:45" s="1" customFormat="1" ht="15.9" customHeight="1" thickBot="1" x14ac:dyDescent="0.25">
      <c r="B402" s="489"/>
      <c r="C402" s="435"/>
      <c r="D402" s="435"/>
      <c r="E402" s="435"/>
      <c r="F402" s="435"/>
      <c r="G402" s="435"/>
      <c r="H402" s="435"/>
      <c r="I402" s="435"/>
      <c r="J402" s="435"/>
      <c r="K402" s="435"/>
      <c r="L402" s="435"/>
      <c r="M402" s="435"/>
      <c r="N402" s="448"/>
      <c r="O402" s="435"/>
      <c r="P402" s="449"/>
      <c r="Q402" s="450"/>
      <c r="R402" s="447"/>
      <c r="S402" s="435"/>
      <c r="T402" s="435"/>
      <c r="U402" s="435"/>
      <c r="V402" s="502"/>
      <c r="W402" s="435"/>
      <c r="X402" s="435"/>
      <c r="Y402" s="435"/>
      <c r="Z402" s="450"/>
      <c r="AA402" s="173"/>
      <c r="AB402" s="174"/>
      <c r="AC402" s="175"/>
      <c r="AD402" s="175"/>
      <c r="AE402" s="176"/>
      <c r="AF402" s="175"/>
      <c r="AG402" s="174"/>
      <c r="AH402" s="177"/>
      <c r="AI402" s="174"/>
      <c r="AJ402" s="174"/>
      <c r="AK402" s="174"/>
      <c r="AL402" s="177"/>
      <c r="AM402" s="53"/>
      <c r="AS402" s="58"/>
    </row>
    <row r="403" spans="1:45" s="1" customFormat="1" ht="9.9" customHeight="1" x14ac:dyDescent="0.2">
      <c r="B403" s="209" t="s">
        <v>256</v>
      </c>
      <c r="C403" s="191"/>
      <c r="D403" s="191"/>
      <c r="E403" s="191"/>
      <c r="F403" s="191"/>
      <c r="G403" s="493" t="str">
        <f>請求データ入力!$K$2</f>
        <v xml:space="preserve">72130
</v>
      </c>
      <c r="H403" s="494"/>
      <c r="I403" s="494"/>
      <c r="J403" s="494"/>
      <c r="K403" s="495"/>
      <c r="L403" s="505" t="s">
        <v>100</v>
      </c>
      <c r="M403" s="494"/>
      <c r="N403" s="494"/>
      <c r="O403" s="494"/>
      <c r="P403" s="494"/>
      <c r="Q403" s="506"/>
      <c r="R403" s="210" t="s">
        <v>257</v>
      </c>
      <c r="S403" s="199"/>
      <c r="T403" s="199"/>
      <c r="U403" s="200"/>
      <c r="V403" s="201"/>
      <c r="W403" s="202"/>
      <c r="X403" s="199"/>
      <c r="Y403" s="199"/>
      <c r="Z403" s="203"/>
      <c r="AC403" s="317"/>
      <c r="AD403" s="317"/>
      <c r="AE403" s="317"/>
      <c r="AF403" s="317"/>
      <c r="AG403" s="9"/>
      <c r="AL403" s="160"/>
      <c r="AM403" s="53"/>
      <c r="AS403" s="58"/>
    </row>
    <row r="404" spans="1:45" s="1" customFormat="1" ht="15.9" customHeight="1" x14ac:dyDescent="0.2">
      <c r="B404" s="163"/>
      <c r="G404" s="496"/>
      <c r="H404" s="453"/>
      <c r="I404" s="453"/>
      <c r="J404" s="453"/>
      <c r="K404" s="497"/>
      <c r="L404" s="477">
        <f>請求データ入力!$K$6</f>
        <v>0</v>
      </c>
      <c r="M404" s="429"/>
      <c r="N404" s="429"/>
      <c r="O404" s="429"/>
      <c r="P404" s="429"/>
      <c r="Q404" s="478"/>
      <c r="R404" s="204"/>
      <c r="U404" s="12"/>
      <c r="V404" s="503" t="str">
        <f>V383</f>
        <v/>
      </c>
      <c r="W404" s="435"/>
      <c r="X404" s="435"/>
      <c r="Y404" s="435"/>
      <c r="Z404" s="504"/>
      <c r="AC404" s="317"/>
      <c r="AD404" s="317"/>
      <c r="AE404" s="317"/>
      <c r="AF404" s="317"/>
      <c r="AG404" s="9"/>
      <c r="AL404" s="160"/>
      <c r="AM404" s="53"/>
      <c r="AS404" s="58"/>
    </row>
    <row r="405" spans="1:45" s="1" customFormat="1" ht="9.9" customHeight="1" x14ac:dyDescent="0.2">
      <c r="B405" s="532" t="str">
        <f>請求データ入力!$F$2</f>
        <v>〒110-0012　東京都台東区竜泉3-40-4</v>
      </c>
      <c r="C405" s="435"/>
      <c r="D405" s="435"/>
      <c r="E405" s="435"/>
      <c r="F405" s="435"/>
      <c r="G405" s="435"/>
      <c r="H405" s="435"/>
      <c r="I405" s="435"/>
      <c r="J405" s="435"/>
      <c r="K405" s="435"/>
      <c r="L405" s="435"/>
      <c r="M405" s="435"/>
      <c r="N405" s="435"/>
      <c r="O405" s="435"/>
      <c r="P405" s="435"/>
      <c r="Q405" s="435"/>
      <c r="R405" s="211" t="s">
        <v>258</v>
      </c>
      <c r="S405" s="191"/>
      <c r="T405" s="191"/>
      <c r="U405" s="192"/>
      <c r="V405" s="171"/>
      <c r="W405" s="193"/>
      <c r="X405" s="193"/>
      <c r="Y405" s="193"/>
      <c r="Z405" s="205"/>
      <c r="AA405" s="10"/>
      <c r="AB405" s="10"/>
      <c r="AC405" s="10"/>
      <c r="AD405" s="10"/>
      <c r="AE405" s="10"/>
      <c r="AF405" s="10"/>
      <c r="AG405" s="9"/>
      <c r="AL405" s="160"/>
      <c r="AM405" s="53"/>
      <c r="AS405" s="58"/>
    </row>
    <row r="406" spans="1:45" s="1" customFormat="1" ht="15.9" customHeight="1" x14ac:dyDescent="0.2">
      <c r="B406" s="472"/>
      <c r="C406" s="435"/>
      <c r="D406" s="435"/>
      <c r="E406" s="435"/>
      <c r="F406" s="435"/>
      <c r="G406" s="435"/>
      <c r="H406" s="435"/>
      <c r="I406" s="435"/>
      <c r="J406" s="435"/>
      <c r="K406" s="435"/>
      <c r="L406" s="435"/>
      <c r="M406" s="435"/>
      <c r="N406" s="435"/>
      <c r="O406" s="435"/>
      <c r="P406" s="435"/>
      <c r="Q406" s="435"/>
      <c r="R406" s="212" t="s">
        <v>259</v>
      </c>
      <c r="S406" s="166"/>
      <c r="T406" s="542">
        <f>請求データ入力!$O$11</f>
        <v>0.1</v>
      </c>
      <c r="U406" s="497"/>
      <c r="V406" s="516" t="str">
        <f>V385</f>
        <v/>
      </c>
      <c r="W406" s="453"/>
      <c r="X406" s="453"/>
      <c r="Y406" s="453"/>
      <c r="Z406" s="517"/>
      <c r="AA406" s="10"/>
      <c r="AB406" s="10"/>
      <c r="AC406" s="10"/>
      <c r="AD406" s="10"/>
      <c r="AE406" s="10"/>
      <c r="AF406" s="10"/>
      <c r="AG406" s="9"/>
      <c r="AL406" s="160"/>
      <c r="AM406" s="53"/>
      <c r="AS406" s="58"/>
    </row>
    <row r="407" spans="1:45" s="1" customFormat="1" ht="9.9" customHeight="1" x14ac:dyDescent="0.2">
      <c r="B407" s="471" t="str">
        <f>請求データ入力!$F$6</f>
        <v>有限会社木村左官工業</v>
      </c>
      <c r="C407" s="435"/>
      <c r="D407" s="435"/>
      <c r="E407" s="435"/>
      <c r="F407" s="435"/>
      <c r="G407" s="435"/>
      <c r="H407" s="435"/>
      <c r="I407" s="435"/>
      <c r="J407" s="435"/>
      <c r="K407" s="435"/>
      <c r="L407" s="435"/>
      <c r="M407" s="435"/>
      <c r="N407" s="435"/>
      <c r="O407" s="435"/>
      <c r="P407" s="435"/>
      <c r="Q407" s="450"/>
      <c r="R407" s="211" t="s">
        <v>260</v>
      </c>
      <c r="S407" s="191"/>
      <c r="T407" s="191"/>
      <c r="U407" s="192"/>
      <c r="V407" s="171"/>
      <c r="W407" s="193"/>
      <c r="X407" s="193"/>
      <c r="Y407" s="193"/>
      <c r="Z407" s="205"/>
      <c r="AA407" s="10"/>
      <c r="AB407" s="10"/>
      <c r="AC407" s="10"/>
      <c r="AD407" s="10"/>
      <c r="AE407" s="10"/>
      <c r="AF407" s="10"/>
      <c r="AG407" s="9"/>
      <c r="AL407" s="160"/>
      <c r="AM407" s="53"/>
      <c r="AS407" s="58"/>
    </row>
    <row r="408" spans="1:45" s="1" customFormat="1" ht="15.9" customHeight="1" thickBot="1" x14ac:dyDescent="0.25">
      <c r="B408" s="472"/>
      <c r="C408" s="435"/>
      <c r="D408" s="435"/>
      <c r="E408" s="435"/>
      <c r="F408" s="435"/>
      <c r="G408" s="435"/>
      <c r="H408" s="435"/>
      <c r="I408" s="435"/>
      <c r="J408" s="435"/>
      <c r="K408" s="435"/>
      <c r="L408" s="435"/>
      <c r="M408" s="435"/>
      <c r="N408" s="435"/>
      <c r="O408" s="435"/>
      <c r="P408" s="435"/>
      <c r="Q408" s="450"/>
      <c r="R408" s="206"/>
      <c r="S408" s="207"/>
      <c r="T408" s="207"/>
      <c r="U408" s="208"/>
      <c r="V408" s="464" t="str">
        <f>V387</f>
        <v/>
      </c>
      <c r="W408" s="465"/>
      <c r="X408" s="465"/>
      <c r="Y408" s="465"/>
      <c r="Z408" s="466"/>
      <c r="AA408" s="168"/>
      <c r="AB408" s="168"/>
      <c r="AC408" s="179" t="s">
        <v>261</v>
      </c>
      <c r="AD408" s="168"/>
      <c r="AE408" s="168"/>
      <c r="AF408" s="168"/>
      <c r="AG408" s="169"/>
      <c r="AH408" s="169"/>
      <c r="AI408" s="169"/>
      <c r="AJ408" s="169"/>
      <c r="AK408" s="169"/>
      <c r="AL408" s="170"/>
      <c r="AM408" s="53"/>
      <c r="AS408" s="58"/>
    </row>
    <row r="409" spans="1:45" s="1" customFormat="1" ht="9.9" customHeight="1" x14ac:dyDescent="0.2">
      <c r="B409" s="472"/>
      <c r="C409" s="435"/>
      <c r="D409" s="435"/>
      <c r="E409" s="435"/>
      <c r="F409" s="435"/>
      <c r="G409" s="435"/>
      <c r="H409" s="435"/>
      <c r="I409" s="435"/>
      <c r="J409" s="435"/>
      <c r="K409" s="435"/>
      <c r="L409" s="435"/>
      <c r="M409" s="435"/>
      <c r="N409" s="435"/>
      <c r="O409" s="435"/>
      <c r="P409" s="435"/>
      <c r="Q409" s="450"/>
      <c r="R409" s="213" t="s">
        <v>262</v>
      </c>
      <c r="S409" s="166"/>
      <c r="T409" s="166"/>
      <c r="U409" s="195"/>
      <c r="V409" s="215" t="s">
        <v>263</v>
      </c>
      <c r="W409" s="10"/>
      <c r="X409" s="10"/>
      <c r="Y409" s="10"/>
      <c r="Z409" s="180"/>
      <c r="AA409" s="164"/>
      <c r="AB409" s="10"/>
      <c r="AC409" s="216" t="s">
        <v>264</v>
      </c>
      <c r="AD409" s="10"/>
      <c r="AE409" s="10"/>
      <c r="AF409" s="10"/>
      <c r="AG409" s="171"/>
      <c r="AI409" s="216" t="s">
        <v>265</v>
      </c>
      <c r="AL409" s="160"/>
      <c r="AM409" s="53"/>
      <c r="AS409" s="58"/>
    </row>
    <row r="410" spans="1:45" s="1" customFormat="1" ht="15.9" customHeight="1" x14ac:dyDescent="0.2">
      <c r="B410" s="514" t="str">
        <f>"TEL："&amp;請求データ入力!$K$4</f>
        <v>TEL：090-4609-2757</v>
      </c>
      <c r="C410" s="453"/>
      <c r="D410" s="453"/>
      <c r="E410" s="453"/>
      <c r="F410" s="453"/>
      <c r="G410" s="453"/>
      <c r="H410" s="453"/>
      <c r="I410" s="453"/>
      <c r="J410" s="453"/>
      <c r="K410" s="453"/>
      <c r="L410" s="453"/>
      <c r="M410" s="453"/>
      <c r="N410" s="453"/>
      <c r="O410" s="453"/>
      <c r="P410" s="453"/>
      <c r="Q410" s="497"/>
      <c r="R410" s="452">
        <f>R389</f>
        <v>0</v>
      </c>
      <c r="S410" s="453"/>
      <c r="T410" s="453"/>
      <c r="U410" s="453"/>
      <c r="V410" s="544" t="str">
        <f>V389</f>
        <v>//</v>
      </c>
      <c r="W410" s="453"/>
      <c r="X410" s="453"/>
      <c r="Y410" s="453"/>
      <c r="Z410" s="497"/>
      <c r="AA410" s="164"/>
      <c r="AB410" s="10"/>
      <c r="AC410" s="10"/>
      <c r="AD410" s="10"/>
      <c r="AE410" s="10"/>
      <c r="AF410" s="10"/>
      <c r="AG410" s="163"/>
      <c r="AL410" s="160"/>
      <c r="AM410" s="53"/>
      <c r="AS410" s="58"/>
    </row>
    <row r="411" spans="1:45" s="1" customFormat="1" ht="9.9" customHeight="1" x14ac:dyDescent="0.2">
      <c r="B411" s="209" t="s">
        <v>266</v>
      </c>
      <c r="C411" s="191"/>
      <c r="D411" s="191"/>
      <c r="E411" s="191"/>
      <c r="F411" s="197"/>
      <c r="G411" s="191"/>
      <c r="H411" s="191"/>
      <c r="I411" s="191"/>
      <c r="J411" s="191"/>
      <c r="K411" s="191"/>
      <c r="L411" s="191"/>
      <c r="M411" s="191"/>
      <c r="N411" s="191"/>
      <c r="O411" s="191"/>
      <c r="P411" s="191"/>
      <c r="Q411" s="191"/>
      <c r="R411" s="214" t="s">
        <v>267</v>
      </c>
      <c r="S411" s="169"/>
      <c r="T411" s="169"/>
      <c r="U411" s="196"/>
      <c r="V411" s="198"/>
      <c r="W411" s="193"/>
      <c r="X411" s="193"/>
      <c r="Y411" s="193"/>
      <c r="Z411" s="194"/>
      <c r="AA411" s="164"/>
      <c r="AB411" s="10"/>
      <c r="AC411" s="10"/>
      <c r="AD411" s="10"/>
      <c r="AE411" s="10"/>
      <c r="AF411" s="10"/>
      <c r="AG411" s="163"/>
      <c r="AL411" s="160"/>
      <c r="AM411" s="53"/>
      <c r="AS411" s="58"/>
    </row>
    <row r="412" spans="1:45" s="1" customFormat="1" ht="15.9" customHeight="1" x14ac:dyDescent="0.2">
      <c r="B412" s="452">
        <f>B391</f>
        <v>0</v>
      </c>
      <c r="C412" s="453"/>
      <c r="D412" s="453"/>
      <c r="E412" s="453"/>
      <c r="F412" s="453"/>
      <c r="G412" s="488">
        <f>G391</f>
        <v>0</v>
      </c>
      <c r="H412" s="453"/>
      <c r="I412" s="453"/>
      <c r="J412" s="453"/>
      <c r="K412" s="453"/>
      <c r="L412" s="453"/>
      <c r="M412" s="453"/>
      <c r="N412" s="453"/>
      <c r="O412" s="453"/>
      <c r="P412" s="453"/>
      <c r="Q412" s="453"/>
      <c r="R412" s="452">
        <f>R391</f>
        <v>0</v>
      </c>
      <c r="S412" s="453"/>
      <c r="T412" s="453"/>
      <c r="U412" s="453"/>
      <c r="V412" s="217" t="s">
        <v>268</v>
      </c>
      <c r="W412" s="531" t="str">
        <f>W391</f>
        <v>2602097</v>
      </c>
      <c r="X412" s="453"/>
      <c r="Y412" s="453"/>
      <c r="Z412" s="497"/>
      <c r="AA412" s="165"/>
      <c r="AB412" s="166"/>
      <c r="AC412" s="166"/>
      <c r="AD412" s="166"/>
      <c r="AE412" s="166"/>
      <c r="AF412" s="166"/>
      <c r="AG412" s="165"/>
      <c r="AH412" s="166"/>
      <c r="AI412" s="166"/>
      <c r="AJ412" s="166"/>
      <c r="AK412" s="166"/>
      <c r="AL412" s="167"/>
      <c r="AM412" s="53"/>
      <c r="AS412" s="58"/>
    </row>
    <row r="413" spans="1:45" s="1" customFormat="1" ht="12" customHeight="1" x14ac:dyDescent="0.2">
      <c r="B413" s="92"/>
      <c r="AM413" s="53"/>
      <c r="AS413" s="58"/>
    </row>
    <row r="414" spans="1:45" s="1" customFormat="1" ht="18.899999999999999" customHeight="1" x14ac:dyDescent="0.2">
      <c r="AM414" s="53"/>
      <c r="AS414" s="58"/>
    </row>
    <row r="415" spans="1:45" s="2" customFormat="1" ht="15.9" customHeight="1" x14ac:dyDescent="0.2">
      <c r="A415" s="1"/>
      <c r="B415" s="219" t="s">
        <v>271</v>
      </c>
      <c r="C415" s="84"/>
      <c r="D415" s="85"/>
      <c r="E415" s="85"/>
      <c r="F415" s="85"/>
      <c r="G415" s="85"/>
      <c r="H415" s="85"/>
      <c r="I415" s="85"/>
      <c r="J415" s="85"/>
      <c r="K415" s="85"/>
      <c r="L415" s="85"/>
      <c r="M415" s="85"/>
      <c r="N415" s="85"/>
      <c r="O415" s="86"/>
      <c r="P415" s="220" t="s">
        <v>272</v>
      </c>
      <c r="Q415" s="85"/>
      <c r="R415" s="85"/>
      <c r="S415" s="85"/>
      <c r="T415" s="85"/>
      <c r="U415" s="85"/>
      <c r="V415" s="85"/>
      <c r="AA415" s="224" t="s">
        <v>244</v>
      </c>
      <c r="AB415" s="225"/>
      <c r="AC415" s="225"/>
      <c r="AD415" s="225"/>
      <c r="AE415" s="225"/>
      <c r="AF415" s="225"/>
      <c r="AG415" s="225"/>
      <c r="AH415" s="225"/>
      <c r="AI415" s="225"/>
      <c r="AJ415" s="225"/>
      <c r="AK415" s="225"/>
      <c r="AL415" s="226"/>
      <c r="AM415" s="53"/>
      <c r="AN415" s="55"/>
      <c r="AO415" s="1"/>
      <c r="AP415" s="1"/>
      <c r="AQ415" s="58"/>
      <c r="AS415" s="57"/>
    </row>
    <row r="416" spans="1:45" s="1" customFormat="1" ht="15.9" customHeight="1" thickBot="1" x14ac:dyDescent="0.25">
      <c r="B416" s="247"/>
      <c r="C416" s="248"/>
      <c r="D416" s="248"/>
      <c r="E416" s="249" t="s">
        <v>245</v>
      </c>
      <c r="F416" s="250"/>
      <c r="G416" s="248"/>
      <c r="H416" s="248"/>
      <c r="I416" s="248"/>
      <c r="J416" s="251"/>
      <c r="K416" s="248"/>
      <c r="L416" s="248"/>
      <c r="M416" s="248"/>
      <c r="N416" s="255" t="s">
        <v>246</v>
      </c>
      <c r="O416" s="248"/>
      <c r="P416" s="248"/>
      <c r="Q416" s="248"/>
      <c r="R416" s="255" t="s">
        <v>247</v>
      </c>
      <c r="S416" s="248"/>
      <c r="T416" s="248"/>
      <c r="U416" s="256"/>
      <c r="V416" s="249" t="s">
        <v>248</v>
      </c>
      <c r="W416" s="248"/>
      <c r="X416" s="252"/>
      <c r="Y416" s="252"/>
      <c r="Z416" s="253"/>
      <c r="AA416" s="227"/>
      <c r="AB416" s="3"/>
      <c r="AC416" s="3"/>
      <c r="AD416" s="3"/>
      <c r="AG416" s="4"/>
      <c r="AH416" s="4"/>
      <c r="AI416" s="4"/>
      <c r="AJ416" s="4"/>
      <c r="AK416" s="5"/>
      <c r="AL416" s="228"/>
      <c r="AM416" s="53"/>
      <c r="AQ416" s="58"/>
      <c r="AS416" s="58"/>
    </row>
    <row r="417" spans="1:45" s="1" customFormat="1" ht="15.9" customHeight="1" thickTop="1" x14ac:dyDescent="0.2">
      <c r="A417" s="6"/>
      <c r="B417" s="553">
        <f>B396</f>
        <v>0</v>
      </c>
      <c r="C417" s="435"/>
      <c r="D417" s="435"/>
      <c r="E417" s="435"/>
      <c r="F417" s="435"/>
      <c r="G417" s="435"/>
      <c r="H417" s="435"/>
      <c r="I417" s="435"/>
      <c r="J417" s="435"/>
      <c r="K417" s="435"/>
      <c r="L417" s="435"/>
      <c r="M417" s="435"/>
      <c r="N417" s="543">
        <f>N396</f>
        <v>0</v>
      </c>
      <c r="O417" s="435"/>
      <c r="P417" s="483">
        <f>P396</f>
        <v>0</v>
      </c>
      <c r="Q417" s="435"/>
      <c r="R417" s="546">
        <f>R396</f>
        <v>0</v>
      </c>
      <c r="S417" s="435"/>
      <c r="T417" s="435"/>
      <c r="U417" s="438"/>
      <c r="V417" s="447" t="str">
        <f>V396</f>
        <v/>
      </c>
      <c r="W417" s="435"/>
      <c r="X417" s="435"/>
      <c r="Y417" s="435"/>
      <c r="Z417" s="435"/>
      <c r="AA417" s="327"/>
      <c r="AB417" s="318"/>
      <c r="AC417" s="318"/>
      <c r="AD417" s="318"/>
      <c r="AE417" s="234"/>
      <c r="AF417" s="234"/>
      <c r="AG417" s="234"/>
      <c r="AH417" s="234"/>
      <c r="AI417" s="234"/>
      <c r="AJ417" s="234"/>
      <c r="AK417" s="234"/>
      <c r="AL417" s="235"/>
      <c r="AM417" s="53"/>
      <c r="AQ417" s="58"/>
      <c r="AS417" s="58"/>
    </row>
    <row r="418" spans="1:45" s="1" customFormat="1" ht="15.9" customHeight="1" x14ac:dyDescent="0.2">
      <c r="B418" s="474"/>
      <c r="C418" s="457"/>
      <c r="D418" s="457"/>
      <c r="E418" s="457"/>
      <c r="F418" s="457"/>
      <c r="G418" s="457"/>
      <c r="H418" s="457"/>
      <c r="I418" s="457"/>
      <c r="J418" s="457"/>
      <c r="K418" s="457"/>
      <c r="L418" s="457"/>
      <c r="M418" s="457"/>
      <c r="N418" s="456"/>
      <c r="O418" s="457"/>
      <c r="P418" s="458"/>
      <c r="Q418" s="457"/>
      <c r="R418" s="470"/>
      <c r="S418" s="457"/>
      <c r="T418" s="457"/>
      <c r="U418" s="462"/>
      <c r="V418" s="512"/>
      <c r="W418" s="457"/>
      <c r="X418" s="457"/>
      <c r="Y418" s="457"/>
      <c r="Z418" s="462"/>
      <c r="AA418" s="328" t="s">
        <v>249</v>
      </c>
      <c r="AB418" s="329"/>
      <c r="AC418" s="329"/>
      <c r="AD418" s="329"/>
      <c r="AE418" s="329"/>
      <c r="AF418" s="329"/>
      <c r="AG418" s="329"/>
      <c r="AH418" s="329"/>
      <c r="AI418" s="329"/>
      <c r="AJ418" s="329"/>
      <c r="AK418" s="329"/>
      <c r="AL418" s="330"/>
      <c r="AM418" s="53"/>
      <c r="AS418" s="58"/>
    </row>
    <row r="419" spans="1:45" s="1" customFormat="1" ht="15.9" customHeight="1" x14ac:dyDescent="0.2">
      <c r="B419" s="474"/>
      <c r="C419" s="457"/>
      <c r="D419" s="457"/>
      <c r="E419" s="457"/>
      <c r="F419" s="457"/>
      <c r="G419" s="457"/>
      <c r="H419" s="457"/>
      <c r="I419" s="457"/>
      <c r="J419" s="457"/>
      <c r="K419" s="457"/>
      <c r="L419" s="457"/>
      <c r="M419" s="457"/>
      <c r="N419" s="456"/>
      <c r="O419" s="457"/>
      <c r="P419" s="458"/>
      <c r="Q419" s="457"/>
      <c r="R419" s="470"/>
      <c r="S419" s="457"/>
      <c r="T419" s="457"/>
      <c r="U419" s="462"/>
      <c r="V419" s="512"/>
      <c r="W419" s="457"/>
      <c r="X419" s="457"/>
      <c r="Y419" s="457"/>
      <c r="Z419" s="462"/>
      <c r="AA419" s="331" t="s">
        <v>252</v>
      </c>
      <c r="AB419" s="332"/>
      <c r="AC419" s="332"/>
      <c r="AD419" s="332"/>
      <c r="AE419" s="332"/>
      <c r="AF419" s="332"/>
      <c r="AG419" s="332"/>
      <c r="AH419" s="332"/>
      <c r="AI419" s="332"/>
      <c r="AJ419" s="332"/>
      <c r="AK419" s="332"/>
      <c r="AL419" s="333"/>
      <c r="AM419" s="53"/>
      <c r="AS419" s="58"/>
    </row>
    <row r="420" spans="1:45" s="1" customFormat="1" ht="15.9" customHeight="1" x14ac:dyDescent="0.2">
      <c r="B420" s="474"/>
      <c r="C420" s="457"/>
      <c r="D420" s="457"/>
      <c r="E420" s="457"/>
      <c r="F420" s="457"/>
      <c r="G420" s="457"/>
      <c r="H420" s="457"/>
      <c r="I420" s="457"/>
      <c r="J420" s="457"/>
      <c r="K420" s="457"/>
      <c r="L420" s="457"/>
      <c r="M420" s="457"/>
      <c r="N420" s="456"/>
      <c r="O420" s="457"/>
      <c r="P420" s="458"/>
      <c r="Q420" s="457"/>
      <c r="R420" s="470"/>
      <c r="S420" s="457"/>
      <c r="T420" s="457"/>
      <c r="U420" s="462"/>
      <c r="V420" s="512"/>
      <c r="W420" s="457"/>
      <c r="X420" s="457"/>
      <c r="Y420" s="457"/>
      <c r="Z420" s="462"/>
      <c r="AA420" s="461" t="s">
        <v>253</v>
      </c>
      <c r="AB420" s="457"/>
      <c r="AC420" s="457"/>
      <c r="AD420" s="462"/>
      <c r="AE420" s="461" t="s">
        <v>254</v>
      </c>
      <c r="AF420" s="457"/>
      <c r="AG420" s="457"/>
      <c r="AH420" s="462"/>
      <c r="AI420" s="461" t="s">
        <v>255</v>
      </c>
      <c r="AJ420" s="457"/>
      <c r="AK420" s="457"/>
      <c r="AL420" s="462"/>
      <c r="AM420" s="53"/>
      <c r="AS420" s="58"/>
    </row>
    <row r="421" spans="1:45" s="1" customFormat="1" ht="15.9" customHeight="1" x14ac:dyDescent="0.2">
      <c r="B421" s="474"/>
      <c r="C421" s="457"/>
      <c r="D421" s="457"/>
      <c r="E421" s="457"/>
      <c r="F421" s="457"/>
      <c r="G421" s="457"/>
      <c r="H421" s="457"/>
      <c r="I421" s="457"/>
      <c r="J421" s="457"/>
      <c r="K421" s="457"/>
      <c r="L421" s="457"/>
      <c r="M421" s="457"/>
      <c r="N421" s="456"/>
      <c r="O421" s="457"/>
      <c r="P421" s="458"/>
      <c r="Q421" s="457"/>
      <c r="R421" s="470"/>
      <c r="S421" s="457"/>
      <c r="T421" s="457"/>
      <c r="U421" s="462"/>
      <c r="V421" s="512"/>
      <c r="W421" s="457"/>
      <c r="X421" s="457"/>
      <c r="Y421" s="457"/>
      <c r="Z421" s="462"/>
      <c r="AA421" s="230"/>
      <c r="AB421" s="7"/>
      <c r="AC421" s="8"/>
      <c r="AD421" s="8"/>
      <c r="AE421" s="240"/>
      <c r="AF421" s="8"/>
      <c r="AG421" s="7"/>
      <c r="AH421" s="231"/>
      <c r="AI421" s="7"/>
      <c r="AJ421" s="7"/>
      <c r="AK421" s="7"/>
      <c r="AL421" s="231"/>
      <c r="AM421" s="53"/>
      <c r="AS421" s="58"/>
    </row>
    <row r="422" spans="1:45" s="1" customFormat="1" ht="15.9" customHeight="1" x14ac:dyDescent="0.2">
      <c r="B422" s="474"/>
      <c r="C422" s="457"/>
      <c r="D422" s="457"/>
      <c r="E422" s="457"/>
      <c r="F422" s="457"/>
      <c r="G422" s="457"/>
      <c r="H422" s="457"/>
      <c r="I422" s="457"/>
      <c r="J422" s="457"/>
      <c r="K422" s="457"/>
      <c r="L422" s="457"/>
      <c r="M422" s="457"/>
      <c r="N422" s="456"/>
      <c r="O422" s="457"/>
      <c r="P422" s="458"/>
      <c r="Q422" s="457"/>
      <c r="R422" s="470"/>
      <c r="S422" s="457"/>
      <c r="T422" s="457"/>
      <c r="U422" s="462"/>
      <c r="V422" s="512"/>
      <c r="W422" s="457"/>
      <c r="X422" s="457"/>
      <c r="Y422" s="457"/>
      <c r="Z422" s="462"/>
      <c r="AA422" s="230"/>
      <c r="AB422" s="7"/>
      <c r="AC422" s="8"/>
      <c r="AD422" s="8"/>
      <c r="AE422" s="240"/>
      <c r="AF422" s="8"/>
      <c r="AG422" s="7"/>
      <c r="AH422" s="231"/>
      <c r="AI422" s="7"/>
      <c r="AJ422" s="7"/>
      <c r="AK422" s="7"/>
      <c r="AL422" s="231"/>
      <c r="AM422" s="53"/>
      <c r="AS422" s="58"/>
    </row>
    <row r="423" spans="1:45" s="1" customFormat="1" ht="15.9" customHeight="1" thickBot="1" x14ac:dyDescent="0.25">
      <c r="B423" s="474"/>
      <c r="C423" s="457"/>
      <c r="D423" s="457"/>
      <c r="E423" s="457"/>
      <c r="F423" s="457"/>
      <c r="G423" s="457"/>
      <c r="H423" s="457"/>
      <c r="I423" s="457"/>
      <c r="J423" s="457"/>
      <c r="K423" s="457"/>
      <c r="L423" s="457"/>
      <c r="M423" s="457"/>
      <c r="N423" s="456"/>
      <c r="O423" s="457"/>
      <c r="P423" s="458"/>
      <c r="Q423" s="457"/>
      <c r="R423" s="524"/>
      <c r="S423" s="432"/>
      <c r="T423" s="432"/>
      <c r="U423" s="433"/>
      <c r="V423" s="431"/>
      <c r="W423" s="432"/>
      <c r="X423" s="432"/>
      <c r="Y423" s="432"/>
      <c r="Z423" s="433"/>
      <c r="AA423" s="236"/>
      <c r="AB423" s="237"/>
      <c r="AC423" s="238"/>
      <c r="AD423" s="238"/>
      <c r="AE423" s="241"/>
      <c r="AF423" s="238"/>
      <c r="AG423" s="237"/>
      <c r="AH423" s="239"/>
      <c r="AI423" s="237"/>
      <c r="AJ423" s="237"/>
      <c r="AK423" s="237"/>
      <c r="AL423" s="239"/>
      <c r="AM423" s="53"/>
      <c r="AS423" s="58"/>
    </row>
    <row r="424" spans="1:45" s="1" customFormat="1" ht="9.9" customHeight="1" x14ac:dyDescent="0.2">
      <c r="B424" s="261" t="s">
        <v>256</v>
      </c>
      <c r="C424" s="262"/>
      <c r="D424" s="262"/>
      <c r="E424" s="262"/>
      <c r="F424" s="262"/>
      <c r="G424" s="528" t="str">
        <f>請求データ入力!$K$2</f>
        <v xml:space="preserve">72130
</v>
      </c>
      <c r="H424" s="432"/>
      <c r="I424" s="432"/>
      <c r="J424" s="432"/>
      <c r="K424" s="433"/>
      <c r="L424" s="499" t="s">
        <v>100</v>
      </c>
      <c r="M424" s="457"/>
      <c r="N424" s="457"/>
      <c r="O424" s="457"/>
      <c r="P424" s="457"/>
      <c r="Q424" s="500"/>
      <c r="R424" s="279" t="s">
        <v>257</v>
      </c>
      <c r="S424" s="280"/>
      <c r="T424" s="280"/>
      <c r="U424" s="281"/>
      <c r="V424" s="282"/>
      <c r="W424" s="282"/>
      <c r="X424" s="280"/>
      <c r="Y424" s="280"/>
      <c r="Z424" s="283"/>
      <c r="AC424" s="317"/>
      <c r="AD424" s="317"/>
      <c r="AE424" s="317"/>
      <c r="AF424" s="317"/>
      <c r="AG424" s="9"/>
      <c r="AL424" s="229"/>
      <c r="AM424" s="53"/>
      <c r="AS424" s="58"/>
    </row>
    <row r="425" spans="1:45" s="1" customFormat="1" ht="17.149999999999999" customHeight="1" x14ac:dyDescent="0.2">
      <c r="B425" s="221"/>
      <c r="G425" s="529"/>
      <c r="H425" s="424"/>
      <c r="I425" s="424"/>
      <c r="J425" s="424"/>
      <c r="K425" s="425"/>
      <c r="L425" s="513">
        <f>請求データ入力!$K$6</f>
        <v>0</v>
      </c>
      <c r="M425" s="457"/>
      <c r="N425" s="457"/>
      <c r="O425" s="457"/>
      <c r="P425" s="457"/>
      <c r="Q425" s="500"/>
      <c r="R425" s="284"/>
      <c r="S425" s="234"/>
      <c r="T425" s="234"/>
      <c r="U425" s="259"/>
      <c r="V425" s="535" t="str">
        <f>V404</f>
        <v/>
      </c>
      <c r="W425" s="424"/>
      <c r="X425" s="424"/>
      <c r="Y425" s="424"/>
      <c r="Z425" s="536"/>
      <c r="AC425" s="317"/>
      <c r="AD425" s="317"/>
      <c r="AE425" s="317"/>
      <c r="AF425" s="317"/>
      <c r="AG425" s="9"/>
      <c r="AL425" s="229"/>
      <c r="AM425" s="53"/>
      <c r="AS425" s="58"/>
    </row>
    <row r="426" spans="1:45" s="1" customFormat="1" ht="9.9" customHeight="1" x14ac:dyDescent="0.2">
      <c r="B426" s="523" t="str">
        <f>請求データ入力!$F$2</f>
        <v>〒110-0012　東京都台東区竜泉3-40-4</v>
      </c>
      <c r="C426" s="435"/>
      <c r="D426" s="435"/>
      <c r="E426" s="435"/>
      <c r="F426" s="435"/>
      <c r="G426" s="435"/>
      <c r="H426" s="435"/>
      <c r="I426" s="435"/>
      <c r="J426" s="435"/>
      <c r="K426" s="435"/>
      <c r="L426" s="435"/>
      <c r="M426" s="435"/>
      <c r="N426" s="435"/>
      <c r="O426" s="435"/>
      <c r="P426" s="435"/>
      <c r="Q426" s="435"/>
      <c r="R426" s="285" t="s">
        <v>258</v>
      </c>
      <c r="U426" s="257"/>
      <c r="W426" s="10"/>
      <c r="X426" s="10"/>
      <c r="Y426" s="10"/>
      <c r="Z426" s="286"/>
      <c r="AA426" s="10"/>
      <c r="AB426" s="10"/>
      <c r="AC426" s="10"/>
      <c r="AD426" s="10"/>
      <c r="AE426" s="10"/>
      <c r="AF426" s="10"/>
      <c r="AG426" s="9"/>
      <c r="AL426" s="229"/>
      <c r="AM426" s="53"/>
      <c r="AS426" s="58"/>
    </row>
    <row r="427" spans="1:45" s="1" customFormat="1" ht="17.149999999999999" customHeight="1" x14ac:dyDescent="0.2">
      <c r="B427" s="439"/>
      <c r="C427" s="435"/>
      <c r="D427" s="435"/>
      <c r="E427" s="435"/>
      <c r="F427" s="435"/>
      <c r="G427" s="435"/>
      <c r="H427" s="435"/>
      <c r="I427" s="435"/>
      <c r="J427" s="435"/>
      <c r="K427" s="435"/>
      <c r="L427" s="435"/>
      <c r="M427" s="435"/>
      <c r="N427" s="435"/>
      <c r="O427" s="435"/>
      <c r="P427" s="435"/>
      <c r="Q427" s="435"/>
      <c r="R427" s="287" t="s">
        <v>259</v>
      </c>
      <c r="T427" s="491">
        <f>請求データ入力!$O$11</f>
        <v>0.1</v>
      </c>
      <c r="U427" s="425"/>
      <c r="V427" s="434" t="str">
        <f>V406</f>
        <v/>
      </c>
      <c r="W427" s="435"/>
      <c r="X427" s="435"/>
      <c r="Y427" s="435"/>
      <c r="Z427" s="436"/>
      <c r="AA427" s="10"/>
      <c r="AB427" s="10"/>
      <c r="AC427" s="10"/>
      <c r="AD427" s="10"/>
      <c r="AE427" s="10"/>
      <c r="AF427" s="10"/>
      <c r="AG427" s="9"/>
      <c r="AL427" s="229"/>
      <c r="AM427" s="53"/>
      <c r="AS427" s="58"/>
    </row>
    <row r="428" spans="1:45" s="1" customFormat="1" ht="9.9" customHeight="1" x14ac:dyDescent="0.2">
      <c r="B428" s="437" t="str">
        <f>請求データ入力!$F$6</f>
        <v>有限会社木村左官工業</v>
      </c>
      <c r="C428" s="435"/>
      <c r="D428" s="435"/>
      <c r="E428" s="435"/>
      <c r="F428" s="435"/>
      <c r="G428" s="435"/>
      <c r="H428" s="435"/>
      <c r="I428" s="435"/>
      <c r="J428" s="435"/>
      <c r="K428" s="435"/>
      <c r="L428" s="435"/>
      <c r="M428" s="435"/>
      <c r="N428" s="435"/>
      <c r="O428" s="435"/>
      <c r="P428" s="435"/>
      <c r="Q428" s="438"/>
      <c r="R428" s="288" t="s">
        <v>260</v>
      </c>
      <c r="S428" s="262"/>
      <c r="T428" s="262"/>
      <c r="U428" s="263"/>
      <c r="V428" s="262"/>
      <c r="W428" s="264"/>
      <c r="X428" s="264"/>
      <c r="Y428" s="264"/>
      <c r="Z428" s="289"/>
      <c r="AA428" s="10"/>
      <c r="AB428" s="10"/>
      <c r="AC428" s="10"/>
      <c r="AD428" s="10"/>
      <c r="AE428" s="10"/>
      <c r="AF428" s="10"/>
      <c r="AG428" s="9"/>
      <c r="AL428" s="229"/>
      <c r="AM428" s="53"/>
      <c r="AS428" s="58"/>
    </row>
    <row r="429" spans="1:45" s="1" customFormat="1" ht="17.149999999999999" customHeight="1" thickBot="1" x14ac:dyDescent="0.25">
      <c r="B429" s="439"/>
      <c r="C429" s="435"/>
      <c r="D429" s="435"/>
      <c r="E429" s="435"/>
      <c r="F429" s="435"/>
      <c r="G429" s="435"/>
      <c r="H429" s="435"/>
      <c r="I429" s="435"/>
      <c r="J429" s="435"/>
      <c r="K429" s="435"/>
      <c r="L429" s="435"/>
      <c r="M429" s="435"/>
      <c r="N429" s="435"/>
      <c r="O429" s="435"/>
      <c r="P429" s="435"/>
      <c r="Q429" s="438"/>
      <c r="R429" s="290"/>
      <c r="S429" s="291"/>
      <c r="T429" s="291"/>
      <c r="U429" s="292"/>
      <c r="V429" s="444" t="str">
        <f>V408</f>
        <v/>
      </c>
      <c r="W429" s="445"/>
      <c r="X429" s="445"/>
      <c r="Y429" s="445"/>
      <c r="Z429" s="446"/>
      <c r="AA429" s="242"/>
      <c r="AB429" s="242"/>
      <c r="AC429" s="243" t="s">
        <v>261</v>
      </c>
      <c r="AD429" s="242"/>
      <c r="AE429" s="242"/>
      <c r="AF429" s="242"/>
      <c r="AG429" s="244"/>
      <c r="AH429" s="244"/>
      <c r="AI429" s="244"/>
      <c r="AJ429" s="244"/>
      <c r="AK429" s="244"/>
      <c r="AL429" s="245"/>
      <c r="AM429" s="53"/>
      <c r="AS429" s="58"/>
    </row>
    <row r="430" spans="1:45" s="1" customFormat="1" ht="9.9" customHeight="1" x14ac:dyDescent="0.2">
      <c r="B430" s="439"/>
      <c r="C430" s="435"/>
      <c r="D430" s="435"/>
      <c r="E430" s="435"/>
      <c r="F430" s="435"/>
      <c r="G430" s="435"/>
      <c r="H430" s="435"/>
      <c r="I430" s="435"/>
      <c r="J430" s="435"/>
      <c r="K430" s="435"/>
      <c r="L430" s="435"/>
      <c r="M430" s="435"/>
      <c r="N430" s="435"/>
      <c r="O430" s="435"/>
      <c r="P430" s="435"/>
      <c r="Q430" s="438"/>
      <c r="R430" s="266" t="s">
        <v>262</v>
      </c>
      <c r="S430" s="234"/>
      <c r="T430" s="234"/>
      <c r="U430" s="259"/>
      <c r="V430" s="254" t="s">
        <v>263</v>
      </c>
      <c r="W430" s="10"/>
      <c r="X430" s="10"/>
      <c r="Y430" s="10"/>
      <c r="Z430" s="10"/>
      <c r="AA430" s="272"/>
      <c r="AB430" s="264"/>
      <c r="AC430" s="273" t="s">
        <v>264</v>
      </c>
      <c r="AD430" s="264"/>
      <c r="AE430" s="264"/>
      <c r="AF430" s="264"/>
      <c r="AG430" s="246"/>
      <c r="AH430" s="262"/>
      <c r="AI430" s="273" t="s">
        <v>265</v>
      </c>
      <c r="AJ430" s="262"/>
      <c r="AK430" s="262"/>
      <c r="AL430" s="274"/>
      <c r="AM430" s="53"/>
      <c r="AS430" s="58"/>
    </row>
    <row r="431" spans="1:45" s="1" customFormat="1" ht="17.149999999999999" customHeight="1" x14ac:dyDescent="0.2">
      <c r="B431" s="522" t="str">
        <f>"TEL："&amp;請求データ入力!$K$4</f>
        <v>TEL：090-4609-2757</v>
      </c>
      <c r="C431" s="424"/>
      <c r="D431" s="424"/>
      <c r="E431" s="424"/>
      <c r="F431" s="424"/>
      <c r="G431" s="424"/>
      <c r="H431" s="424"/>
      <c r="I431" s="424"/>
      <c r="J431" s="424"/>
      <c r="K431" s="424"/>
      <c r="L431" s="424"/>
      <c r="M431" s="424"/>
      <c r="N431" s="424"/>
      <c r="O431" s="424"/>
      <c r="P431" s="424"/>
      <c r="Q431" s="425"/>
      <c r="R431" s="530">
        <f>R410</f>
        <v>0</v>
      </c>
      <c r="S431" s="435"/>
      <c r="T431" s="435"/>
      <c r="U431" s="438"/>
      <c r="V431" s="483" t="str">
        <f>V410</f>
        <v>//</v>
      </c>
      <c r="W431" s="435"/>
      <c r="X431" s="435"/>
      <c r="Y431" s="435"/>
      <c r="Z431" s="435"/>
      <c r="AA431" s="232"/>
      <c r="AB431" s="10"/>
      <c r="AC431" s="10"/>
      <c r="AD431" s="10"/>
      <c r="AE431" s="10"/>
      <c r="AF431" s="10"/>
      <c r="AG431" s="221"/>
      <c r="AL431" s="229"/>
      <c r="AM431" s="53"/>
      <c r="AS431" s="58"/>
    </row>
    <row r="432" spans="1:45" s="1" customFormat="1" ht="9.9" customHeight="1" x14ac:dyDescent="0.2">
      <c r="B432" s="261" t="s">
        <v>266</v>
      </c>
      <c r="C432" s="262"/>
      <c r="D432" s="262"/>
      <c r="E432" s="262"/>
      <c r="F432" s="267"/>
      <c r="G432" s="262"/>
      <c r="H432" s="262"/>
      <c r="I432" s="262"/>
      <c r="J432" s="262"/>
      <c r="K432" s="262"/>
      <c r="L432" s="262"/>
      <c r="M432" s="262"/>
      <c r="N432" s="262"/>
      <c r="O432" s="262"/>
      <c r="P432" s="262"/>
      <c r="Q432" s="262"/>
      <c r="R432" s="268" t="s">
        <v>267</v>
      </c>
      <c r="S432" s="244"/>
      <c r="T432" s="244"/>
      <c r="U432" s="260"/>
      <c r="V432" s="269"/>
      <c r="W432" s="264"/>
      <c r="X432" s="264"/>
      <c r="Y432" s="264"/>
      <c r="Z432" s="265"/>
      <c r="AA432" s="232"/>
      <c r="AB432" s="10"/>
      <c r="AC432" s="10"/>
      <c r="AD432" s="10"/>
      <c r="AE432" s="10"/>
      <c r="AF432" s="10"/>
      <c r="AG432" s="221"/>
      <c r="AL432" s="229"/>
      <c r="AM432" s="53"/>
      <c r="AS432" s="58"/>
    </row>
    <row r="433" spans="1:46" s="1" customFormat="1" ht="17.149999999999999" customHeight="1" x14ac:dyDescent="0.2">
      <c r="B433" s="515">
        <f>B412</f>
        <v>0</v>
      </c>
      <c r="C433" s="424"/>
      <c r="D433" s="424"/>
      <c r="E433" s="424"/>
      <c r="F433" s="424"/>
      <c r="G433" s="534">
        <f>G412</f>
        <v>0</v>
      </c>
      <c r="H433" s="424"/>
      <c r="I433" s="424"/>
      <c r="J433" s="424"/>
      <c r="K433" s="424"/>
      <c r="L433" s="424"/>
      <c r="M433" s="424"/>
      <c r="N433" s="424"/>
      <c r="O433" s="424"/>
      <c r="P433" s="424"/>
      <c r="Q433" s="424"/>
      <c r="R433" s="518">
        <f>R412</f>
        <v>0</v>
      </c>
      <c r="S433" s="424"/>
      <c r="T433" s="424"/>
      <c r="U433" s="425"/>
      <c r="V433" s="223" t="s">
        <v>268</v>
      </c>
      <c r="W433" s="423" t="str">
        <f>W412</f>
        <v>2602097</v>
      </c>
      <c r="X433" s="424"/>
      <c r="Y433" s="424"/>
      <c r="Z433" s="425"/>
      <c r="AA433" s="233"/>
      <c r="AB433" s="234"/>
      <c r="AC433" s="234"/>
      <c r="AD433" s="234"/>
      <c r="AE433" s="234"/>
      <c r="AF433" s="234"/>
      <c r="AG433" s="233"/>
      <c r="AH433" s="234"/>
      <c r="AI433" s="234"/>
      <c r="AJ433" s="234"/>
      <c r="AK433" s="234"/>
      <c r="AL433" s="235"/>
      <c r="AM433" s="53"/>
      <c r="AS433" s="58"/>
    </row>
    <row r="434" spans="1:46" s="1" customFormat="1" ht="5.15" customHeight="1" x14ac:dyDescent="0.2">
      <c r="B434" s="218"/>
      <c r="C434" s="218"/>
      <c r="D434" s="218"/>
      <c r="E434" s="218"/>
      <c r="F434" s="218"/>
      <c r="G434" s="270"/>
      <c r="H434" s="270"/>
      <c r="I434" s="270"/>
      <c r="J434" s="270"/>
      <c r="K434" s="270"/>
      <c r="L434" s="270"/>
      <c r="M434" s="270"/>
      <c r="N434" s="270"/>
      <c r="O434" s="270"/>
      <c r="P434" s="270"/>
      <c r="Q434" s="270"/>
      <c r="R434" s="218"/>
      <c r="S434" s="218"/>
      <c r="T434" s="218"/>
      <c r="U434" s="218"/>
      <c r="V434" s="271"/>
      <c r="W434" s="218"/>
      <c r="X434" s="218"/>
      <c r="Y434" s="218"/>
      <c r="Z434" s="218"/>
      <c r="AM434" s="53"/>
      <c r="AS434" s="58"/>
    </row>
    <row r="435" spans="1:46" s="2" customFormat="1" ht="15.9" customHeight="1" x14ac:dyDescent="0.2">
      <c r="A435" s="1"/>
      <c r="B435" s="74" t="s">
        <v>242</v>
      </c>
      <c r="C435" s="75"/>
      <c r="D435" s="76"/>
      <c r="E435" s="76"/>
      <c r="F435" s="76"/>
      <c r="G435" s="76"/>
      <c r="H435" s="76"/>
      <c r="I435" s="76"/>
      <c r="J435" s="76"/>
      <c r="K435" s="76"/>
      <c r="L435" s="76"/>
      <c r="M435" s="76"/>
      <c r="N435" s="76"/>
      <c r="O435" s="77"/>
      <c r="P435" s="78" t="s">
        <v>243</v>
      </c>
      <c r="Q435" s="76"/>
      <c r="R435" s="76"/>
      <c r="S435" s="76"/>
      <c r="T435" s="76"/>
      <c r="U435" s="76"/>
      <c r="V435" s="76"/>
      <c r="W435" s="76"/>
      <c r="X435" s="76"/>
      <c r="AA435" s="151" t="s">
        <v>244</v>
      </c>
      <c r="AB435" s="94"/>
      <c r="AC435" s="94"/>
      <c r="AD435" s="94"/>
      <c r="AE435" s="94"/>
      <c r="AF435" s="94"/>
      <c r="AG435" s="94"/>
      <c r="AH435" s="94"/>
      <c r="AI435" s="94"/>
      <c r="AJ435" s="94"/>
      <c r="AK435" s="94"/>
      <c r="AL435" s="95"/>
      <c r="AM435" s="53">
        <v>398</v>
      </c>
      <c r="AT435" s="1"/>
    </row>
    <row r="436" spans="1:46" s="1" customFormat="1" ht="15.9" customHeight="1" thickBot="1" x14ac:dyDescent="0.25">
      <c r="B436" s="118"/>
      <c r="C436" s="119"/>
      <c r="D436" s="119"/>
      <c r="E436" s="120" t="s">
        <v>245</v>
      </c>
      <c r="F436" s="121"/>
      <c r="G436" s="122"/>
      <c r="H436" s="122"/>
      <c r="I436" s="122"/>
      <c r="J436" s="123"/>
      <c r="K436" s="122"/>
      <c r="L436" s="122"/>
      <c r="M436" s="122"/>
      <c r="N436" s="124" t="s">
        <v>246</v>
      </c>
      <c r="O436" s="122"/>
      <c r="P436" s="122"/>
      <c r="Q436" s="126"/>
      <c r="R436" s="120" t="s">
        <v>247</v>
      </c>
      <c r="S436" s="122"/>
      <c r="T436" s="122"/>
      <c r="U436" s="122"/>
      <c r="V436" s="124" t="s">
        <v>248</v>
      </c>
      <c r="W436" s="122"/>
      <c r="X436" s="125"/>
      <c r="Y436" s="125"/>
      <c r="Z436" s="125"/>
      <c r="AA436" s="152"/>
      <c r="AB436" s="3"/>
      <c r="AC436" s="3"/>
      <c r="AD436" s="3"/>
      <c r="AG436" s="4"/>
      <c r="AH436" s="4"/>
      <c r="AI436" s="4"/>
      <c r="AJ436" s="4"/>
      <c r="AK436" s="5"/>
      <c r="AL436" s="96"/>
      <c r="AM436" s="53"/>
      <c r="AO436" s="62"/>
      <c r="AP436" s="275"/>
      <c r="AQ436" s="62"/>
      <c r="AR436" s="275"/>
      <c r="AS436" s="62"/>
    </row>
    <row r="437" spans="1:46" s="1" customFormat="1" ht="15.9" customHeight="1" thickTop="1" x14ac:dyDescent="0.2">
      <c r="A437" s="6"/>
      <c r="B437" s="442">
        <f>請求データ入力!J112</f>
        <v>0</v>
      </c>
      <c r="C437" s="435"/>
      <c r="D437" s="435"/>
      <c r="E437" s="435"/>
      <c r="F437" s="435"/>
      <c r="G437" s="435"/>
      <c r="H437" s="435"/>
      <c r="I437" s="435"/>
      <c r="J437" s="435"/>
      <c r="K437" s="435"/>
      <c r="L437" s="435"/>
      <c r="M437" s="435"/>
      <c r="N437" s="527">
        <f>請求データ入力!K112</f>
        <v>0</v>
      </c>
      <c r="O437" s="435"/>
      <c r="P437" s="549">
        <f>請求データ入力!L112</f>
        <v>0</v>
      </c>
      <c r="Q437" s="550"/>
      <c r="R437" s="447">
        <f>請求データ入力!M112</f>
        <v>0</v>
      </c>
      <c r="S437" s="435"/>
      <c r="T437" s="435"/>
      <c r="U437" s="435"/>
      <c r="V437" s="501" t="str">
        <f>請求データ入力!N112</f>
        <v/>
      </c>
      <c r="W437" s="435"/>
      <c r="X437" s="435"/>
      <c r="Y437" s="435"/>
      <c r="Z437" s="435"/>
      <c r="AA437" s="153"/>
      <c r="AB437" s="154"/>
      <c r="AC437" s="154"/>
      <c r="AD437" s="154"/>
      <c r="AE437" s="154"/>
      <c r="AF437" s="154"/>
      <c r="AG437" s="155"/>
      <c r="AH437" s="155"/>
      <c r="AI437" s="99"/>
      <c r="AJ437" s="99"/>
      <c r="AK437" s="99"/>
      <c r="AL437" s="100"/>
      <c r="AM437" s="53"/>
    </row>
    <row r="438" spans="1:46" s="1" customFormat="1" ht="15.9" customHeight="1" x14ac:dyDescent="0.2">
      <c r="B438" s="451"/>
      <c r="C438" s="441"/>
      <c r="D438" s="441"/>
      <c r="E438" s="441"/>
      <c r="F438" s="441"/>
      <c r="G438" s="441"/>
      <c r="H438" s="441"/>
      <c r="I438" s="441"/>
      <c r="J438" s="441"/>
      <c r="K438" s="441"/>
      <c r="L438" s="441"/>
      <c r="M438" s="441"/>
      <c r="N438" s="481"/>
      <c r="O438" s="441"/>
      <c r="P438" s="426"/>
      <c r="Q438" s="427"/>
      <c r="R438" s="440"/>
      <c r="S438" s="441"/>
      <c r="T438" s="441"/>
      <c r="U438" s="441"/>
      <c r="V438" s="469"/>
      <c r="W438" s="441"/>
      <c r="X438" s="441"/>
      <c r="Y438" s="441"/>
      <c r="Z438" s="441"/>
      <c r="AA438" s="320" t="s">
        <v>249</v>
      </c>
      <c r="AB438" s="321"/>
      <c r="AC438" s="321"/>
      <c r="AD438" s="321"/>
      <c r="AE438" s="321"/>
      <c r="AF438" s="321"/>
      <c r="AG438" s="321"/>
      <c r="AH438" s="321"/>
      <c r="AI438" s="321"/>
      <c r="AJ438" s="321"/>
      <c r="AK438" s="321"/>
      <c r="AL438" s="322"/>
      <c r="AM438" s="53"/>
      <c r="AO438" s="5"/>
      <c r="AP438" s="218"/>
    </row>
    <row r="439" spans="1:46" s="1" customFormat="1" ht="15.9" customHeight="1" x14ac:dyDescent="0.2">
      <c r="B439" s="451"/>
      <c r="C439" s="441"/>
      <c r="D439" s="441"/>
      <c r="E439" s="441"/>
      <c r="F439" s="441"/>
      <c r="G439" s="441"/>
      <c r="H439" s="441"/>
      <c r="I439" s="441"/>
      <c r="J439" s="441"/>
      <c r="K439" s="441"/>
      <c r="L439" s="441"/>
      <c r="M439" s="441"/>
      <c r="N439" s="481"/>
      <c r="O439" s="441"/>
      <c r="P439" s="426"/>
      <c r="Q439" s="427"/>
      <c r="R439" s="440"/>
      <c r="S439" s="441"/>
      <c r="T439" s="441"/>
      <c r="U439" s="441"/>
      <c r="V439" s="469"/>
      <c r="W439" s="441"/>
      <c r="X439" s="441"/>
      <c r="Y439" s="441"/>
      <c r="Z439" s="441"/>
      <c r="AA439" s="320" t="s">
        <v>252</v>
      </c>
      <c r="AB439" s="321"/>
      <c r="AC439" s="321"/>
      <c r="AD439" s="321"/>
      <c r="AE439" s="321"/>
      <c r="AF439" s="321"/>
      <c r="AG439" s="321"/>
      <c r="AH439" s="321"/>
      <c r="AI439" s="321"/>
      <c r="AJ439" s="321"/>
      <c r="AK439" s="321"/>
      <c r="AL439" s="322"/>
      <c r="AM439" s="53"/>
      <c r="AO439" s="276"/>
      <c r="AP439" s="277"/>
      <c r="AR439" s="61"/>
    </row>
    <row r="440" spans="1:46" s="1" customFormat="1" ht="15.9" customHeight="1" x14ac:dyDescent="0.2">
      <c r="B440" s="451"/>
      <c r="C440" s="441"/>
      <c r="D440" s="441"/>
      <c r="E440" s="441"/>
      <c r="F440" s="441"/>
      <c r="G440" s="441"/>
      <c r="H440" s="441"/>
      <c r="I440" s="441"/>
      <c r="J440" s="441"/>
      <c r="K440" s="441"/>
      <c r="L440" s="441"/>
      <c r="M440" s="441"/>
      <c r="N440" s="481"/>
      <c r="O440" s="441"/>
      <c r="P440" s="426"/>
      <c r="Q440" s="427"/>
      <c r="R440" s="440"/>
      <c r="S440" s="441"/>
      <c r="T440" s="441"/>
      <c r="U440" s="441"/>
      <c r="V440" s="490"/>
      <c r="W440" s="441"/>
      <c r="X440" s="441"/>
      <c r="Y440" s="441"/>
      <c r="Z440" s="427"/>
      <c r="AA440" s="482" t="s">
        <v>253</v>
      </c>
      <c r="AB440" s="441"/>
      <c r="AC440" s="441"/>
      <c r="AD440" s="427"/>
      <c r="AE440" s="482" t="s">
        <v>254</v>
      </c>
      <c r="AF440" s="441"/>
      <c r="AG440" s="441"/>
      <c r="AH440" s="427"/>
      <c r="AI440" s="482" t="s">
        <v>255</v>
      </c>
      <c r="AJ440" s="441"/>
      <c r="AK440" s="441"/>
      <c r="AL440" s="427"/>
      <c r="AM440" s="53"/>
      <c r="AO440" s="276"/>
      <c r="AP440" s="277"/>
      <c r="AR440" s="61"/>
    </row>
    <row r="441" spans="1:46" s="1" customFormat="1" ht="15.9" customHeight="1" x14ac:dyDescent="0.2">
      <c r="B441" s="451"/>
      <c r="C441" s="441"/>
      <c r="D441" s="441"/>
      <c r="E441" s="441"/>
      <c r="F441" s="441"/>
      <c r="G441" s="441"/>
      <c r="H441" s="441"/>
      <c r="I441" s="441"/>
      <c r="J441" s="441"/>
      <c r="K441" s="441"/>
      <c r="L441" s="441"/>
      <c r="M441" s="441"/>
      <c r="N441" s="481"/>
      <c r="O441" s="441"/>
      <c r="P441" s="426"/>
      <c r="Q441" s="427"/>
      <c r="R441" s="440"/>
      <c r="S441" s="441"/>
      <c r="T441" s="441"/>
      <c r="U441" s="441"/>
      <c r="V441" s="490"/>
      <c r="W441" s="441"/>
      <c r="X441" s="441"/>
      <c r="Y441" s="441"/>
      <c r="Z441" s="427"/>
      <c r="AA441" s="104"/>
      <c r="AB441" s="7"/>
      <c r="AC441" s="8"/>
      <c r="AD441" s="8"/>
      <c r="AE441" s="106"/>
      <c r="AF441" s="8"/>
      <c r="AG441" s="7"/>
      <c r="AH441" s="98"/>
      <c r="AI441" s="7"/>
      <c r="AJ441" s="7"/>
      <c r="AK441" s="7"/>
      <c r="AL441" s="98"/>
      <c r="AM441" s="53"/>
      <c r="AO441" s="276"/>
      <c r="AP441" s="277"/>
      <c r="AR441" s="61"/>
    </row>
    <row r="442" spans="1:46" s="1" customFormat="1" ht="15.9" customHeight="1" x14ac:dyDescent="0.2">
      <c r="B442" s="451"/>
      <c r="C442" s="441"/>
      <c r="D442" s="441"/>
      <c r="E442" s="441"/>
      <c r="F442" s="441"/>
      <c r="G442" s="441"/>
      <c r="H442" s="441"/>
      <c r="I442" s="441"/>
      <c r="J442" s="441"/>
      <c r="K442" s="441"/>
      <c r="L442" s="441"/>
      <c r="M442" s="441"/>
      <c r="N442" s="481"/>
      <c r="O442" s="441"/>
      <c r="P442" s="426"/>
      <c r="Q442" s="427"/>
      <c r="R442" s="440"/>
      <c r="S442" s="441"/>
      <c r="T442" s="441"/>
      <c r="U442" s="441"/>
      <c r="V442" s="490"/>
      <c r="W442" s="441"/>
      <c r="X442" s="441"/>
      <c r="Y442" s="441"/>
      <c r="Z442" s="427"/>
      <c r="AA442" s="104"/>
      <c r="AB442" s="7"/>
      <c r="AC442" s="8"/>
      <c r="AD442" s="8"/>
      <c r="AE442" s="106"/>
      <c r="AF442" s="8"/>
      <c r="AG442" s="7"/>
      <c r="AH442" s="98"/>
      <c r="AI442" s="7"/>
      <c r="AJ442" s="7"/>
      <c r="AK442" s="7"/>
      <c r="AL442" s="98"/>
      <c r="AM442" s="53"/>
      <c r="AO442" s="276"/>
      <c r="AP442" s="277"/>
      <c r="AR442" s="61"/>
    </row>
    <row r="443" spans="1:46" s="1" customFormat="1" ht="15.9" customHeight="1" thickBot="1" x14ac:dyDescent="0.25">
      <c r="B443" s="537"/>
      <c r="C443" s="460"/>
      <c r="D443" s="460"/>
      <c r="E443" s="460"/>
      <c r="F443" s="460"/>
      <c r="G443" s="460"/>
      <c r="H443" s="460"/>
      <c r="I443" s="460"/>
      <c r="J443" s="460"/>
      <c r="K443" s="460"/>
      <c r="L443" s="460"/>
      <c r="M443" s="460"/>
      <c r="N443" s="473"/>
      <c r="O443" s="460"/>
      <c r="P443" s="492"/>
      <c r="Q443" s="480"/>
      <c r="R443" s="447"/>
      <c r="S443" s="435"/>
      <c r="T443" s="435"/>
      <c r="U443" s="435"/>
      <c r="V443" s="507"/>
      <c r="W443" s="508"/>
      <c r="X443" s="508"/>
      <c r="Y443" s="508"/>
      <c r="Z443" s="509"/>
      <c r="AA443" s="105"/>
      <c r="AB443" s="101"/>
      <c r="AC443" s="102"/>
      <c r="AD443" s="102"/>
      <c r="AE443" s="107"/>
      <c r="AF443" s="102"/>
      <c r="AG443" s="101"/>
      <c r="AH443" s="103"/>
      <c r="AI443" s="101"/>
      <c r="AJ443" s="101"/>
      <c r="AK443" s="101"/>
      <c r="AL443" s="103"/>
      <c r="AM443" s="53"/>
      <c r="AO443" s="276"/>
      <c r="AP443" s="277"/>
    </row>
    <row r="444" spans="1:46" s="1" customFormat="1" ht="9.9" customHeight="1" x14ac:dyDescent="0.2">
      <c r="B444" s="127" t="s">
        <v>256</v>
      </c>
      <c r="G444" s="519" t="str">
        <f>請求データ入力!$K$2</f>
        <v xml:space="preserve">72130
</v>
      </c>
      <c r="H444" s="520"/>
      <c r="I444" s="520"/>
      <c r="J444" s="520"/>
      <c r="K444" s="520"/>
      <c r="L444" s="485" t="s">
        <v>100</v>
      </c>
      <c r="M444" s="441"/>
      <c r="N444" s="441"/>
      <c r="O444" s="441"/>
      <c r="P444" s="441"/>
      <c r="Q444" s="486"/>
      <c r="R444" s="116" t="s">
        <v>257</v>
      </c>
      <c r="S444" s="87"/>
      <c r="T444" s="87"/>
      <c r="U444" s="142"/>
      <c r="V444" s="145"/>
      <c r="W444" s="88"/>
      <c r="X444" s="87"/>
      <c r="Y444" s="87"/>
      <c r="Z444" s="89"/>
      <c r="AC444" s="317"/>
      <c r="AD444" s="317"/>
      <c r="AE444" s="317"/>
      <c r="AF444" s="317"/>
      <c r="AG444" s="9"/>
      <c r="AL444" s="97"/>
      <c r="AM444" s="53"/>
      <c r="AO444" s="278"/>
      <c r="AP444" s="277"/>
    </row>
    <row r="445" spans="1:46" s="1" customFormat="1" ht="15.9" customHeight="1" x14ac:dyDescent="0.2">
      <c r="B445" s="93"/>
      <c r="G445" s="521"/>
      <c r="H445" s="460"/>
      <c r="I445" s="460"/>
      <c r="J445" s="460"/>
      <c r="K445" s="460"/>
      <c r="L445" s="541">
        <f>請求データ入力!$K$6</f>
        <v>0</v>
      </c>
      <c r="M445" s="441"/>
      <c r="N445" s="441"/>
      <c r="O445" s="441"/>
      <c r="P445" s="441"/>
      <c r="Q445" s="486"/>
      <c r="R445" s="135"/>
      <c r="U445" s="12"/>
      <c r="V445" s="510" t="str">
        <f>請求データ入力!N112</f>
        <v/>
      </c>
      <c r="W445" s="435"/>
      <c r="X445" s="435"/>
      <c r="Y445" s="435"/>
      <c r="Z445" s="511"/>
      <c r="AC445" s="317"/>
      <c r="AD445" s="317"/>
      <c r="AE445" s="317"/>
      <c r="AF445" s="317"/>
      <c r="AG445" s="9"/>
      <c r="AL445" s="97"/>
      <c r="AM445" s="53"/>
      <c r="AO445" s="278"/>
      <c r="AP445" s="277"/>
    </row>
    <row r="446" spans="1:46" s="1" customFormat="1" ht="9.9" customHeight="1" x14ac:dyDescent="0.2">
      <c r="B446" s="538" t="str">
        <f>請求データ入力!$F$2</f>
        <v>〒110-0012　東京都台東区竜泉3-40-4</v>
      </c>
      <c r="C446" s="435"/>
      <c r="D446" s="435"/>
      <c r="E446" s="435"/>
      <c r="F446" s="435"/>
      <c r="G446" s="435"/>
      <c r="H446" s="435"/>
      <c r="I446" s="435"/>
      <c r="J446" s="435"/>
      <c r="K446" s="435"/>
      <c r="L446" s="435"/>
      <c r="M446" s="435"/>
      <c r="N446" s="435"/>
      <c r="O446" s="435"/>
      <c r="P446" s="435"/>
      <c r="Q446" s="435"/>
      <c r="R446" s="138" t="s">
        <v>258</v>
      </c>
      <c r="S446" s="129"/>
      <c r="T446" s="129"/>
      <c r="U446" s="143"/>
      <c r="V446" s="112"/>
      <c r="W446" s="139"/>
      <c r="X446" s="139"/>
      <c r="Y446" s="139"/>
      <c r="Z446" s="140"/>
      <c r="AA446" s="10"/>
      <c r="AB446" s="10"/>
      <c r="AC446" s="10"/>
      <c r="AD446" s="10"/>
      <c r="AE446" s="10"/>
      <c r="AF446" s="10"/>
      <c r="AG446" s="9"/>
      <c r="AL446" s="97"/>
      <c r="AM446" s="53"/>
      <c r="AO446" s="278"/>
      <c r="AP446" s="277"/>
    </row>
    <row r="447" spans="1:46" s="1" customFormat="1" ht="15.9" customHeight="1" x14ac:dyDescent="0.2">
      <c r="B447" s="476"/>
      <c r="C447" s="435"/>
      <c r="D447" s="435"/>
      <c r="E447" s="435"/>
      <c r="F447" s="435"/>
      <c r="G447" s="435"/>
      <c r="H447" s="435"/>
      <c r="I447" s="435"/>
      <c r="J447" s="435"/>
      <c r="K447" s="435"/>
      <c r="L447" s="435"/>
      <c r="M447" s="435"/>
      <c r="N447" s="435"/>
      <c r="O447" s="435"/>
      <c r="P447" s="435"/>
      <c r="Q447" s="435"/>
      <c r="R447" s="141" t="s">
        <v>259</v>
      </c>
      <c r="S447" s="99"/>
      <c r="T447" s="551">
        <f>請求データ入力!$O$11</f>
        <v>0.1</v>
      </c>
      <c r="U447" s="480"/>
      <c r="V447" s="467" t="str">
        <f>請求データ入力!O112</f>
        <v/>
      </c>
      <c r="W447" s="460"/>
      <c r="X447" s="460"/>
      <c r="Y447" s="460"/>
      <c r="Z447" s="468"/>
      <c r="AA447" s="10"/>
      <c r="AB447" s="10"/>
      <c r="AC447" s="10"/>
      <c r="AD447" s="10"/>
      <c r="AE447" s="10"/>
      <c r="AF447" s="10"/>
      <c r="AG447" s="9"/>
      <c r="AL447" s="97"/>
      <c r="AM447" s="53"/>
      <c r="AO447" s="278"/>
      <c r="AP447" s="277"/>
    </row>
    <row r="448" spans="1:46" s="1" customFormat="1" ht="9.9" customHeight="1" x14ac:dyDescent="0.2">
      <c r="B448" s="475" t="str">
        <f>請求データ入力!$F$6</f>
        <v>有限会社木村左官工業</v>
      </c>
      <c r="C448" s="435"/>
      <c r="D448" s="435"/>
      <c r="E448" s="435"/>
      <c r="F448" s="435"/>
      <c r="G448" s="435"/>
      <c r="H448" s="435"/>
      <c r="I448" s="435"/>
      <c r="J448" s="435"/>
      <c r="K448" s="435"/>
      <c r="L448" s="435"/>
      <c r="M448" s="435"/>
      <c r="N448" s="435"/>
      <c r="O448" s="435"/>
      <c r="P448" s="435"/>
      <c r="Q448" s="435"/>
      <c r="R448" s="136" t="s">
        <v>260</v>
      </c>
      <c r="U448" s="12"/>
      <c r="V448" s="93"/>
      <c r="W448" s="10"/>
      <c r="X448" s="10"/>
      <c r="Y448" s="10"/>
      <c r="Z448" s="137"/>
      <c r="AA448" s="10"/>
      <c r="AB448" s="10"/>
      <c r="AC448" s="10"/>
      <c r="AD448" s="10"/>
      <c r="AE448" s="10"/>
      <c r="AF448" s="10"/>
      <c r="AG448" s="9"/>
      <c r="AL448" s="97"/>
      <c r="AM448" s="53"/>
      <c r="AO448" s="278"/>
      <c r="AP448" s="277"/>
    </row>
    <row r="449" spans="1:45" s="1" customFormat="1" ht="15.9" customHeight="1" thickBot="1" x14ac:dyDescent="0.25">
      <c r="B449" s="476"/>
      <c r="C449" s="435"/>
      <c r="D449" s="435"/>
      <c r="E449" s="435"/>
      <c r="F449" s="435"/>
      <c r="G449" s="435"/>
      <c r="H449" s="435"/>
      <c r="I449" s="435"/>
      <c r="J449" s="435"/>
      <c r="K449" s="435"/>
      <c r="L449" s="435"/>
      <c r="M449" s="435"/>
      <c r="N449" s="435"/>
      <c r="O449" s="435"/>
      <c r="P449" s="435"/>
      <c r="Q449" s="435"/>
      <c r="R449" s="90"/>
      <c r="S449" s="91"/>
      <c r="T449" s="91"/>
      <c r="U449" s="144"/>
      <c r="V449" s="539" t="str">
        <f>請求データ入力!P112</f>
        <v/>
      </c>
      <c r="W449" s="508"/>
      <c r="X449" s="508"/>
      <c r="Y449" s="508"/>
      <c r="Z449" s="540"/>
      <c r="AA449" s="108"/>
      <c r="AB449" s="109"/>
      <c r="AC449" s="114" t="s">
        <v>261</v>
      </c>
      <c r="AD449" s="109"/>
      <c r="AE449" s="323"/>
      <c r="AF449" s="109"/>
      <c r="AG449" s="110"/>
      <c r="AH449" s="110"/>
      <c r="AI449" s="110"/>
      <c r="AJ449" s="110"/>
      <c r="AK449" s="110"/>
      <c r="AL449" s="111"/>
      <c r="AM449" s="53"/>
      <c r="AO449" s="278"/>
      <c r="AP449" s="277"/>
    </row>
    <row r="450" spans="1:45" s="1" customFormat="1" ht="9.9" customHeight="1" x14ac:dyDescent="0.2">
      <c r="B450" s="476"/>
      <c r="C450" s="435"/>
      <c r="D450" s="435"/>
      <c r="E450" s="435"/>
      <c r="F450" s="435"/>
      <c r="G450" s="435"/>
      <c r="H450" s="435"/>
      <c r="I450" s="435"/>
      <c r="J450" s="435"/>
      <c r="K450" s="435"/>
      <c r="L450" s="435"/>
      <c r="M450" s="435"/>
      <c r="N450" s="435"/>
      <c r="O450" s="435"/>
      <c r="P450" s="435"/>
      <c r="Q450" s="435"/>
      <c r="R450" s="132" t="s">
        <v>262</v>
      </c>
      <c r="S450" s="133"/>
      <c r="T450" s="133"/>
      <c r="U450" s="134"/>
      <c r="V450" s="117" t="s">
        <v>263</v>
      </c>
      <c r="W450" s="10"/>
      <c r="X450" s="10"/>
      <c r="Y450" s="10"/>
      <c r="Z450" s="10"/>
      <c r="AA450" s="149"/>
      <c r="AB450" s="10"/>
      <c r="AC450" s="115" t="s">
        <v>264</v>
      </c>
      <c r="AD450" s="10"/>
      <c r="AE450" s="10"/>
      <c r="AF450" s="10"/>
      <c r="AG450" s="112"/>
      <c r="AI450" s="115" t="s">
        <v>265</v>
      </c>
      <c r="AL450" s="97"/>
      <c r="AM450" s="53"/>
      <c r="AO450" s="278"/>
      <c r="AP450" s="277"/>
    </row>
    <row r="451" spans="1:45" s="1" customFormat="1" ht="15.9" customHeight="1" x14ac:dyDescent="0.2">
      <c r="B451" s="533" t="str">
        <f>"TEL："&amp;請求データ入力!$K$4</f>
        <v>TEL：090-4609-2757</v>
      </c>
      <c r="C451" s="460"/>
      <c r="D451" s="460"/>
      <c r="E451" s="460"/>
      <c r="F451" s="460"/>
      <c r="G451" s="460"/>
      <c r="H451" s="460"/>
      <c r="I451" s="460"/>
      <c r="J451" s="460"/>
      <c r="K451" s="460"/>
      <c r="L451" s="460"/>
      <c r="M451" s="460"/>
      <c r="N451" s="460"/>
      <c r="O451" s="460"/>
      <c r="P451" s="460"/>
      <c r="Q451" s="480"/>
      <c r="R451" s="479">
        <f>請求データ入力!F112</f>
        <v>0</v>
      </c>
      <c r="S451" s="460"/>
      <c r="T451" s="460"/>
      <c r="U451" s="480"/>
      <c r="V451" s="484" t="str">
        <f>CONCATENATE(請求データ入力!C112,"/",請求データ入力!D112,"/",請求データ入力!E112)</f>
        <v>//</v>
      </c>
      <c r="W451" s="460"/>
      <c r="X451" s="460"/>
      <c r="Y451" s="460"/>
      <c r="Z451" s="460"/>
      <c r="AA451" s="150"/>
      <c r="AB451" s="10"/>
      <c r="AC451" s="10"/>
      <c r="AD451" s="10"/>
      <c r="AE451" s="10"/>
      <c r="AF451" s="10"/>
      <c r="AG451" s="93"/>
      <c r="AL451" s="97"/>
      <c r="AM451" s="53"/>
      <c r="AO451" s="278"/>
      <c r="AP451" s="277"/>
    </row>
    <row r="452" spans="1:45" s="1" customFormat="1" ht="9.9" customHeight="1" x14ac:dyDescent="0.2">
      <c r="B452" s="128" t="s">
        <v>266</v>
      </c>
      <c r="C452" s="129"/>
      <c r="D452" s="129"/>
      <c r="E452" s="129"/>
      <c r="F452" s="130"/>
      <c r="G452" s="129"/>
      <c r="H452" s="129"/>
      <c r="I452" s="129"/>
      <c r="J452" s="129"/>
      <c r="K452" s="129"/>
      <c r="L452" s="129"/>
      <c r="M452" s="129"/>
      <c r="N452" s="129"/>
      <c r="O452" s="129"/>
      <c r="P452" s="129"/>
      <c r="Q452" s="129"/>
      <c r="R452" s="146" t="s">
        <v>267</v>
      </c>
      <c r="S452" s="99"/>
      <c r="T452" s="99"/>
      <c r="U452" s="147"/>
      <c r="V452" s="148"/>
      <c r="W452" s="10"/>
      <c r="X452" s="10"/>
      <c r="Y452" s="10"/>
      <c r="Z452" s="10"/>
      <c r="AA452" s="150"/>
      <c r="AB452" s="10"/>
      <c r="AC452" s="10"/>
      <c r="AD452" s="10"/>
      <c r="AE452" s="10"/>
      <c r="AF452" s="10"/>
      <c r="AG452" s="93"/>
      <c r="AL452" s="97"/>
      <c r="AM452" s="53"/>
      <c r="AO452" s="278"/>
      <c r="AP452" s="277"/>
      <c r="AS452" s="58"/>
    </row>
    <row r="453" spans="1:45" s="1" customFormat="1" ht="15.9" customHeight="1" x14ac:dyDescent="0.2">
      <c r="B453" s="473">
        <f>請求データ入力!H112</f>
        <v>0</v>
      </c>
      <c r="C453" s="460"/>
      <c r="D453" s="460"/>
      <c r="E453" s="460"/>
      <c r="F453" s="460"/>
      <c r="G453" s="459">
        <f>請求データ入力!I112</f>
        <v>0</v>
      </c>
      <c r="H453" s="460"/>
      <c r="I453" s="460"/>
      <c r="J453" s="460"/>
      <c r="K453" s="460"/>
      <c r="L453" s="460"/>
      <c r="M453" s="460"/>
      <c r="N453" s="460"/>
      <c r="O453" s="460"/>
      <c r="P453" s="460"/>
      <c r="Q453" s="460"/>
      <c r="R453" s="479">
        <f>請求データ入力!G112</f>
        <v>0</v>
      </c>
      <c r="S453" s="460"/>
      <c r="T453" s="460"/>
      <c r="U453" s="480"/>
      <c r="V453" s="131" t="s">
        <v>268</v>
      </c>
      <c r="W453" s="484" t="str">
        <f>請求データ入力!Q112</f>
        <v>2602098</v>
      </c>
      <c r="X453" s="460"/>
      <c r="Y453" s="460"/>
      <c r="Z453" s="460"/>
      <c r="AA453" s="113"/>
      <c r="AB453" s="99"/>
      <c r="AC453" s="99"/>
      <c r="AD453" s="99"/>
      <c r="AE453" s="99"/>
      <c r="AF453" s="99"/>
      <c r="AG453" s="113"/>
      <c r="AH453" s="99"/>
      <c r="AI453" s="99"/>
      <c r="AJ453" s="99"/>
      <c r="AK453" s="99"/>
      <c r="AL453" s="100"/>
      <c r="AM453" s="53"/>
      <c r="AO453" s="278"/>
      <c r="AP453" s="277"/>
      <c r="AS453" s="58"/>
    </row>
    <row r="454" spans="1:45" s="1" customFormat="1" ht="12" customHeight="1" x14ac:dyDescent="0.2">
      <c r="B454" s="92"/>
      <c r="AM454" s="53"/>
      <c r="AS454" s="58"/>
    </row>
    <row r="455" spans="1:45" s="1" customFormat="1" ht="12" customHeight="1" x14ac:dyDescent="0.2">
      <c r="AM455" s="53"/>
      <c r="AS455" s="58"/>
    </row>
    <row r="456" spans="1:45" s="2" customFormat="1" ht="15.9" customHeight="1" x14ac:dyDescent="0.2">
      <c r="A456" s="1"/>
      <c r="B456" s="79" t="s">
        <v>269</v>
      </c>
      <c r="C456" s="80"/>
      <c r="D456" s="81"/>
      <c r="E456" s="81"/>
      <c r="F456" s="81"/>
      <c r="G456" s="81"/>
      <c r="H456" s="81"/>
      <c r="I456" s="81"/>
      <c r="J456" s="81"/>
      <c r="K456" s="81"/>
      <c r="L456" s="81"/>
      <c r="M456" s="81"/>
      <c r="N456" s="81"/>
      <c r="O456" s="82"/>
      <c r="P456" s="83" t="s">
        <v>270</v>
      </c>
      <c r="Q456" s="81"/>
      <c r="R456" s="81"/>
      <c r="S456" s="81"/>
      <c r="T456" s="81"/>
      <c r="U456" s="81"/>
      <c r="V456" s="81"/>
      <c r="W456" s="81"/>
      <c r="AA456" s="178" t="s">
        <v>244</v>
      </c>
      <c r="AB456" s="156"/>
      <c r="AC456" s="156"/>
      <c r="AD456" s="156"/>
      <c r="AE456" s="156"/>
      <c r="AF456" s="156"/>
      <c r="AG456" s="156"/>
      <c r="AH456" s="156"/>
      <c r="AI456" s="156"/>
      <c r="AJ456" s="156"/>
      <c r="AK456" s="156"/>
      <c r="AL456" s="157"/>
      <c r="AM456" s="53"/>
      <c r="AN456" s="55"/>
      <c r="AS456" s="57"/>
    </row>
    <row r="457" spans="1:45" s="1" customFormat="1" ht="15.9" customHeight="1" thickBot="1" x14ac:dyDescent="0.25">
      <c r="B457" s="181"/>
      <c r="C457" s="182"/>
      <c r="D457" s="182"/>
      <c r="E457" s="183" t="s">
        <v>245</v>
      </c>
      <c r="F457" s="184"/>
      <c r="G457" s="185"/>
      <c r="H457" s="185"/>
      <c r="I457" s="185"/>
      <c r="J457" s="186"/>
      <c r="K457" s="185"/>
      <c r="L457" s="185"/>
      <c r="M457" s="185"/>
      <c r="N457" s="187" t="s">
        <v>246</v>
      </c>
      <c r="O457" s="185"/>
      <c r="P457" s="185"/>
      <c r="Q457" s="188"/>
      <c r="R457" s="183" t="s">
        <v>247</v>
      </c>
      <c r="S457" s="185"/>
      <c r="T457" s="185"/>
      <c r="U457" s="185"/>
      <c r="V457" s="187" t="s">
        <v>248</v>
      </c>
      <c r="W457" s="185"/>
      <c r="X457" s="189"/>
      <c r="Y457" s="189"/>
      <c r="Z457" s="190"/>
      <c r="AA457" s="158"/>
      <c r="AB457" s="3"/>
      <c r="AC457" s="3"/>
      <c r="AD457" s="3"/>
      <c r="AG457" s="4"/>
      <c r="AH457" s="4"/>
      <c r="AI457" s="4"/>
      <c r="AJ457" s="4"/>
      <c r="AK457" s="5"/>
      <c r="AL457" s="159"/>
      <c r="AM457" s="53"/>
      <c r="AS457" s="58"/>
    </row>
    <row r="458" spans="1:45" s="1" customFormat="1" ht="15.9" customHeight="1" thickTop="1" x14ac:dyDescent="0.2">
      <c r="A458" s="6"/>
      <c r="B458" s="489">
        <f>B437</f>
        <v>0</v>
      </c>
      <c r="C458" s="435"/>
      <c r="D458" s="435"/>
      <c r="E458" s="435"/>
      <c r="F458" s="435"/>
      <c r="G458" s="435"/>
      <c r="H458" s="435"/>
      <c r="I458" s="435"/>
      <c r="J458" s="435"/>
      <c r="K458" s="435"/>
      <c r="L458" s="435"/>
      <c r="M458" s="435"/>
      <c r="N458" s="448">
        <f>N437</f>
        <v>0</v>
      </c>
      <c r="O458" s="435"/>
      <c r="P458" s="449">
        <f>P437</f>
        <v>0</v>
      </c>
      <c r="Q458" s="450"/>
      <c r="R458" s="447">
        <f>R437</f>
        <v>0</v>
      </c>
      <c r="S458" s="435"/>
      <c r="T458" s="435"/>
      <c r="U458" s="435"/>
      <c r="V458" s="498" t="str">
        <f>V437</f>
        <v/>
      </c>
      <c r="W458" s="435"/>
      <c r="X458" s="435"/>
      <c r="Y458" s="435"/>
      <c r="Z458" s="450"/>
      <c r="AA458" s="324"/>
      <c r="AB458" s="319"/>
      <c r="AC458" s="319"/>
      <c r="AD458" s="319"/>
      <c r="AE458" s="166"/>
      <c r="AF458" s="166"/>
      <c r="AG458" s="166"/>
      <c r="AH458" s="166"/>
      <c r="AI458" s="166"/>
      <c r="AJ458" s="166"/>
      <c r="AK458" s="166"/>
      <c r="AL458" s="167"/>
      <c r="AM458" s="53"/>
      <c r="AS458" s="58"/>
    </row>
    <row r="459" spans="1:45" s="1" customFormat="1" ht="15.9" customHeight="1" x14ac:dyDescent="0.2">
      <c r="B459" s="463"/>
      <c r="C459" s="429"/>
      <c r="D459" s="429"/>
      <c r="E459" s="429"/>
      <c r="F459" s="429"/>
      <c r="G459" s="429"/>
      <c r="H459" s="429"/>
      <c r="I459" s="429"/>
      <c r="J459" s="429"/>
      <c r="K459" s="429"/>
      <c r="L459" s="429"/>
      <c r="M459" s="429"/>
      <c r="N459" s="443"/>
      <c r="O459" s="429"/>
      <c r="P459" s="454"/>
      <c r="Q459" s="430"/>
      <c r="R459" s="487"/>
      <c r="S459" s="429"/>
      <c r="T459" s="429"/>
      <c r="U459" s="429"/>
      <c r="V459" s="428"/>
      <c r="W459" s="429"/>
      <c r="X459" s="429"/>
      <c r="Y459" s="429"/>
      <c r="Z459" s="430"/>
      <c r="AA459" s="325" t="s">
        <v>249</v>
      </c>
      <c r="AB459" s="325"/>
      <c r="AC459" s="325"/>
      <c r="AD459" s="325"/>
      <c r="AE459" s="325"/>
      <c r="AF459" s="325"/>
      <c r="AG459" s="325"/>
      <c r="AH459" s="325"/>
      <c r="AI459" s="325"/>
      <c r="AJ459" s="325"/>
      <c r="AK459" s="325"/>
      <c r="AL459" s="326"/>
      <c r="AM459" s="53"/>
      <c r="AS459" s="58"/>
    </row>
    <row r="460" spans="1:45" s="1" customFormat="1" ht="15.9" customHeight="1" x14ac:dyDescent="0.2">
      <c r="B460" s="463"/>
      <c r="C460" s="429"/>
      <c r="D460" s="429"/>
      <c r="E460" s="429"/>
      <c r="F460" s="429"/>
      <c r="G460" s="429"/>
      <c r="H460" s="429"/>
      <c r="I460" s="429"/>
      <c r="J460" s="429"/>
      <c r="K460" s="429"/>
      <c r="L460" s="429"/>
      <c r="M460" s="429"/>
      <c r="N460" s="443"/>
      <c r="O460" s="429"/>
      <c r="P460" s="454"/>
      <c r="Q460" s="430"/>
      <c r="R460" s="487"/>
      <c r="S460" s="429"/>
      <c r="T460" s="429"/>
      <c r="U460" s="429"/>
      <c r="V460" s="428"/>
      <c r="W460" s="429"/>
      <c r="X460" s="429"/>
      <c r="Y460" s="429"/>
      <c r="Z460" s="430"/>
      <c r="AA460" s="325" t="s">
        <v>252</v>
      </c>
      <c r="AB460" s="325"/>
      <c r="AC460" s="325"/>
      <c r="AD460" s="325"/>
      <c r="AE460" s="325"/>
      <c r="AF460" s="325"/>
      <c r="AG460" s="325"/>
      <c r="AH460" s="325"/>
      <c r="AI460" s="325"/>
      <c r="AJ460" s="325"/>
      <c r="AK460" s="325"/>
      <c r="AL460" s="326"/>
      <c r="AM460" s="53"/>
      <c r="AO460" s="61"/>
      <c r="AS460" s="58"/>
    </row>
    <row r="461" spans="1:45" s="1" customFormat="1" ht="15.9" customHeight="1" x14ac:dyDescent="0.2">
      <c r="B461" s="463"/>
      <c r="C461" s="429"/>
      <c r="D461" s="429"/>
      <c r="E461" s="429"/>
      <c r="F461" s="429"/>
      <c r="G461" s="429"/>
      <c r="H461" s="429"/>
      <c r="I461" s="429"/>
      <c r="J461" s="429"/>
      <c r="K461" s="429"/>
      <c r="L461" s="429"/>
      <c r="M461" s="429"/>
      <c r="N461" s="443"/>
      <c r="O461" s="429"/>
      <c r="P461" s="454"/>
      <c r="Q461" s="430"/>
      <c r="R461" s="487"/>
      <c r="S461" s="429"/>
      <c r="T461" s="429"/>
      <c r="U461" s="429"/>
      <c r="V461" s="428"/>
      <c r="W461" s="429"/>
      <c r="X461" s="429"/>
      <c r="Y461" s="429"/>
      <c r="Z461" s="430"/>
      <c r="AA461" s="455" t="s">
        <v>253</v>
      </c>
      <c r="AB461" s="429"/>
      <c r="AC461" s="429"/>
      <c r="AD461" s="430"/>
      <c r="AE461" s="455" t="s">
        <v>254</v>
      </c>
      <c r="AF461" s="429"/>
      <c r="AG461" s="429"/>
      <c r="AH461" s="430"/>
      <c r="AI461" s="455" t="s">
        <v>255</v>
      </c>
      <c r="AJ461" s="429"/>
      <c r="AK461" s="429"/>
      <c r="AL461" s="430"/>
      <c r="AM461" s="53"/>
      <c r="AS461" s="58"/>
    </row>
    <row r="462" spans="1:45" s="1" customFormat="1" ht="15.9" customHeight="1" x14ac:dyDescent="0.2">
      <c r="B462" s="463"/>
      <c r="C462" s="429"/>
      <c r="D462" s="429"/>
      <c r="E462" s="429"/>
      <c r="F462" s="429"/>
      <c r="G462" s="429"/>
      <c r="H462" s="429"/>
      <c r="I462" s="429"/>
      <c r="J462" s="429"/>
      <c r="K462" s="429"/>
      <c r="L462" s="429"/>
      <c r="M462" s="429"/>
      <c r="N462" s="443"/>
      <c r="O462" s="429"/>
      <c r="P462" s="454"/>
      <c r="Q462" s="430"/>
      <c r="R462" s="487"/>
      <c r="S462" s="429"/>
      <c r="T462" s="429"/>
      <c r="U462" s="429"/>
      <c r="V462" s="428"/>
      <c r="W462" s="429"/>
      <c r="X462" s="429"/>
      <c r="Y462" s="429"/>
      <c r="Z462" s="430"/>
      <c r="AA462" s="161"/>
      <c r="AB462" s="7"/>
      <c r="AC462" s="8"/>
      <c r="AD462" s="8"/>
      <c r="AE462" s="172"/>
      <c r="AF462" s="8"/>
      <c r="AG462" s="7"/>
      <c r="AH462" s="162"/>
      <c r="AI462" s="7"/>
      <c r="AJ462" s="7"/>
      <c r="AK462" s="7"/>
      <c r="AL462" s="162"/>
      <c r="AM462" s="53"/>
      <c r="AS462" s="58"/>
    </row>
    <row r="463" spans="1:45" s="1" customFormat="1" ht="15.9" customHeight="1" x14ac:dyDescent="0.2">
      <c r="B463" s="463"/>
      <c r="C463" s="429"/>
      <c r="D463" s="429"/>
      <c r="E463" s="429"/>
      <c r="F463" s="429"/>
      <c r="G463" s="429"/>
      <c r="H463" s="429"/>
      <c r="I463" s="429"/>
      <c r="J463" s="429"/>
      <c r="K463" s="429"/>
      <c r="L463" s="429"/>
      <c r="M463" s="429"/>
      <c r="N463" s="443"/>
      <c r="O463" s="429"/>
      <c r="P463" s="454"/>
      <c r="Q463" s="430"/>
      <c r="R463" s="487"/>
      <c r="S463" s="429"/>
      <c r="T463" s="429"/>
      <c r="U463" s="429"/>
      <c r="V463" s="428"/>
      <c r="W463" s="429"/>
      <c r="X463" s="429"/>
      <c r="Y463" s="429"/>
      <c r="Z463" s="430"/>
      <c r="AA463" s="161"/>
      <c r="AB463" s="7"/>
      <c r="AC463" s="8"/>
      <c r="AD463" s="8"/>
      <c r="AE463" s="172"/>
      <c r="AF463" s="8"/>
      <c r="AG463" s="7"/>
      <c r="AH463" s="162"/>
      <c r="AI463" s="7"/>
      <c r="AJ463" s="7"/>
      <c r="AK463" s="7"/>
      <c r="AL463" s="162"/>
      <c r="AM463" s="53"/>
      <c r="AS463" s="58"/>
    </row>
    <row r="464" spans="1:45" s="1" customFormat="1" ht="15.9" customHeight="1" thickBot="1" x14ac:dyDescent="0.25">
      <c r="B464" s="489"/>
      <c r="C464" s="435"/>
      <c r="D464" s="435"/>
      <c r="E464" s="435"/>
      <c r="F464" s="435"/>
      <c r="G464" s="435"/>
      <c r="H464" s="435"/>
      <c r="I464" s="435"/>
      <c r="J464" s="435"/>
      <c r="K464" s="435"/>
      <c r="L464" s="435"/>
      <c r="M464" s="435"/>
      <c r="N464" s="448"/>
      <c r="O464" s="435"/>
      <c r="P464" s="449"/>
      <c r="Q464" s="450"/>
      <c r="R464" s="447"/>
      <c r="S464" s="435"/>
      <c r="T464" s="435"/>
      <c r="U464" s="435"/>
      <c r="V464" s="502"/>
      <c r="W464" s="435"/>
      <c r="X464" s="435"/>
      <c r="Y464" s="435"/>
      <c r="Z464" s="450"/>
      <c r="AA464" s="173"/>
      <c r="AB464" s="174"/>
      <c r="AC464" s="175"/>
      <c r="AD464" s="175"/>
      <c r="AE464" s="176"/>
      <c r="AF464" s="175"/>
      <c r="AG464" s="174"/>
      <c r="AH464" s="177"/>
      <c r="AI464" s="174"/>
      <c r="AJ464" s="174"/>
      <c r="AK464" s="174"/>
      <c r="AL464" s="177"/>
      <c r="AM464" s="53"/>
      <c r="AS464" s="58"/>
    </row>
    <row r="465" spans="1:45" s="1" customFormat="1" ht="9.9" customHeight="1" x14ac:dyDescent="0.2">
      <c r="B465" s="209" t="s">
        <v>256</v>
      </c>
      <c r="C465" s="191"/>
      <c r="D465" s="191"/>
      <c r="E465" s="191"/>
      <c r="F465" s="191"/>
      <c r="G465" s="493" t="str">
        <f>請求データ入力!$K$2</f>
        <v xml:space="preserve">72130
</v>
      </c>
      <c r="H465" s="494"/>
      <c r="I465" s="494"/>
      <c r="J465" s="494"/>
      <c r="K465" s="495"/>
      <c r="L465" s="505" t="s">
        <v>100</v>
      </c>
      <c r="M465" s="494"/>
      <c r="N465" s="494"/>
      <c r="O465" s="494"/>
      <c r="P465" s="494"/>
      <c r="Q465" s="506"/>
      <c r="R465" s="210" t="s">
        <v>257</v>
      </c>
      <c r="S465" s="199"/>
      <c r="T465" s="199"/>
      <c r="U465" s="200"/>
      <c r="V465" s="201"/>
      <c r="W465" s="202"/>
      <c r="X465" s="199"/>
      <c r="Y465" s="199"/>
      <c r="Z465" s="203"/>
      <c r="AC465" s="317"/>
      <c r="AD465" s="317"/>
      <c r="AE465" s="317"/>
      <c r="AF465" s="317"/>
      <c r="AG465" s="9"/>
      <c r="AL465" s="160"/>
      <c r="AM465" s="53"/>
      <c r="AS465" s="58"/>
    </row>
    <row r="466" spans="1:45" s="1" customFormat="1" ht="15.9" customHeight="1" x14ac:dyDescent="0.2">
      <c r="B466" s="163"/>
      <c r="G466" s="496"/>
      <c r="H466" s="453"/>
      <c r="I466" s="453"/>
      <c r="J466" s="453"/>
      <c r="K466" s="497"/>
      <c r="L466" s="477">
        <f>請求データ入力!$K$6</f>
        <v>0</v>
      </c>
      <c r="M466" s="429"/>
      <c r="N466" s="429"/>
      <c r="O466" s="429"/>
      <c r="P466" s="429"/>
      <c r="Q466" s="478"/>
      <c r="R466" s="204"/>
      <c r="U466" s="12"/>
      <c r="V466" s="503" t="str">
        <f>V445</f>
        <v/>
      </c>
      <c r="W466" s="435"/>
      <c r="X466" s="435"/>
      <c r="Y466" s="435"/>
      <c r="Z466" s="504"/>
      <c r="AC466" s="317"/>
      <c r="AD466" s="317"/>
      <c r="AE466" s="317"/>
      <c r="AF466" s="317"/>
      <c r="AG466" s="9"/>
      <c r="AL466" s="160"/>
      <c r="AM466" s="53"/>
      <c r="AS466" s="58"/>
    </row>
    <row r="467" spans="1:45" s="1" customFormat="1" ht="9.9" customHeight="1" x14ac:dyDescent="0.2">
      <c r="B467" s="532" t="str">
        <f>請求データ入力!$F$2</f>
        <v>〒110-0012　東京都台東区竜泉3-40-4</v>
      </c>
      <c r="C467" s="435"/>
      <c r="D467" s="435"/>
      <c r="E467" s="435"/>
      <c r="F467" s="435"/>
      <c r="G467" s="435"/>
      <c r="H467" s="435"/>
      <c r="I467" s="435"/>
      <c r="J467" s="435"/>
      <c r="K467" s="435"/>
      <c r="L467" s="435"/>
      <c r="M467" s="435"/>
      <c r="N467" s="435"/>
      <c r="O467" s="435"/>
      <c r="P467" s="435"/>
      <c r="Q467" s="435"/>
      <c r="R467" s="211" t="s">
        <v>258</v>
      </c>
      <c r="S467" s="191"/>
      <c r="T467" s="191"/>
      <c r="U467" s="192"/>
      <c r="V467" s="171"/>
      <c r="W467" s="193"/>
      <c r="X467" s="193"/>
      <c r="Y467" s="193"/>
      <c r="Z467" s="205"/>
      <c r="AA467" s="10"/>
      <c r="AB467" s="10"/>
      <c r="AC467" s="10"/>
      <c r="AD467" s="10"/>
      <c r="AE467" s="10"/>
      <c r="AF467" s="10"/>
      <c r="AG467" s="9"/>
      <c r="AL467" s="160"/>
      <c r="AM467" s="53"/>
      <c r="AS467" s="58"/>
    </row>
    <row r="468" spans="1:45" s="1" customFormat="1" ht="15.9" customHeight="1" x14ac:dyDescent="0.2">
      <c r="B468" s="472"/>
      <c r="C468" s="435"/>
      <c r="D468" s="435"/>
      <c r="E468" s="435"/>
      <c r="F468" s="435"/>
      <c r="G468" s="435"/>
      <c r="H468" s="435"/>
      <c r="I468" s="435"/>
      <c r="J468" s="435"/>
      <c r="K468" s="435"/>
      <c r="L468" s="435"/>
      <c r="M468" s="435"/>
      <c r="N468" s="435"/>
      <c r="O468" s="435"/>
      <c r="P468" s="435"/>
      <c r="Q468" s="435"/>
      <c r="R468" s="212" t="s">
        <v>259</v>
      </c>
      <c r="S468" s="166"/>
      <c r="T468" s="542">
        <f>請求データ入力!$O$11</f>
        <v>0.1</v>
      </c>
      <c r="U468" s="497"/>
      <c r="V468" s="516" t="str">
        <f>V447</f>
        <v/>
      </c>
      <c r="W468" s="453"/>
      <c r="X468" s="453"/>
      <c r="Y468" s="453"/>
      <c r="Z468" s="517"/>
      <c r="AA468" s="10"/>
      <c r="AB468" s="10"/>
      <c r="AC468" s="10"/>
      <c r="AD468" s="10"/>
      <c r="AE468" s="10"/>
      <c r="AF468" s="10"/>
      <c r="AG468" s="9"/>
      <c r="AL468" s="160"/>
      <c r="AM468" s="53"/>
      <c r="AS468" s="58"/>
    </row>
    <row r="469" spans="1:45" s="1" customFormat="1" ht="9.9" customHeight="1" x14ac:dyDescent="0.2">
      <c r="B469" s="471" t="str">
        <f>請求データ入力!$F$6</f>
        <v>有限会社木村左官工業</v>
      </c>
      <c r="C469" s="435"/>
      <c r="D469" s="435"/>
      <c r="E469" s="435"/>
      <c r="F469" s="435"/>
      <c r="G469" s="435"/>
      <c r="H469" s="435"/>
      <c r="I469" s="435"/>
      <c r="J469" s="435"/>
      <c r="K469" s="435"/>
      <c r="L469" s="435"/>
      <c r="M469" s="435"/>
      <c r="N469" s="435"/>
      <c r="O469" s="435"/>
      <c r="P469" s="435"/>
      <c r="Q469" s="450"/>
      <c r="R469" s="211" t="s">
        <v>260</v>
      </c>
      <c r="S469" s="191"/>
      <c r="T469" s="191"/>
      <c r="U469" s="192"/>
      <c r="V469" s="171"/>
      <c r="W469" s="193"/>
      <c r="X469" s="193"/>
      <c r="Y469" s="193"/>
      <c r="Z469" s="205"/>
      <c r="AA469" s="10"/>
      <c r="AB469" s="10"/>
      <c r="AC469" s="10"/>
      <c r="AD469" s="10"/>
      <c r="AE469" s="10"/>
      <c r="AF469" s="10"/>
      <c r="AG469" s="9"/>
      <c r="AL469" s="160"/>
      <c r="AM469" s="53"/>
      <c r="AS469" s="58"/>
    </row>
    <row r="470" spans="1:45" s="1" customFormat="1" ht="15.9" customHeight="1" thickBot="1" x14ac:dyDescent="0.25">
      <c r="B470" s="472"/>
      <c r="C470" s="435"/>
      <c r="D470" s="435"/>
      <c r="E470" s="435"/>
      <c r="F470" s="435"/>
      <c r="G470" s="435"/>
      <c r="H470" s="435"/>
      <c r="I470" s="435"/>
      <c r="J470" s="435"/>
      <c r="K470" s="435"/>
      <c r="L470" s="435"/>
      <c r="M470" s="435"/>
      <c r="N470" s="435"/>
      <c r="O470" s="435"/>
      <c r="P470" s="435"/>
      <c r="Q470" s="450"/>
      <c r="R470" s="206"/>
      <c r="S470" s="207"/>
      <c r="T470" s="207"/>
      <c r="U470" s="208"/>
      <c r="V470" s="464" t="str">
        <f>V449</f>
        <v/>
      </c>
      <c r="W470" s="465"/>
      <c r="X470" s="465"/>
      <c r="Y470" s="465"/>
      <c r="Z470" s="466"/>
      <c r="AA470" s="168"/>
      <c r="AB470" s="168"/>
      <c r="AC470" s="179" t="s">
        <v>261</v>
      </c>
      <c r="AD470" s="168"/>
      <c r="AE470" s="168"/>
      <c r="AF470" s="168"/>
      <c r="AG470" s="169"/>
      <c r="AH470" s="169"/>
      <c r="AI470" s="169"/>
      <c r="AJ470" s="169"/>
      <c r="AK470" s="169"/>
      <c r="AL470" s="170"/>
      <c r="AM470" s="53"/>
      <c r="AS470" s="58"/>
    </row>
    <row r="471" spans="1:45" s="1" customFormat="1" ht="9.9" customHeight="1" x14ac:dyDescent="0.2">
      <c r="B471" s="472"/>
      <c r="C471" s="435"/>
      <c r="D471" s="435"/>
      <c r="E471" s="435"/>
      <c r="F471" s="435"/>
      <c r="G471" s="435"/>
      <c r="H471" s="435"/>
      <c r="I471" s="435"/>
      <c r="J471" s="435"/>
      <c r="K471" s="435"/>
      <c r="L471" s="435"/>
      <c r="M471" s="435"/>
      <c r="N471" s="435"/>
      <c r="O471" s="435"/>
      <c r="P471" s="435"/>
      <c r="Q471" s="450"/>
      <c r="R471" s="213" t="s">
        <v>262</v>
      </c>
      <c r="S471" s="166"/>
      <c r="T471" s="166"/>
      <c r="U471" s="195"/>
      <c r="V471" s="215" t="s">
        <v>263</v>
      </c>
      <c r="W471" s="10"/>
      <c r="X471" s="10"/>
      <c r="Y471" s="10"/>
      <c r="Z471" s="180"/>
      <c r="AA471" s="164"/>
      <c r="AB471" s="10"/>
      <c r="AC471" s="216" t="s">
        <v>264</v>
      </c>
      <c r="AD471" s="10"/>
      <c r="AE471" s="10"/>
      <c r="AF471" s="10"/>
      <c r="AG471" s="171"/>
      <c r="AI471" s="216" t="s">
        <v>265</v>
      </c>
      <c r="AL471" s="160"/>
      <c r="AM471" s="53"/>
      <c r="AS471" s="58"/>
    </row>
    <row r="472" spans="1:45" s="1" customFormat="1" ht="15.9" customHeight="1" x14ac:dyDescent="0.2">
      <c r="B472" s="514" t="str">
        <f>"TEL："&amp;請求データ入力!$K$4</f>
        <v>TEL：090-4609-2757</v>
      </c>
      <c r="C472" s="453"/>
      <c r="D472" s="453"/>
      <c r="E472" s="453"/>
      <c r="F472" s="453"/>
      <c r="G472" s="453"/>
      <c r="H472" s="453"/>
      <c r="I472" s="453"/>
      <c r="J472" s="453"/>
      <c r="K472" s="453"/>
      <c r="L472" s="453"/>
      <c r="M472" s="453"/>
      <c r="N472" s="453"/>
      <c r="O472" s="453"/>
      <c r="P472" s="453"/>
      <c r="Q472" s="497"/>
      <c r="R472" s="452">
        <f>R451</f>
        <v>0</v>
      </c>
      <c r="S472" s="453"/>
      <c r="T472" s="453"/>
      <c r="U472" s="453"/>
      <c r="V472" s="544" t="str">
        <f>V451</f>
        <v>//</v>
      </c>
      <c r="W472" s="453"/>
      <c r="X472" s="453"/>
      <c r="Y472" s="453"/>
      <c r="Z472" s="497"/>
      <c r="AA472" s="164"/>
      <c r="AB472" s="10"/>
      <c r="AC472" s="10"/>
      <c r="AD472" s="10"/>
      <c r="AE472" s="10"/>
      <c r="AF472" s="10"/>
      <c r="AG472" s="163"/>
      <c r="AL472" s="160"/>
      <c r="AM472" s="53"/>
      <c r="AS472" s="58"/>
    </row>
    <row r="473" spans="1:45" s="1" customFormat="1" ht="9.9" customHeight="1" x14ac:dyDescent="0.2">
      <c r="B473" s="209" t="s">
        <v>266</v>
      </c>
      <c r="C473" s="191"/>
      <c r="D473" s="191"/>
      <c r="E473" s="191"/>
      <c r="F473" s="197"/>
      <c r="G473" s="191"/>
      <c r="H473" s="191"/>
      <c r="I473" s="191"/>
      <c r="J473" s="191"/>
      <c r="K473" s="191"/>
      <c r="L473" s="191"/>
      <c r="M473" s="191"/>
      <c r="N473" s="191"/>
      <c r="O473" s="191"/>
      <c r="P473" s="191"/>
      <c r="Q473" s="191"/>
      <c r="R473" s="214" t="s">
        <v>267</v>
      </c>
      <c r="S473" s="169"/>
      <c r="T473" s="169"/>
      <c r="U473" s="196"/>
      <c r="V473" s="198"/>
      <c r="W473" s="193"/>
      <c r="X473" s="193"/>
      <c r="Y473" s="193"/>
      <c r="Z473" s="194"/>
      <c r="AA473" s="164"/>
      <c r="AB473" s="10"/>
      <c r="AC473" s="10"/>
      <c r="AD473" s="10"/>
      <c r="AE473" s="10"/>
      <c r="AF473" s="10"/>
      <c r="AG473" s="163"/>
      <c r="AL473" s="160"/>
      <c r="AM473" s="53"/>
      <c r="AS473" s="58"/>
    </row>
    <row r="474" spans="1:45" s="1" customFormat="1" ht="15.9" customHeight="1" x14ac:dyDescent="0.2">
      <c r="B474" s="452">
        <f>B453</f>
        <v>0</v>
      </c>
      <c r="C474" s="453"/>
      <c r="D474" s="453"/>
      <c r="E474" s="453"/>
      <c r="F474" s="453"/>
      <c r="G474" s="488">
        <f>G453</f>
        <v>0</v>
      </c>
      <c r="H474" s="453"/>
      <c r="I474" s="453"/>
      <c r="J474" s="453"/>
      <c r="K474" s="453"/>
      <c r="L474" s="453"/>
      <c r="M474" s="453"/>
      <c r="N474" s="453"/>
      <c r="O474" s="453"/>
      <c r="P474" s="453"/>
      <c r="Q474" s="453"/>
      <c r="R474" s="452">
        <f>R453</f>
        <v>0</v>
      </c>
      <c r="S474" s="453"/>
      <c r="T474" s="453"/>
      <c r="U474" s="453"/>
      <c r="V474" s="217" t="s">
        <v>268</v>
      </c>
      <c r="W474" s="531" t="str">
        <f>W453</f>
        <v>2602098</v>
      </c>
      <c r="X474" s="453"/>
      <c r="Y474" s="453"/>
      <c r="Z474" s="497"/>
      <c r="AA474" s="165"/>
      <c r="AB474" s="166"/>
      <c r="AC474" s="166"/>
      <c r="AD474" s="166"/>
      <c r="AE474" s="166"/>
      <c r="AF474" s="166"/>
      <c r="AG474" s="165"/>
      <c r="AH474" s="166"/>
      <c r="AI474" s="166"/>
      <c r="AJ474" s="166"/>
      <c r="AK474" s="166"/>
      <c r="AL474" s="167"/>
      <c r="AM474" s="53"/>
      <c r="AS474" s="58"/>
    </row>
    <row r="475" spans="1:45" s="1" customFormat="1" ht="12" customHeight="1" x14ac:dyDescent="0.2">
      <c r="B475" s="92"/>
      <c r="AM475" s="53"/>
      <c r="AS475" s="58"/>
    </row>
    <row r="476" spans="1:45" s="1" customFormat="1" ht="18.899999999999999" customHeight="1" x14ac:dyDescent="0.2">
      <c r="AM476" s="53"/>
      <c r="AS476" s="58"/>
    </row>
    <row r="477" spans="1:45" s="2" customFormat="1" ht="15.9" customHeight="1" x14ac:dyDescent="0.2">
      <c r="A477" s="1"/>
      <c r="B477" s="219" t="s">
        <v>271</v>
      </c>
      <c r="C477" s="84"/>
      <c r="D477" s="85"/>
      <c r="E477" s="85"/>
      <c r="F477" s="85"/>
      <c r="G477" s="85"/>
      <c r="H477" s="85"/>
      <c r="I477" s="85"/>
      <c r="J477" s="85"/>
      <c r="K477" s="85"/>
      <c r="L477" s="85"/>
      <c r="M477" s="85"/>
      <c r="N477" s="85"/>
      <c r="O477" s="86"/>
      <c r="P477" s="220" t="s">
        <v>272</v>
      </c>
      <c r="Q477" s="85"/>
      <c r="R477" s="85"/>
      <c r="S477" s="85"/>
      <c r="T477" s="85"/>
      <c r="U477" s="85"/>
      <c r="V477" s="85"/>
      <c r="AA477" s="224" t="s">
        <v>244</v>
      </c>
      <c r="AB477" s="225"/>
      <c r="AC477" s="225"/>
      <c r="AD477" s="225"/>
      <c r="AE477" s="225"/>
      <c r="AF477" s="225"/>
      <c r="AG477" s="225"/>
      <c r="AH477" s="225"/>
      <c r="AI477" s="225"/>
      <c r="AJ477" s="225"/>
      <c r="AK477" s="225"/>
      <c r="AL477" s="226"/>
      <c r="AM477" s="53"/>
      <c r="AN477" s="55"/>
      <c r="AO477" s="1"/>
      <c r="AP477" s="1"/>
      <c r="AQ477" s="58"/>
      <c r="AS477" s="57"/>
    </row>
    <row r="478" spans="1:45" s="1" customFormat="1" ht="15.9" customHeight="1" thickBot="1" x14ac:dyDescent="0.25">
      <c r="B478" s="247"/>
      <c r="C478" s="248"/>
      <c r="D478" s="248"/>
      <c r="E478" s="249" t="s">
        <v>245</v>
      </c>
      <c r="F478" s="250"/>
      <c r="G478" s="248"/>
      <c r="H478" s="248"/>
      <c r="I478" s="248"/>
      <c r="J478" s="251"/>
      <c r="K478" s="248"/>
      <c r="L478" s="248"/>
      <c r="M478" s="248"/>
      <c r="N478" s="255" t="s">
        <v>246</v>
      </c>
      <c r="O478" s="248"/>
      <c r="P478" s="248"/>
      <c r="Q478" s="248"/>
      <c r="R478" s="255" t="s">
        <v>247</v>
      </c>
      <c r="S478" s="248"/>
      <c r="T478" s="248"/>
      <c r="U478" s="256"/>
      <c r="V478" s="249" t="s">
        <v>248</v>
      </c>
      <c r="W478" s="248"/>
      <c r="X478" s="252"/>
      <c r="Y478" s="252"/>
      <c r="Z478" s="253"/>
      <c r="AA478" s="227"/>
      <c r="AB478" s="3"/>
      <c r="AC478" s="3"/>
      <c r="AD478" s="3"/>
      <c r="AG478" s="4"/>
      <c r="AH478" s="4"/>
      <c r="AI478" s="4"/>
      <c r="AJ478" s="4"/>
      <c r="AK478" s="5"/>
      <c r="AL478" s="228"/>
      <c r="AM478" s="53"/>
      <c r="AQ478" s="58"/>
      <c r="AS478" s="58"/>
    </row>
    <row r="479" spans="1:45" s="1" customFormat="1" ht="15.9" customHeight="1" thickTop="1" x14ac:dyDescent="0.2">
      <c r="A479" s="6"/>
      <c r="B479" s="553">
        <f>B458</f>
        <v>0</v>
      </c>
      <c r="C479" s="435"/>
      <c r="D479" s="435"/>
      <c r="E479" s="435"/>
      <c r="F479" s="435"/>
      <c r="G479" s="435"/>
      <c r="H479" s="435"/>
      <c r="I479" s="435"/>
      <c r="J479" s="435"/>
      <c r="K479" s="435"/>
      <c r="L479" s="435"/>
      <c r="M479" s="435"/>
      <c r="N479" s="543">
        <f>N458</f>
        <v>0</v>
      </c>
      <c r="O479" s="435"/>
      <c r="P479" s="483">
        <f>P458</f>
        <v>0</v>
      </c>
      <c r="Q479" s="435"/>
      <c r="R479" s="546">
        <f>R458</f>
        <v>0</v>
      </c>
      <c r="S479" s="435"/>
      <c r="T479" s="435"/>
      <c r="U479" s="438"/>
      <c r="V479" s="447" t="str">
        <f>V458</f>
        <v/>
      </c>
      <c r="W479" s="435"/>
      <c r="X479" s="435"/>
      <c r="Y479" s="435"/>
      <c r="Z479" s="435"/>
      <c r="AA479" s="327"/>
      <c r="AB479" s="318"/>
      <c r="AC479" s="318"/>
      <c r="AD479" s="318"/>
      <c r="AE479" s="234"/>
      <c r="AF479" s="234"/>
      <c r="AG479" s="234"/>
      <c r="AH479" s="234"/>
      <c r="AI479" s="234"/>
      <c r="AJ479" s="234"/>
      <c r="AK479" s="234"/>
      <c r="AL479" s="235"/>
      <c r="AM479" s="53"/>
      <c r="AQ479" s="58"/>
      <c r="AS479" s="58"/>
    </row>
    <row r="480" spans="1:45" s="1" customFormat="1" ht="15.9" customHeight="1" x14ac:dyDescent="0.2">
      <c r="B480" s="474"/>
      <c r="C480" s="457"/>
      <c r="D480" s="457"/>
      <c r="E480" s="457"/>
      <c r="F480" s="457"/>
      <c r="G480" s="457"/>
      <c r="H480" s="457"/>
      <c r="I480" s="457"/>
      <c r="J480" s="457"/>
      <c r="K480" s="457"/>
      <c r="L480" s="457"/>
      <c r="M480" s="457"/>
      <c r="N480" s="456"/>
      <c r="O480" s="457"/>
      <c r="P480" s="458"/>
      <c r="Q480" s="457"/>
      <c r="R480" s="470"/>
      <c r="S480" s="457"/>
      <c r="T480" s="457"/>
      <c r="U480" s="462"/>
      <c r="V480" s="512"/>
      <c r="W480" s="457"/>
      <c r="X480" s="457"/>
      <c r="Y480" s="457"/>
      <c r="Z480" s="462"/>
      <c r="AA480" s="328" t="s">
        <v>249</v>
      </c>
      <c r="AB480" s="329"/>
      <c r="AC480" s="329"/>
      <c r="AD480" s="329"/>
      <c r="AE480" s="329"/>
      <c r="AF480" s="329"/>
      <c r="AG480" s="329"/>
      <c r="AH480" s="329"/>
      <c r="AI480" s="329"/>
      <c r="AJ480" s="329"/>
      <c r="AK480" s="329"/>
      <c r="AL480" s="330"/>
      <c r="AM480" s="53"/>
      <c r="AS480" s="58"/>
    </row>
    <row r="481" spans="2:45" s="1" customFormat="1" ht="15.9" customHeight="1" x14ac:dyDescent="0.2">
      <c r="B481" s="474"/>
      <c r="C481" s="457"/>
      <c r="D481" s="457"/>
      <c r="E481" s="457"/>
      <c r="F481" s="457"/>
      <c r="G481" s="457"/>
      <c r="H481" s="457"/>
      <c r="I481" s="457"/>
      <c r="J481" s="457"/>
      <c r="K481" s="457"/>
      <c r="L481" s="457"/>
      <c r="M481" s="457"/>
      <c r="N481" s="456"/>
      <c r="O481" s="457"/>
      <c r="P481" s="458"/>
      <c r="Q481" s="457"/>
      <c r="R481" s="470"/>
      <c r="S481" s="457"/>
      <c r="T481" s="457"/>
      <c r="U481" s="462"/>
      <c r="V481" s="512"/>
      <c r="W481" s="457"/>
      <c r="X481" s="457"/>
      <c r="Y481" s="457"/>
      <c r="Z481" s="462"/>
      <c r="AA481" s="331" t="s">
        <v>252</v>
      </c>
      <c r="AB481" s="332"/>
      <c r="AC481" s="332"/>
      <c r="AD481" s="332"/>
      <c r="AE481" s="332"/>
      <c r="AF481" s="332"/>
      <c r="AG481" s="332"/>
      <c r="AH481" s="332"/>
      <c r="AI481" s="332"/>
      <c r="AJ481" s="332"/>
      <c r="AK481" s="332"/>
      <c r="AL481" s="333"/>
      <c r="AM481" s="53"/>
      <c r="AS481" s="58"/>
    </row>
    <row r="482" spans="2:45" s="1" customFormat="1" ht="15.9" customHeight="1" x14ac:dyDescent="0.2">
      <c r="B482" s="474"/>
      <c r="C482" s="457"/>
      <c r="D482" s="457"/>
      <c r="E482" s="457"/>
      <c r="F482" s="457"/>
      <c r="G482" s="457"/>
      <c r="H482" s="457"/>
      <c r="I482" s="457"/>
      <c r="J482" s="457"/>
      <c r="K482" s="457"/>
      <c r="L482" s="457"/>
      <c r="M482" s="457"/>
      <c r="N482" s="456"/>
      <c r="O482" s="457"/>
      <c r="P482" s="458"/>
      <c r="Q482" s="457"/>
      <c r="R482" s="470"/>
      <c r="S482" s="457"/>
      <c r="T482" s="457"/>
      <c r="U482" s="462"/>
      <c r="V482" s="512"/>
      <c r="W482" s="457"/>
      <c r="X482" s="457"/>
      <c r="Y482" s="457"/>
      <c r="Z482" s="462"/>
      <c r="AA482" s="461" t="s">
        <v>253</v>
      </c>
      <c r="AB482" s="457"/>
      <c r="AC482" s="457"/>
      <c r="AD482" s="462"/>
      <c r="AE482" s="461" t="s">
        <v>254</v>
      </c>
      <c r="AF482" s="457"/>
      <c r="AG482" s="457"/>
      <c r="AH482" s="462"/>
      <c r="AI482" s="461" t="s">
        <v>255</v>
      </c>
      <c r="AJ482" s="457"/>
      <c r="AK482" s="457"/>
      <c r="AL482" s="462"/>
      <c r="AM482" s="53"/>
      <c r="AS482" s="58"/>
    </row>
    <row r="483" spans="2:45" s="1" customFormat="1" ht="15.9" customHeight="1" x14ac:dyDescent="0.2">
      <c r="B483" s="474"/>
      <c r="C483" s="457"/>
      <c r="D483" s="457"/>
      <c r="E483" s="457"/>
      <c r="F483" s="457"/>
      <c r="G483" s="457"/>
      <c r="H483" s="457"/>
      <c r="I483" s="457"/>
      <c r="J483" s="457"/>
      <c r="K483" s="457"/>
      <c r="L483" s="457"/>
      <c r="M483" s="457"/>
      <c r="N483" s="456"/>
      <c r="O483" s="457"/>
      <c r="P483" s="458"/>
      <c r="Q483" s="457"/>
      <c r="R483" s="470"/>
      <c r="S483" s="457"/>
      <c r="T483" s="457"/>
      <c r="U483" s="462"/>
      <c r="V483" s="512"/>
      <c r="W483" s="457"/>
      <c r="X483" s="457"/>
      <c r="Y483" s="457"/>
      <c r="Z483" s="462"/>
      <c r="AA483" s="230"/>
      <c r="AB483" s="7"/>
      <c r="AC483" s="8"/>
      <c r="AD483" s="8"/>
      <c r="AE483" s="240"/>
      <c r="AF483" s="8"/>
      <c r="AG483" s="7"/>
      <c r="AH483" s="231"/>
      <c r="AI483" s="7"/>
      <c r="AJ483" s="7"/>
      <c r="AK483" s="7"/>
      <c r="AL483" s="231"/>
      <c r="AM483" s="53"/>
      <c r="AS483" s="58"/>
    </row>
    <row r="484" spans="2:45" s="1" customFormat="1" ht="15.9" customHeight="1" x14ac:dyDescent="0.2">
      <c r="B484" s="474"/>
      <c r="C484" s="457"/>
      <c r="D484" s="457"/>
      <c r="E484" s="457"/>
      <c r="F484" s="457"/>
      <c r="G484" s="457"/>
      <c r="H484" s="457"/>
      <c r="I484" s="457"/>
      <c r="J484" s="457"/>
      <c r="K484" s="457"/>
      <c r="L484" s="457"/>
      <c r="M484" s="457"/>
      <c r="N484" s="456"/>
      <c r="O484" s="457"/>
      <c r="P484" s="458"/>
      <c r="Q484" s="457"/>
      <c r="R484" s="470"/>
      <c r="S484" s="457"/>
      <c r="T484" s="457"/>
      <c r="U484" s="462"/>
      <c r="V484" s="512"/>
      <c r="W484" s="457"/>
      <c r="X484" s="457"/>
      <c r="Y484" s="457"/>
      <c r="Z484" s="462"/>
      <c r="AA484" s="230"/>
      <c r="AB484" s="7"/>
      <c r="AC484" s="8"/>
      <c r="AD484" s="8"/>
      <c r="AE484" s="240"/>
      <c r="AF484" s="8"/>
      <c r="AG484" s="7"/>
      <c r="AH484" s="231"/>
      <c r="AI484" s="7"/>
      <c r="AJ484" s="7"/>
      <c r="AK484" s="7"/>
      <c r="AL484" s="231"/>
      <c r="AM484" s="53"/>
      <c r="AS484" s="58"/>
    </row>
    <row r="485" spans="2:45" s="1" customFormat="1" ht="15.9" customHeight="1" thickBot="1" x14ac:dyDescent="0.25">
      <c r="B485" s="474"/>
      <c r="C485" s="457"/>
      <c r="D485" s="457"/>
      <c r="E485" s="457"/>
      <c r="F485" s="457"/>
      <c r="G485" s="457"/>
      <c r="H485" s="457"/>
      <c r="I485" s="457"/>
      <c r="J485" s="457"/>
      <c r="K485" s="457"/>
      <c r="L485" s="457"/>
      <c r="M485" s="457"/>
      <c r="N485" s="456"/>
      <c r="O485" s="457"/>
      <c r="P485" s="458"/>
      <c r="Q485" s="457"/>
      <c r="R485" s="524"/>
      <c r="S485" s="432"/>
      <c r="T485" s="432"/>
      <c r="U485" s="433"/>
      <c r="V485" s="431"/>
      <c r="W485" s="432"/>
      <c r="X485" s="432"/>
      <c r="Y485" s="432"/>
      <c r="Z485" s="433"/>
      <c r="AA485" s="236"/>
      <c r="AB485" s="237"/>
      <c r="AC485" s="238"/>
      <c r="AD485" s="238"/>
      <c r="AE485" s="241"/>
      <c r="AF485" s="238"/>
      <c r="AG485" s="237"/>
      <c r="AH485" s="239"/>
      <c r="AI485" s="237"/>
      <c r="AJ485" s="237"/>
      <c r="AK485" s="237"/>
      <c r="AL485" s="239"/>
      <c r="AM485" s="53"/>
      <c r="AS485" s="58"/>
    </row>
    <row r="486" spans="2:45" s="1" customFormat="1" ht="9.9" customHeight="1" x14ac:dyDescent="0.2">
      <c r="B486" s="261" t="s">
        <v>256</v>
      </c>
      <c r="C486" s="262"/>
      <c r="D486" s="262"/>
      <c r="E486" s="262"/>
      <c r="F486" s="262"/>
      <c r="G486" s="528" t="str">
        <f>請求データ入力!$K$2</f>
        <v xml:space="preserve">72130
</v>
      </c>
      <c r="H486" s="432"/>
      <c r="I486" s="432"/>
      <c r="J486" s="432"/>
      <c r="K486" s="433"/>
      <c r="L486" s="499" t="s">
        <v>100</v>
      </c>
      <c r="M486" s="457"/>
      <c r="N486" s="457"/>
      <c r="O486" s="457"/>
      <c r="P486" s="457"/>
      <c r="Q486" s="500"/>
      <c r="R486" s="279" t="s">
        <v>257</v>
      </c>
      <c r="S486" s="280"/>
      <c r="T486" s="280"/>
      <c r="U486" s="281"/>
      <c r="V486" s="282"/>
      <c r="W486" s="282"/>
      <c r="X486" s="280"/>
      <c r="Y486" s="280"/>
      <c r="Z486" s="283"/>
      <c r="AC486" s="317"/>
      <c r="AD486" s="317"/>
      <c r="AE486" s="317"/>
      <c r="AF486" s="317"/>
      <c r="AG486" s="9"/>
      <c r="AL486" s="229"/>
      <c r="AM486" s="53"/>
      <c r="AS486" s="58"/>
    </row>
    <row r="487" spans="2:45" s="1" customFormat="1" ht="17.149999999999999" customHeight="1" x14ac:dyDescent="0.2">
      <c r="B487" s="221"/>
      <c r="G487" s="529"/>
      <c r="H487" s="424"/>
      <c r="I487" s="424"/>
      <c r="J487" s="424"/>
      <c r="K487" s="425"/>
      <c r="L487" s="513">
        <f>請求データ入力!$K$6</f>
        <v>0</v>
      </c>
      <c r="M487" s="457"/>
      <c r="N487" s="457"/>
      <c r="O487" s="457"/>
      <c r="P487" s="457"/>
      <c r="Q487" s="500"/>
      <c r="R487" s="284"/>
      <c r="S487" s="234"/>
      <c r="T487" s="234"/>
      <c r="U487" s="259"/>
      <c r="V487" s="535" t="str">
        <f>V466</f>
        <v/>
      </c>
      <c r="W487" s="424"/>
      <c r="X487" s="424"/>
      <c r="Y487" s="424"/>
      <c r="Z487" s="536"/>
      <c r="AC487" s="317"/>
      <c r="AD487" s="317"/>
      <c r="AE487" s="317"/>
      <c r="AF487" s="317"/>
      <c r="AG487" s="9"/>
      <c r="AL487" s="229"/>
      <c r="AM487" s="53"/>
      <c r="AS487" s="58"/>
    </row>
    <row r="488" spans="2:45" s="1" customFormat="1" ht="9.9" customHeight="1" x14ac:dyDescent="0.2">
      <c r="B488" s="523" t="str">
        <f>請求データ入力!$F$2</f>
        <v>〒110-0012　東京都台東区竜泉3-40-4</v>
      </c>
      <c r="C488" s="435"/>
      <c r="D488" s="435"/>
      <c r="E488" s="435"/>
      <c r="F488" s="435"/>
      <c r="G488" s="435"/>
      <c r="H488" s="435"/>
      <c r="I488" s="435"/>
      <c r="J488" s="435"/>
      <c r="K488" s="435"/>
      <c r="L488" s="435"/>
      <c r="M488" s="435"/>
      <c r="N488" s="435"/>
      <c r="O488" s="435"/>
      <c r="P488" s="435"/>
      <c r="Q488" s="435"/>
      <c r="R488" s="285" t="s">
        <v>258</v>
      </c>
      <c r="U488" s="257"/>
      <c r="W488" s="10"/>
      <c r="X488" s="10"/>
      <c r="Y488" s="10"/>
      <c r="Z488" s="286"/>
      <c r="AA488" s="10"/>
      <c r="AB488" s="10"/>
      <c r="AC488" s="10"/>
      <c r="AD488" s="10"/>
      <c r="AE488" s="10"/>
      <c r="AF488" s="10"/>
      <c r="AG488" s="9"/>
      <c r="AL488" s="229"/>
      <c r="AM488" s="53"/>
      <c r="AS488" s="58"/>
    </row>
    <row r="489" spans="2:45" s="1" customFormat="1" ht="17.149999999999999" customHeight="1" x14ac:dyDescent="0.2">
      <c r="B489" s="439"/>
      <c r="C489" s="435"/>
      <c r="D489" s="435"/>
      <c r="E489" s="435"/>
      <c r="F489" s="435"/>
      <c r="G489" s="435"/>
      <c r="H489" s="435"/>
      <c r="I489" s="435"/>
      <c r="J489" s="435"/>
      <c r="K489" s="435"/>
      <c r="L489" s="435"/>
      <c r="M489" s="435"/>
      <c r="N489" s="435"/>
      <c r="O489" s="435"/>
      <c r="P489" s="435"/>
      <c r="Q489" s="435"/>
      <c r="R489" s="287" t="s">
        <v>259</v>
      </c>
      <c r="T489" s="491">
        <f>請求データ入力!$O$11</f>
        <v>0.1</v>
      </c>
      <c r="U489" s="425"/>
      <c r="V489" s="434" t="str">
        <f>V468</f>
        <v/>
      </c>
      <c r="W489" s="435"/>
      <c r="X489" s="435"/>
      <c r="Y489" s="435"/>
      <c r="Z489" s="436"/>
      <c r="AA489" s="10"/>
      <c r="AB489" s="10"/>
      <c r="AC489" s="10"/>
      <c r="AD489" s="10"/>
      <c r="AE489" s="10"/>
      <c r="AF489" s="10"/>
      <c r="AG489" s="9"/>
      <c r="AL489" s="229"/>
      <c r="AM489" s="53"/>
      <c r="AS489" s="58"/>
    </row>
    <row r="490" spans="2:45" s="1" customFormat="1" ht="9.9" customHeight="1" x14ac:dyDescent="0.2">
      <c r="B490" s="437" t="str">
        <f>請求データ入力!$F$6</f>
        <v>有限会社木村左官工業</v>
      </c>
      <c r="C490" s="435"/>
      <c r="D490" s="435"/>
      <c r="E490" s="435"/>
      <c r="F490" s="435"/>
      <c r="G490" s="435"/>
      <c r="H490" s="435"/>
      <c r="I490" s="435"/>
      <c r="J490" s="435"/>
      <c r="K490" s="435"/>
      <c r="L490" s="435"/>
      <c r="M490" s="435"/>
      <c r="N490" s="435"/>
      <c r="O490" s="435"/>
      <c r="P490" s="435"/>
      <c r="Q490" s="438"/>
      <c r="R490" s="288" t="s">
        <v>260</v>
      </c>
      <c r="S490" s="262"/>
      <c r="T490" s="262"/>
      <c r="U490" s="263"/>
      <c r="V490" s="262"/>
      <c r="W490" s="264"/>
      <c r="X490" s="264"/>
      <c r="Y490" s="264"/>
      <c r="Z490" s="289"/>
      <c r="AA490" s="10"/>
      <c r="AB490" s="10"/>
      <c r="AC490" s="10"/>
      <c r="AD490" s="10"/>
      <c r="AE490" s="10"/>
      <c r="AF490" s="10"/>
      <c r="AG490" s="9"/>
      <c r="AL490" s="229"/>
      <c r="AM490" s="53"/>
      <c r="AS490" s="58"/>
    </row>
    <row r="491" spans="2:45" s="1" customFormat="1" ht="17.149999999999999" customHeight="1" thickBot="1" x14ac:dyDescent="0.25">
      <c r="B491" s="439"/>
      <c r="C491" s="435"/>
      <c r="D491" s="435"/>
      <c r="E491" s="435"/>
      <c r="F491" s="435"/>
      <c r="G491" s="435"/>
      <c r="H491" s="435"/>
      <c r="I491" s="435"/>
      <c r="J491" s="435"/>
      <c r="K491" s="435"/>
      <c r="L491" s="435"/>
      <c r="M491" s="435"/>
      <c r="N491" s="435"/>
      <c r="O491" s="435"/>
      <c r="P491" s="435"/>
      <c r="Q491" s="438"/>
      <c r="R491" s="290"/>
      <c r="S491" s="291"/>
      <c r="T491" s="291"/>
      <c r="U491" s="292"/>
      <c r="V491" s="444" t="str">
        <f>V470</f>
        <v/>
      </c>
      <c r="W491" s="445"/>
      <c r="X491" s="445"/>
      <c r="Y491" s="445"/>
      <c r="Z491" s="446"/>
      <c r="AA491" s="242"/>
      <c r="AB491" s="242"/>
      <c r="AC491" s="243" t="s">
        <v>261</v>
      </c>
      <c r="AD491" s="242"/>
      <c r="AE491" s="242"/>
      <c r="AF491" s="242"/>
      <c r="AG491" s="244"/>
      <c r="AH491" s="244"/>
      <c r="AI491" s="244"/>
      <c r="AJ491" s="244"/>
      <c r="AK491" s="244"/>
      <c r="AL491" s="245"/>
      <c r="AM491" s="53"/>
      <c r="AS491" s="58"/>
    </row>
    <row r="492" spans="2:45" s="1" customFormat="1" ht="9.9" customHeight="1" x14ac:dyDescent="0.2">
      <c r="B492" s="439"/>
      <c r="C492" s="435"/>
      <c r="D492" s="435"/>
      <c r="E492" s="435"/>
      <c r="F492" s="435"/>
      <c r="G492" s="435"/>
      <c r="H492" s="435"/>
      <c r="I492" s="435"/>
      <c r="J492" s="435"/>
      <c r="K492" s="435"/>
      <c r="L492" s="435"/>
      <c r="M492" s="435"/>
      <c r="N492" s="435"/>
      <c r="O492" s="435"/>
      <c r="P492" s="435"/>
      <c r="Q492" s="438"/>
      <c r="R492" s="266" t="s">
        <v>262</v>
      </c>
      <c r="S492" s="234"/>
      <c r="T492" s="234"/>
      <c r="U492" s="259"/>
      <c r="V492" s="254" t="s">
        <v>263</v>
      </c>
      <c r="W492" s="10"/>
      <c r="X492" s="10"/>
      <c r="Y492" s="10"/>
      <c r="Z492" s="10"/>
      <c r="AA492" s="272"/>
      <c r="AB492" s="264"/>
      <c r="AC492" s="273" t="s">
        <v>264</v>
      </c>
      <c r="AD492" s="264"/>
      <c r="AE492" s="264"/>
      <c r="AF492" s="264"/>
      <c r="AG492" s="246"/>
      <c r="AH492" s="262"/>
      <c r="AI492" s="273" t="s">
        <v>265</v>
      </c>
      <c r="AJ492" s="262"/>
      <c r="AK492" s="262"/>
      <c r="AL492" s="274"/>
      <c r="AM492" s="53"/>
      <c r="AS492" s="58"/>
    </row>
    <row r="493" spans="2:45" s="1" customFormat="1" ht="17.149999999999999" customHeight="1" x14ac:dyDescent="0.2">
      <c r="B493" s="522" t="str">
        <f>"TEL："&amp;請求データ入力!$K$4</f>
        <v>TEL：090-4609-2757</v>
      </c>
      <c r="C493" s="424"/>
      <c r="D493" s="424"/>
      <c r="E493" s="424"/>
      <c r="F493" s="424"/>
      <c r="G493" s="424"/>
      <c r="H493" s="424"/>
      <c r="I493" s="424"/>
      <c r="J493" s="424"/>
      <c r="K493" s="424"/>
      <c r="L493" s="424"/>
      <c r="M493" s="424"/>
      <c r="N493" s="424"/>
      <c r="O493" s="424"/>
      <c r="P493" s="424"/>
      <c r="Q493" s="425"/>
      <c r="R493" s="530">
        <f>R472</f>
        <v>0</v>
      </c>
      <c r="S493" s="435"/>
      <c r="T493" s="435"/>
      <c r="U493" s="438"/>
      <c r="V493" s="483" t="str">
        <f>V472</f>
        <v>//</v>
      </c>
      <c r="W493" s="435"/>
      <c r="X493" s="435"/>
      <c r="Y493" s="435"/>
      <c r="Z493" s="435"/>
      <c r="AA493" s="232"/>
      <c r="AB493" s="10"/>
      <c r="AC493" s="10"/>
      <c r="AD493" s="10"/>
      <c r="AE493" s="10"/>
      <c r="AF493" s="10"/>
      <c r="AG493" s="221"/>
      <c r="AL493" s="229"/>
      <c r="AM493" s="53"/>
      <c r="AS493" s="58"/>
    </row>
    <row r="494" spans="2:45" s="1" customFormat="1" ht="9.9" customHeight="1" x14ac:dyDescent="0.2">
      <c r="B494" s="261" t="s">
        <v>266</v>
      </c>
      <c r="C494" s="262"/>
      <c r="D494" s="262"/>
      <c r="E494" s="262"/>
      <c r="F494" s="267"/>
      <c r="G494" s="262"/>
      <c r="H494" s="262"/>
      <c r="I494" s="262"/>
      <c r="J494" s="262"/>
      <c r="K494" s="262"/>
      <c r="L494" s="262"/>
      <c r="M494" s="262"/>
      <c r="N494" s="262"/>
      <c r="O494" s="262"/>
      <c r="P494" s="262"/>
      <c r="Q494" s="262"/>
      <c r="R494" s="268" t="s">
        <v>267</v>
      </c>
      <c r="S494" s="244"/>
      <c r="T494" s="244"/>
      <c r="U494" s="260"/>
      <c r="V494" s="269"/>
      <c r="W494" s="264"/>
      <c r="X494" s="264"/>
      <c r="Y494" s="264"/>
      <c r="Z494" s="265"/>
      <c r="AA494" s="232"/>
      <c r="AB494" s="10"/>
      <c r="AC494" s="10"/>
      <c r="AD494" s="10"/>
      <c r="AE494" s="10"/>
      <c r="AF494" s="10"/>
      <c r="AG494" s="221"/>
      <c r="AL494" s="229"/>
      <c r="AM494" s="53"/>
      <c r="AS494" s="58"/>
    </row>
    <row r="495" spans="2:45" s="1" customFormat="1" ht="17.149999999999999" customHeight="1" x14ac:dyDescent="0.2">
      <c r="B495" s="515">
        <f>B474</f>
        <v>0</v>
      </c>
      <c r="C495" s="424"/>
      <c r="D495" s="424"/>
      <c r="E495" s="424"/>
      <c r="F495" s="424"/>
      <c r="G495" s="534">
        <f>G474</f>
        <v>0</v>
      </c>
      <c r="H495" s="424"/>
      <c r="I495" s="424"/>
      <c r="J495" s="424"/>
      <c r="K495" s="424"/>
      <c r="L495" s="424"/>
      <c r="M495" s="424"/>
      <c r="N495" s="424"/>
      <c r="O495" s="424"/>
      <c r="P495" s="424"/>
      <c r="Q495" s="424"/>
      <c r="R495" s="518">
        <f>R474</f>
        <v>0</v>
      </c>
      <c r="S495" s="424"/>
      <c r="T495" s="424"/>
      <c r="U495" s="425"/>
      <c r="V495" s="223" t="s">
        <v>268</v>
      </c>
      <c r="W495" s="423" t="str">
        <f>W474</f>
        <v>2602098</v>
      </c>
      <c r="X495" s="424"/>
      <c r="Y495" s="424"/>
      <c r="Z495" s="425"/>
      <c r="AA495" s="233"/>
      <c r="AB495" s="234"/>
      <c r="AC495" s="234"/>
      <c r="AD495" s="234"/>
      <c r="AE495" s="234"/>
      <c r="AF495" s="234"/>
      <c r="AG495" s="233"/>
      <c r="AH495" s="234"/>
      <c r="AI495" s="234"/>
      <c r="AJ495" s="234"/>
      <c r="AK495" s="234"/>
      <c r="AL495" s="235"/>
      <c r="AM495" s="53"/>
      <c r="AS495" s="58"/>
    </row>
    <row r="496" spans="2:45" s="1" customFormat="1" ht="5.15" customHeight="1" x14ac:dyDescent="0.2">
      <c r="B496" s="218"/>
      <c r="C496" s="218"/>
      <c r="D496" s="218"/>
      <c r="E496" s="218"/>
      <c r="F496" s="218"/>
      <c r="G496" s="270"/>
      <c r="H496" s="270"/>
      <c r="I496" s="270"/>
      <c r="J496" s="270"/>
      <c r="K496" s="270"/>
      <c r="L496" s="270"/>
      <c r="M496" s="270"/>
      <c r="N496" s="270"/>
      <c r="O496" s="270"/>
      <c r="P496" s="270"/>
      <c r="Q496" s="270"/>
      <c r="R496" s="218"/>
      <c r="S496" s="218"/>
      <c r="T496" s="218"/>
      <c r="U496" s="218"/>
      <c r="V496" s="271"/>
      <c r="W496" s="218"/>
      <c r="X496" s="218"/>
      <c r="Y496" s="218"/>
      <c r="Z496" s="218"/>
      <c r="AM496" s="53"/>
      <c r="AS496" s="58"/>
    </row>
    <row r="497" spans="1:46" s="2" customFormat="1" ht="15.9" customHeight="1" x14ac:dyDescent="0.2">
      <c r="A497" s="1"/>
      <c r="B497" s="74" t="s">
        <v>242</v>
      </c>
      <c r="C497" s="75"/>
      <c r="D497" s="76"/>
      <c r="E497" s="76"/>
      <c r="F497" s="76"/>
      <c r="G497" s="76"/>
      <c r="H497" s="76"/>
      <c r="I497" s="76"/>
      <c r="J497" s="76"/>
      <c r="K497" s="76"/>
      <c r="L497" s="76"/>
      <c r="M497" s="76"/>
      <c r="N497" s="76"/>
      <c r="O497" s="77"/>
      <c r="P497" s="78" t="s">
        <v>243</v>
      </c>
      <c r="Q497" s="76"/>
      <c r="R497" s="76"/>
      <c r="S497" s="76"/>
      <c r="T497" s="76"/>
      <c r="U497" s="76"/>
      <c r="V497" s="76"/>
      <c r="W497" s="76"/>
      <c r="X497" s="76"/>
      <c r="AA497" s="151" t="s">
        <v>244</v>
      </c>
      <c r="AB497" s="94"/>
      <c r="AC497" s="94"/>
      <c r="AD497" s="94"/>
      <c r="AE497" s="94"/>
      <c r="AF497" s="94"/>
      <c r="AG497" s="94"/>
      <c r="AH497" s="94"/>
      <c r="AI497" s="94"/>
      <c r="AJ497" s="94"/>
      <c r="AK497" s="94"/>
      <c r="AL497" s="95"/>
      <c r="AM497" s="53">
        <v>399</v>
      </c>
      <c r="AT497" s="1"/>
    </row>
    <row r="498" spans="1:46" s="1" customFormat="1" ht="15.9" customHeight="1" thickBot="1" x14ac:dyDescent="0.25">
      <c r="B498" s="118"/>
      <c r="C498" s="119"/>
      <c r="D498" s="119"/>
      <c r="E498" s="120" t="s">
        <v>245</v>
      </c>
      <c r="F498" s="121"/>
      <c r="G498" s="122"/>
      <c r="H498" s="122"/>
      <c r="I498" s="122"/>
      <c r="J498" s="123"/>
      <c r="K498" s="122"/>
      <c r="L498" s="122"/>
      <c r="M498" s="122"/>
      <c r="N498" s="124" t="s">
        <v>246</v>
      </c>
      <c r="O498" s="122"/>
      <c r="P498" s="122"/>
      <c r="Q498" s="126"/>
      <c r="R498" s="120" t="s">
        <v>247</v>
      </c>
      <c r="S498" s="122"/>
      <c r="T498" s="122"/>
      <c r="U498" s="122"/>
      <c r="V498" s="124" t="s">
        <v>248</v>
      </c>
      <c r="W498" s="122"/>
      <c r="X498" s="125"/>
      <c r="Y498" s="125"/>
      <c r="Z498" s="125"/>
      <c r="AA498" s="152"/>
      <c r="AB498" s="3"/>
      <c r="AC498" s="3"/>
      <c r="AD498" s="3"/>
      <c r="AG498" s="4"/>
      <c r="AH498" s="4"/>
      <c r="AI498" s="4"/>
      <c r="AJ498" s="4"/>
      <c r="AK498" s="5"/>
      <c r="AL498" s="96"/>
      <c r="AM498" s="53"/>
      <c r="AO498" s="62"/>
      <c r="AP498" s="275"/>
      <c r="AQ498" s="62"/>
      <c r="AR498" s="275"/>
      <c r="AS498" s="62"/>
    </row>
    <row r="499" spans="1:46" s="1" customFormat="1" ht="15.9" customHeight="1" thickTop="1" x14ac:dyDescent="0.2">
      <c r="A499" s="6"/>
      <c r="B499" s="442">
        <f>請求データ入力!J113</f>
        <v>0</v>
      </c>
      <c r="C499" s="435"/>
      <c r="D499" s="435"/>
      <c r="E499" s="435"/>
      <c r="F499" s="435"/>
      <c r="G499" s="435"/>
      <c r="H499" s="435"/>
      <c r="I499" s="435"/>
      <c r="J499" s="435"/>
      <c r="K499" s="435"/>
      <c r="L499" s="435"/>
      <c r="M499" s="435"/>
      <c r="N499" s="527">
        <f>請求データ入力!K113</f>
        <v>0</v>
      </c>
      <c r="O499" s="435"/>
      <c r="P499" s="549">
        <f>請求データ入力!L113</f>
        <v>0</v>
      </c>
      <c r="Q499" s="550"/>
      <c r="R499" s="447">
        <f>請求データ入力!M113</f>
        <v>0</v>
      </c>
      <c r="S499" s="435"/>
      <c r="T499" s="435"/>
      <c r="U499" s="435"/>
      <c r="V499" s="501" t="str">
        <f>請求データ入力!N113</f>
        <v/>
      </c>
      <c r="W499" s="435"/>
      <c r="X499" s="435"/>
      <c r="Y499" s="435"/>
      <c r="Z499" s="435"/>
      <c r="AA499" s="153"/>
      <c r="AB499" s="154"/>
      <c r="AC499" s="154"/>
      <c r="AD499" s="154"/>
      <c r="AE499" s="154"/>
      <c r="AF499" s="154"/>
      <c r="AG499" s="155"/>
      <c r="AH499" s="155"/>
      <c r="AI499" s="99"/>
      <c r="AJ499" s="99"/>
      <c r="AK499" s="99"/>
      <c r="AL499" s="100"/>
      <c r="AM499" s="53"/>
    </row>
    <row r="500" spans="1:46" s="1" customFormat="1" ht="15.9" customHeight="1" x14ac:dyDescent="0.2">
      <c r="B500" s="451"/>
      <c r="C500" s="441"/>
      <c r="D500" s="441"/>
      <c r="E500" s="441"/>
      <c r="F500" s="441"/>
      <c r="G500" s="441"/>
      <c r="H500" s="441"/>
      <c r="I500" s="441"/>
      <c r="J500" s="441"/>
      <c r="K500" s="441"/>
      <c r="L500" s="441"/>
      <c r="M500" s="441"/>
      <c r="N500" s="481"/>
      <c r="O500" s="441"/>
      <c r="P500" s="426"/>
      <c r="Q500" s="427"/>
      <c r="R500" s="440"/>
      <c r="S500" s="441"/>
      <c r="T500" s="441"/>
      <c r="U500" s="441"/>
      <c r="V500" s="469"/>
      <c r="W500" s="441"/>
      <c r="X500" s="441"/>
      <c r="Y500" s="441"/>
      <c r="Z500" s="441"/>
      <c r="AA500" s="320" t="s">
        <v>249</v>
      </c>
      <c r="AB500" s="321"/>
      <c r="AC500" s="321"/>
      <c r="AD500" s="321"/>
      <c r="AE500" s="321"/>
      <c r="AF500" s="321"/>
      <c r="AG500" s="321"/>
      <c r="AH500" s="321"/>
      <c r="AI500" s="321"/>
      <c r="AJ500" s="321"/>
      <c r="AK500" s="321"/>
      <c r="AL500" s="322"/>
      <c r="AM500" s="53"/>
      <c r="AO500" s="5"/>
      <c r="AP500" s="218"/>
    </row>
    <row r="501" spans="1:46" s="1" customFormat="1" ht="15.9" customHeight="1" x14ac:dyDescent="0.2">
      <c r="B501" s="451"/>
      <c r="C501" s="441"/>
      <c r="D501" s="441"/>
      <c r="E501" s="441"/>
      <c r="F501" s="441"/>
      <c r="G501" s="441"/>
      <c r="H501" s="441"/>
      <c r="I501" s="441"/>
      <c r="J501" s="441"/>
      <c r="K501" s="441"/>
      <c r="L501" s="441"/>
      <c r="M501" s="441"/>
      <c r="N501" s="481"/>
      <c r="O501" s="441"/>
      <c r="P501" s="426"/>
      <c r="Q501" s="427"/>
      <c r="R501" s="440"/>
      <c r="S501" s="441"/>
      <c r="T501" s="441"/>
      <c r="U501" s="441"/>
      <c r="V501" s="469"/>
      <c r="W501" s="441"/>
      <c r="X501" s="441"/>
      <c r="Y501" s="441"/>
      <c r="Z501" s="441"/>
      <c r="AA501" s="320" t="s">
        <v>252</v>
      </c>
      <c r="AB501" s="321"/>
      <c r="AC501" s="321"/>
      <c r="AD501" s="321"/>
      <c r="AE501" s="321"/>
      <c r="AF501" s="321"/>
      <c r="AG501" s="321"/>
      <c r="AH501" s="321"/>
      <c r="AI501" s="321"/>
      <c r="AJ501" s="321"/>
      <c r="AK501" s="321"/>
      <c r="AL501" s="322"/>
      <c r="AM501" s="53"/>
      <c r="AO501" s="276"/>
      <c r="AP501" s="277"/>
      <c r="AR501" s="61"/>
    </row>
    <row r="502" spans="1:46" s="1" customFormat="1" ht="15.9" customHeight="1" x14ac:dyDescent="0.2">
      <c r="B502" s="451"/>
      <c r="C502" s="441"/>
      <c r="D502" s="441"/>
      <c r="E502" s="441"/>
      <c r="F502" s="441"/>
      <c r="G502" s="441"/>
      <c r="H502" s="441"/>
      <c r="I502" s="441"/>
      <c r="J502" s="441"/>
      <c r="K502" s="441"/>
      <c r="L502" s="441"/>
      <c r="M502" s="441"/>
      <c r="N502" s="481"/>
      <c r="O502" s="441"/>
      <c r="P502" s="426"/>
      <c r="Q502" s="427"/>
      <c r="R502" s="440"/>
      <c r="S502" s="441"/>
      <c r="T502" s="441"/>
      <c r="U502" s="441"/>
      <c r="V502" s="490"/>
      <c r="W502" s="441"/>
      <c r="X502" s="441"/>
      <c r="Y502" s="441"/>
      <c r="Z502" s="427"/>
      <c r="AA502" s="482" t="s">
        <v>253</v>
      </c>
      <c r="AB502" s="441"/>
      <c r="AC502" s="441"/>
      <c r="AD502" s="427"/>
      <c r="AE502" s="482" t="s">
        <v>254</v>
      </c>
      <c r="AF502" s="441"/>
      <c r="AG502" s="441"/>
      <c r="AH502" s="427"/>
      <c r="AI502" s="482" t="s">
        <v>255</v>
      </c>
      <c r="AJ502" s="441"/>
      <c r="AK502" s="441"/>
      <c r="AL502" s="427"/>
      <c r="AM502" s="53"/>
      <c r="AO502" s="276"/>
      <c r="AP502" s="277"/>
      <c r="AR502" s="61"/>
    </row>
    <row r="503" spans="1:46" s="1" customFormat="1" ht="15.9" customHeight="1" x14ac:dyDescent="0.2">
      <c r="B503" s="451"/>
      <c r="C503" s="441"/>
      <c r="D503" s="441"/>
      <c r="E503" s="441"/>
      <c r="F503" s="441"/>
      <c r="G503" s="441"/>
      <c r="H503" s="441"/>
      <c r="I503" s="441"/>
      <c r="J503" s="441"/>
      <c r="K503" s="441"/>
      <c r="L503" s="441"/>
      <c r="M503" s="441"/>
      <c r="N503" s="481"/>
      <c r="O503" s="441"/>
      <c r="P503" s="426"/>
      <c r="Q503" s="427"/>
      <c r="R503" s="440"/>
      <c r="S503" s="441"/>
      <c r="T503" s="441"/>
      <c r="U503" s="441"/>
      <c r="V503" s="490"/>
      <c r="W503" s="441"/>
      <c r="X503" s="441"/>
      <c r="Y503" s="441"/>
      <c r="Z503" s="427"/>
      <c r="AA503" s="104"/>
      <c r="AB503" s="7"/>
      <c r="AC503" s="8"/>
      <c r="AD503" s="8"/>
      <c r="AE503" s="106"/>
      <c r="AF503" s="8"/>
      <c r="AG503" s="7"/>
      <c r="AH503" s="98"/>
      <c r="AI503" s="7"/>
      <c r="AJ503" s="7"/>
      <c r="AK503" s="7"/>
      <c r="AL503" s="98"/>
      <c r="AM503" s="53"/>
      <c r="AO503" s="276"/>
      <c r="AP503" s="277"/>
      <c r="AR503" s="61"/>
    </row>
    <row r="504" spans="1:46" s="1" customFormat="1" ht="15.9" customHeight="1" x14ac:dyDescent="0.2">
      <c r="B504" s="451"/>
      <c r="C504" s="441"/>
      <c r="D504" s="441"/>
      <c r="E504" s="441"/>
      <c r="F504" s="441"/>
      <c r="G504" s="441"/>
      <c r="H504" s="441"/>
      <c r="I504" s="441"/>
      <c r="J504" s="441"/>
      <c r="K504" s="441"/>
      <c r="L504" s="441"/>
      <c r="M504" s="441"/>
      <c r="N504" s="481"/>
      <c r="O504" s="441"/>
      <c r="P504" s="426"/>
      <c r="Q504" s="427"/>
      <c r="R504" s="440"/>
      <c r="S504" s="441"/>
      <c r="T504" s="441"/>
      <c r="U504" s="441"/>
      <c r="V504" s="490"/>
      <c r="W504" s="441"/>
      <c r="X504" s="441"/>
      <c r="Y504" s="441"/>
      <c r="Z504" s="427"/>
      <c r="AA504" s="104"/>
      <c r="AB504" s="7"/>
      <c r="AC504" s="8"/>
      <c r="AD504" s="8"/>
      <c r="AE504" s="106"/>
      <c r="AF504" s="8"/>
      <c r="AG504" s="7"/>
      <c r="AH504" s="98"/>
      <c r="AI504" s="7"/>
      <c r="AJ504" s="7"/>
      <c r="AK504" s="7"/>
      <c r="AL504" s="98"/>
      <c r="AM504" s="53"/>
      <c r="AO504" s="276"/>
      <c r="AP504" s="277"/>
      <c r="AR504" s="61"/>
    </row>
    <row r="505" spans="1:46" s="1" customFormat="1" ht="15.9" customHeight="1" thickBot="1" x14ac:dyDescent="0.25">
      <c r="B505" s="537"/>
      <c r="C505" s="460"/>
      <c r="D505" s="460"/>
      <c r="E505" s="460"/>
      <c r="F505" s="460"/>
      <c r="G505" s="460"/>
      <c r="H505" s="460"/>
      <c r="I505" s="460"/>
      <c r="J505" s="460"/>
      <c r="K505" s="460"/>
      <c r="L505" s="460"/>
      <c r="M505" s="460"/>
      <c r="N505" s="473"/>
      <c r="O505" s="460"/>
      <c r="P505" s="492"/>
      <c r="Q505" s="480"/>
      <c r="R505" s="447"/>
      <c r="S505" s="435"/>
      <c r="T505" s="435"/>
      <c r="U505" s="435"/>
      <c r="V505" s="507"/>
      <c r="W505" s="508"/>
      <c r="X505" s="508"/>
      <c r="Y505" s="508"/>
      <c r="Z505" s="509"/>
      <c r="AA505" s="105"/>
      <c r="AB505" s="101"/>
      <c r="AC505" s="102"/>
      <c r="AD505" s="102"/>
      <c r="AE505" s="107"/>
      <c r="AF505" s="102"/>
      <c r="AG505" s="101"/>
      <c r="AH505" s="103"/>
      <c r="AI505" s="101"/>
      <c r="AJ505" s="101"/>
      <c r="AK505" s="101"/>
      <c r="AL505" s="103"/>
      <c r="AM505" s="53"/>
      <c r="AO505" s="276"/>
      <c r="AP505" s="277"/>
    </row>
    <row r="506" spans="1:46" s="1" customFormat="1" ht="9.9" customHeight="1" x14ac:dyDescent="0.2">
      <c r="B506" s="127" t="s">
        <v>256</v>
      </c>
      <c r="G506" s="519" t="str">
        <f>請求データ入力!$K$2</f>
        <v xml:space="preserve">72130
</v>
      </c>
      <c r="H506" s="520"/>
      <c r="I506" s="520"/>
      <c r="J506" s="520"/>
      <c r="K506" s="520"/>
      <c r="L506" s="485" t="s">
        <v>100</v>
      </c>
      <c r="M506" s="441"/>
      <c r="N506" s="441"/>
      <c r="O506" s="441"/>
      <c r="P506" s="441"/>
      <c r="Q506" s="486"/>
      <c r="R506" s="116" t="s">
        <v>257</v>
      </c>
      <c r="S506" s="87"/>
      <c r="T506" s="87"/>
      <c r="U506" s="142"/>
      <c r="V506" s="145"/>
      <c r="W506" s="88"/>
      <c r="X506" s="87"/>
      <c r="Y506" s="87"/>
      <c r="Z506" s="89"/>
      <c r="AC506" s="317"/>
      <c r="AD506" s="317"/>
      <c r="AE506" s="317"/>
      <c r="AF506" s="317"/>
      <c r="AG506" s="9"/>
      <c r="AL506" s="97"/>
      <c r="AM506" s="53"/>
      <c r="AO506" s="278"/>
      <c r="AP506" s="277"/>
    </row>
    <row r="507" spans="1:46" s="1" customFormat="1" ht="15.9" customHeight="1" x14ac:dyDescent="0.2">
      <c r="B507" s="93"/>
      <c r="G507" s="521"/>
      <c r="H507" s="460"/>
      <c r="I507" s="460"/>
      <c r="J507" s="460"/>
      <c r="K507" s="460"/>
      <c r="L507" s="541">
        <f>請求データ入力!$K$6</f>
        <v>0</v>
      </c>
      <c r="M507" s="441"/>
      <c r="N507" s="441"/>
      <c r="O507" s="441"/>
      <c r="P507" s="441"/>
      <c r="Q507" s="486"/>
      <c r="R507" s="135"/>
      <c r="U507" s="12"/>
      <c r="V507" s="510" t="str">
        <f>請求データ入力!N113</f>
        <v/>
      </c>
      <c r="W507" s="435"/>
      <c r="X507" s="435"/>
      <c r="Y507" s="435"/>
      <c r="Z507" s="511"/>
      <c r="AC507" s="317"/>
      <c r="AD507" s="317"/>
      <c r="AE507" s="317"/>
      <c r="AF507" s="317"/>
      <c r="AG507" s="9"/>
      <c r="AL507" s="97"/>
      <c r="AM507" s="53"/>
      <c r="AO507" s="278"/>
      <c r="AP507" s="277"/>
    </row>
    <row r="508" spans="1:46" s="1" customFormat="1" ht="9.9" customHeight="1" x14ac:dyDescent="0.2">
      <c r="B508" s="538" t="str">
        <f>請求データ入力!$F$2</f>
        <v>〒110-0012　東京都台東区竜泉3-40-4</v>
      </c>
      <c r="C508" s="435"/>
      <c r="D508" s="435"/>
      <c r="E508" s="435"/>
      <c r="F508" s="435"/>
      <c r="G508" s="435"/>
      <c r="H508" s="435"/>
      <c r="I508" s="435"/>
      <c r="J508" s="435"/>
      <c r="K508" s="435"/>
      <c r="L508" s="435"/>
      <c r="M508" s="435"/>
      <c r="N508" s="435"/>
      <c r="O508" s="435"/>
      <c r="P508" s="435"/>
      <c r="Q508" s="435"/>
      <c r="R508" s="138" t="s">
        <v>258</v>
      </c>
      <c r="S508" s="129"/>
      <c r="T508" s="129"/>
      <c r="U508" s="143"/>
      <c r="V508" s="112"/>
      <c r="W508" s="139"/>
      <c r="X508" s="139"/>
      <c r="Y508" s="139"/>
      <c r="Z508" s="140"/>
      <c r="AA508" s="10"/>
      <c r="AB508" s="10"/>
      <c r="AC508" s="10"/>
      <c r="AD508" s="10"/>
      <c r="AE508" s="10"/>
      <c r="AF508" s="10"/>
      <c r="AG508" s="9"/>
      <c r="AL508" s="97"/>
      <c r="AM508" s="53"/>
      <c r="AO508" s="278"/>
      <c r="AP508" s="277"/>
    </row>
    <row r="509" spans="1:46" s="1" customFormat="1" ht="15.9" customHeight="1" x14ac:dyDescent="0.2">
      <c r="B509" s="476"/>
      <c r="C509" s="435"/>
      <c r="D509" s="435"/>
      <c r="E509" s="435"/>
      <c r="F509" s="435"/>
      <c r="G509" s="435"/>
      <c r="H509" s="435"/>
      <c r="I509" s="435"/>
      <c r="J509" s="435"/>
      <c r="K509" s="435"/>
      <c r="L509" s="435"/>
      <c r="M509" s="435"/>
      <c r="N509" s="435"/>
      <c r="O509" s="435"/>
      <c r="P509" s="435"/>
      <c r="Q509" s="435"/>
      <c r="R509" s="141" t="s">
        <v>259</v>
      </c>
      <c r="S509" s="99"/>
      <c r="T509" s="551">
        <f>請求データ入力!$O$11</f>
        <v>0.1</v>
      </c>
      <c r="U509" s="480"/>
      <c r="V509" s="467" t="str">
        <f>請求データ入力!O113</f>
        <v/>
      </c>
      <c r="W509" s="460"/>
      <c r="X509" s="460"/>
      <c r="Y509" s="460"/>
      <c r="Z509" s="468"/>
      <c r="AA509" s="10"/>
      <c r="AB509" s="10"/>
      <c r="AC509" s="10"/>
      <c r="AD509" s="10"/>
      <c r="AE509" s="10"/>
      <c r="AF509" s="10"/>
      <c r="AG509" s="9"/>
      <c r="AL509" s="97"/>
      <c r="AM509" s="53"/>
      <c r="AO509" s="278"/>
      <c r="AP509" s="277"/>
    </row>
    <row r="510" spans="1:46" s="1" customFormat="1" ht="9.9" customHeight="1" x14ac:dyDescent="0.2">
      <c r="B510" s="475" t="str">
        <f>請求データ入力!$F$6</f>
        <v>有限会社木村左官工業</v>
      </c>
      <c r="C510" s="435"/>
      <c r="D510" s="435"/>
      <c r="E510" s="435"/>
      <c r="F510" s="435"/>
      <c r="G510" s="435"/>
      <c r="H510" s="435"/>
      <c r="I510" s="435"/>
      <c r="J510" s="435"/>
      <c r="K510" s="435"/>
      <c r="L510" s="435"/>
      <c r="M510" s="435"/>
      <c r="N510" s="435"/>
      <c r="O510" s="435"/>
      <c r="P510" s="435"/>
      <c r="Q510" s="435"/>
      <c r="R510" s="136" t="s">
        <v>260</v>
      </c>
      <c r="U510" s="12"/>
      <c r="V510" s="93"/>
      <c r="W510" s="10"/>
      <c r="X510" s="10"/>
      <c r="Y510" s="10"/>
      <c r="Z510" s="137"/>
      <c r="AA510" s="10"/>
      <c r="AB510" s="10"/>
      <c r="AC510" s="10"/>
      <c r="AD510" s="10"/>
      <c r="AE510" s="10"/>
      <c r="AF510" s="10"/>
      <c r="AG510" s="9"/>
      <c r="AL510" s="97"/>
      <c r="AM510" s="53"/>
      <c r="AO510" s="278"/>
      <c r="AP510" s="277"/>
    </row>
    <row r="511" spans="1:46" s="1" customFormat="1" ht="15.9" customHeight="1" thickBot="1" x14ac:dyDescent="0.25">
      <c r="B511" s="476"/>
      <c r="C511" s="435"/>
      <c r="D511" s="435"/>
      <c r="E511" s="435"/>
      <c r="F511" s="435"/>
      <c r="G511" s="435"/>
      <c r="H511" s="435"/>
      <c r="I511" s="435"/>
      <c r="J511" s="435"/>
      <c r="K511" s="435"/>
      <c r="L511" s="435"/>
      <c r="M511" s="435"/>
      <c r="N511" s="435"/>
      <c r="O511" s="435"/>
      <c r="P511" s="435"/>
      <c r="Q511" s="435"/>
      <c r="R511" s="90"/>
      <c r="S511" s="91"/>
      <c r="T511" s="91"/>
      <c r="U511" s="144"/>
      <c r="V511" s="539" t="str">
        <f>請求データ入力!P113</f>
        <v/>
      </c>
      <c r="W511" s="508"/>
      <c r="X511" s="508"/>
      <c r="Y511" s="508"/>
      <c r="Z511" s="540"/>
      <c r="AA511" s="108"/>
      <c r="AB511" s="109"/>
      <c r="AC511" s="114" t="s">
        <v>261</v>
      </c>
      <c r="AD511" s="109"/>
      <c r="AE511" s="323"/>
      <c r="AF511" s="109"/>
      <c r="AG511" s="110"/>
      <c r="AH511" s="110"/>
      <c r="AI511" s="110"/>
      <c r="AJ511" s="110"/>
      <c r="AK511" s="110"/>
      <c r="AL511" s="111"/>
      <c r="AM511" s="53"/>
      <c r="AO511" s="278"/>
      <c r="AP511" s="277"/>
    </row>
    <row r="512" spans="1:46" s="1" customFormat="1" ht="9.9" customHeight="1" x14ac:dyDescent="0.2">
      <c r="B512" s="476"/>
      <c r="C512" s="435"/>
      <c r="D512" s="435"/>
      <c r="E512" s="435"/>
      <c r="F512" s="435"/>
      <c r="G512" s="435"/>
      <c r="H512" s="435"/>
      <c r="I512" s="435"/>
      <c r="J512" s="435"/>
      <c r="K512" s="435"/>
      <c r="L512" s="435"/>
      <c r="M512" s="435"/>
      <c r="N512" s="435"/>
      <c r="O512" s="435"/>
      <c r="P512" s="435"/>
      <c r="Q512" s="435"/>
      <c r="R512" s="132" t="s">
        <v>262</v>
      </c>
      <c r="S512" s="133"/>
      <c r="T512" s="133"/>
      <c r="U512" s="134"/>
      <c r="V512" s="117" t="s">
        <v>263</v>
      </c>
      <c r="W512" s="10"/>
      <c r="X512" s="10"/>
      <c r="Y512" s="10"/>
      <c r="Z512" s="10"/>
      <c r="AA512" s="149"/>
      <c r="AB512" s="10"/>
      <c r="AC512" s="115" t="s">
        <v>264</v>
      </c>
      <c r="AD512" s="10"/>
      <c r="AE512" s="10"/>
      <c r="AF512" s="10"/>
      <c r="AG512" s="112"/>
      <c r="AI512" s="115" t="s">
        <v>265</v>
      </c>
      <c r="AL512" s="97"/>
      <c r="AM512" s="53"/>
      <c r="AO512" s="278"/>
      <c r="AP512" s="277"/>
    </row>
    <row r="513" spans="1:45" s="1" customFormat="1" ht="15.9" customHeight="1" x14ac:dyDescent="0.2">
      <c r="B513" s="533" t="str">
        <f>"TEL："&amp;請求データ入力!$K$4</f>
        <v>TEL：090-4609-2757</v>
      </c>
      <c r="C513" s="460"/>
      <c r="D513" s="460"/>
      <c r="E513" s="460"/>
      <c r="F513" s="460"/>
      <c r="G513" s="460"/>
      <c r="H513" s="460"/>
      <c r="I513" s="460"/>
      <c r="J513" s="460"/>
      <c r="K513" s="460"/>
      <c r="L513" s="460"/>
      <c r="M513" s="460"/>
      <c r="N513" s="460"/>
      <c r="O513" s="460"/>
      <c r="P513" s="460"/>
      <c r="Q513" s="480"/>
      <c r="R513" s="479">
        <f>請求データ入力!F113</f>
        <v>0</v>
      </c>
      <c r="S513" s="460"/>
      <c r="T513" s="460"/>
      <c r="U513" s="480"/>
      <c r="V513" s="484" t="str">
        <f>CONCATENATE(請求データ入力!C113,"/",請求データ入力!D113,"/",請求データ入力!E113)</f>
        <v>//</v>
      </c>
      <c r="W513" s="460"/>
      <c r="X513" s="460"/>
      <c r="Y513" s="460"/>
      <c r="Z513" s="460"/>
      <c r="AA513" s="150"/>
      <c r="AB513" s="10"/>
      <c r="AC513" s="10"/>
      <c r="AD513" s="10"/>
      <c r="AE513" s="10"/>
      <c r="AF513" s="10"/>
      <c r="AG513" s="93"/>
      <c r="AL513" s="97"/>
      <c r="AM513" s="53"/>
      <c r="AO513" s="278"/>
      <c r="AP513" s="277"/>
    </row>
    <row r="514" spans="1:45" s="1" customFormat="1" ht="9.9" customHeight="1" x14ac:dyDescent="0.2">
      <c r="B514" s="128" t="s">
        <v>266</v>
      </c>
      <c r="C514" s="129"/>
      <c r="D514" s="129"/>
      <c r="E514" s="129"/>
      <c r="F514" s="130"/>
      <c r="G514" s="129"/>
      <c r="H514" s="129"/>
      <c r="I514" s="129"/>
      <c r="J514" s="129"/>
      <c r="K514" s="129"/>
      <c r="L514" s="129"/>
      <c r="M514" s="129"/>
      <c r="N514" s="129"/>
      <c r="O514" s="129"/>
      <c r="P514" s="129"/>
      <c r="Q514" s="129"/>
      <c r="R514" s="146" t="s">
        <v>267</v>
      </c>
      <c r="S514" s="99"/>
      <c r="T514" s="99"/>
      <c r="U514" s="147"/>
      <c r="V514" s="148"/>
      <c r="W514" s="10"/>
      <c r="X514" s="10"/>
      <c r="Y514" s="10"/>
      <c r="Z514" s="10"/>
      <c r="AA514" s="150"/>
      <c r="AB514" s="10"/>
      <c r="AC514" s="10"/>
      <c r="AD514" s="10"/>
      <c r="AE514" s="10"/>
      <c r="AF514" s="10"/>
      <c r="AG514" s="93"/>
      <c r="AL514" s="97"/>
      <c r="AM514" s="53"/>
      <c r="AO514" s="278"/>
      <c r="AP514" s="277"/>
      <c r="AS514" s="58"/>
    </row>
    <row r="515" spans="1:45" s="1" customFormat="1" ht="15.9" customHeight="1" x14ac:dyDescent="0.2">
      <c r="B515" s="473">
        <f>請求データ入力!H113</f>
        <v>0</v>
      </c>
      <c r="C515" s="460"/>
      <c r="D515" s="460"/>
      <c r="E515" s="460"/>
      <c r="F515" s="460"/>
      <c r="G515" s="459">
        <f>請求データ入力!I113</f>
        <v>0</v>
      </c>
      <c r="H515" s="460"/>
      <c r="I515" s="460"/>
      <c r="J515" s="460"/>
      <c r="K515" s="460"/>
      <c r="L515" s="460"/>
      <c r="M515" s="460"/>
      <c r="N515" s="460"/>
      <c r="O515" s="460"/>
      <c r="P515" s="460"/>
      <c r="Q515" s="460"/>
      <c r="R515" s="479">
        <f>請求データ入力!G113</f>
        <v>0</v>
      </c>
      <c r="S515" s="460"/>
      <c r="T515" s="460"/>
      <c r="U515" s="480"/>
      <c r="V515" s="131" t="s">
        <v>268</v>
      </c>
      <c r="W515" s="484" t="str">
        <f>請求データ入力!Q113</f>
        <v>2602099</v>
      </c>
      <c r="X515" s="460"/>
      <c r="Y515" s="460"/>
      <c r="Z515" s="460"/>
      <c r="AA515" s="113"/>
      <c r="AB515" s="99"/>
      <c r="AC515" s="99"/>
      <c r="AD515" s="99"/>
      <c r="AE515" s="99"/>
      <c r="AF515" s="99"/>
      <c r="AG515" s="113"/>
      <c r="AH515" s="99"/>
      <c r="AI515" s="99"/>
      <c r="AJ515" s="99"/>
      <c r="AK515" s="99"/>
      <c r="AL515" s="100"/>
      <c r="AM515" s="53"/>
      <c r="AO515" s="278"/>
      <c r="AP515" s="277"/>
      <c r="AS515" s="58"/>
    </row>
    <row r="516" spans="1:45" s="1" customFormat="1" ht="12" customHeight="1" x14ac:dyDescent="0.2">
      <c r="B516" s="92"/>
      <c r="AM516" s="53"/>
      <c r="AS516" s="58"/>
    </row>
    <row r="517" spans="1:45" s="1" customFormat="1" ht="12" customHeight="1" x14ac:dyDescent="0.2">
      <c r="AM517" s="53"/>
      <c r="AS517" s="58"/>
    </row>
    <row r="518" spans="1:45" s="2" customFormat="1" ht="15.9" customHeight="1" x14ac:dyDescent="0.2">
      <c r="A518" s="1"/>
      <c r="B518" s="79" t="s">
        <v>269</v>
      </c>
      <c r="C518" s="80"/>
      <c r="D518" s="81"/>
      <c r="E518" s="81"/>
      <c r="F518" s="81"/>
      <c r="G518" s="81"/>
      <c r="H518" s="81"/>
      <c r="I518" s="81"/>
      <c r="J518" s="81"/>
      <c r="K518" s="81"/>
      <c r="L518" s="81"/>
      <c r="M518" s="81"/>
      <c r="N518" s="81"/>
      <c r="O518" s="82"/>
      <c r="P518" s="83" t="s">
        <v>270</v>
      </c>
      <c r="Q518" s="81"/>
      <c r="R518" s="81"/>
      <c r="S518" s="81"/>
      <c r="T518" s="81"/>
      <c r="U518" s="81"/>
      <c r="V518" s="81"/>
      <c r="W518" s="81"/>
      <c r="AA518" s="178" t="s">
        <v>244</v>
      </c>
      <c r="AB518" s="156"/>
      <c r="AC518" s="156"/>
      <c r="AD518" s="156"/>
      <c r="AE518" s="156"/>
      <c r="AF518" s="156"/>
      <c r="AG518" s="156"/>
      <c r="AH518" s="156"/>
      <c r="AI518" s="156"/>
      <c r="AJ518" s="156"/>
      <c r="AK518" s="156"/>
      <c r="AL518" s="157"/>
      <c r="AM518" s="53"/>
      <c r="AN518" s="55"/>
      <c r="AS518" s="57"/>
    </row>
    <row r="519" spans="1:45" s="1" customFormat="1" ht="15.9" customHeight="1" thickBot="1" x14ac:dyDescent="0.25">
      <c r="B519" s="181"/>
      <c r="C519" s="182"/>
      <c r="D519" s="182"/>
      <c r="E519" s="183" t="s">
        <v>245</v>
      </c>
      <c r="F519" s="184"/>
      <c r="G519" s="185"/>
      <c r="H519" s="185"/>
      <c r="I519" s="185"/>
      <c r="J519" s="186"/>
      <c r="K519" s="185"/>
      <c r="L519" s="185"/>
      <c r="M519" s="185"/>
      <c r="N519" s="187" t="s">
        <v>246</v>
      </c>
      <c r="O519" s="185"/>
      <c r="P519" s="185"/>
      <c r="Q519" s="188"/>
      <c r="R519" s="183" t="s">
        <v>247</v>
      </c>
      <c r="S519" s="185"/>
      <c r="T519" s="185"/>
      <c r="U519" s="185"/>
      <c r="V519" s="187" t="s">
        <v>248</v>
      </c>
      <c r="W519" s="185"/>
      <c r="X519" s="189"/>
      <c r="Y519" s="189"/>
      <c r="Z519" s="190"/>
      <c r="AA519" s="158"/>
      <c r="AB519" s="3"/>
      <c r="AC519" s="3"/>
      <c r="AD519" s="3"/>
      <c r="AG519" s="4"/>
      <c r="AH519" s="4"/>
      <c r="AI519" s="4"/>
      <c r="AJ519" s="4"/>
      <c r="AK519" s="5"/>
      <c r="AL519" s="159"/>
      <c r="AM519" s="53"/>
      <c r="AS519" s="58"/>
    </row>
    <row r="520" spans="1:45" s="1" customFormat="1" ht="15.9" customHeight="1" thickTop="1" x14ac:dyDescent="0.2">
      <c r="A520" s="6"/>
      <c r="B520" s="489">
        <f>B499</f>
        <v>0</v>
      </c>
      <c r="C520" s="435"/>
      <c r="D520" s="435"/>
      <c r="E520" s="435"/>
      <c r="F520" s="435"/>
      <c r="G520" s="435"/>
      <c r="H520" s="435"/>
      <c r="I520" s="435"/>
      <c r="J520" s="435"/>
      <c r="K520" s="435"/>
      <c r="L520" s="435"/>
      <c r="M520" s="435"/>
      <c r="N520" s="448">
        <f>N499</f>
        <v>0</v>
      </c>
      <c r="O520" s="435"/>
      <c r="P520" s="449">
        <f>P499</f>
        <v>0</v>
      </c>
      <c r="Q520" s="450"/>
      <c r="R520" s="447">
        <f>R499</f>
        <v>0</v>
      </c>
      <c r="S520" s="435"/>
      <c r="T520" s="435"/>
      <c r="U520" s="435"/>
      <c r="V520" s="498" t="str">
        <f>V499</f>
        <v/>
      </c>
      <c r="W520" s="435"/>
      <c r="X520" s="435"/>
      <c r="Y520" s="435"/>
      <c r="Z520" s="450"/>
      <c r="AA520" s="324"/>
      <c r="AB520" s="319"/>
      <c r="AC520" s="319"/>
      <c r="AD520" s="319"/>
      <c r="AE520" s="166"/>
      <c r="AF520" s="166"/>
      <c r="AG520" s="166"/>
      <c r="AH520" s="166"/>
      <c r="AI520" s="166"/>
      <c r="AJ520" s="166"/>
      <c r="AK520" s="166"/>
      <c r="AL520" s="167"/>
      <c r="AM520" s="53"/>
      <c r="AS520" s="58"/>
    </row>
    <row r="521" spans="1:45" s="1" customFormat="1" ht="15.9" customHeight="1" x14ac:dyDescent="0.2">
      <c r="B521" s="463"/>
      <c r="C521" s="429"/>
      <c r="D521" s="429"/>
      <c r="E521" s="429"/>
      <c r="F521" s="429"/>
      <c r="G521" s="429"/>
      <c r="H521" s="429"/>
      <c r="I521" s="429"/>
      <c r="J521" s="429"/>
      <c r="K521" s="429"/>
      <c r="L521" s="429"/>
      <c r="M521" s="429"/>
      <c r="N521" s="443"/>
      <c r="O521" s="429"/>
      <c r="P521" s="454"/>
      <c r="Q521" s="430"/>
      <c r="R521" s="487"/>
      <c r="S521" s="429"/>
      <c r="T521" s="429"/>
      <c r="U521" s="429"/>
      <c r="V521" s="428"/>
      <c r="W521" s="429"/>
      <c r="X521" s="429"/>
      <c r="Y521" s="429"/>
      <c r="Z521" s="430"/>
      <c r="AA521" s="325" t="s">
        <v>249</v>
      </c>
      <c r="AB521" s="325"/>
      <c r="AC521" s="325"/>
      <c r="AD521" s="325"/>
      <c r="AE521" s="325"/>
      <c r="AF521" s="325"/>
      <c r="AG521" s="325"/>
      <c r="AH521" s="325"/>
      <c r="AI521" s="325"/>
      <c r="AJ521" s="325"/>
      <c r="AK521" s="325"/>
      <c r="AL521" s="326"/>
      <c r="AM521" s="53"/>
      <c r="AS521" s="58"/>
    </row>
    <row r="522" spans="1:45" s="1" customFormat="1" ht="15.9" customHeight="1" x14ac:dyDescent="0.2">
      <c r="B522" s="463"/>
      <c r="C522" s="429"/>
      <c r="D522" s="429"/>
      <c r="E522" s="429"/>
      <c r="F522" s="429"/>
      <c r="G522" s="429"/>
      <c r="H522" s="429"/>
      <c r="I522" s="429"/>
      <c r="J522" s="429"/>
      <c r="K522" s="429"/>
      <c r="L522" s="429"/>
      <c r="M522" s="429"/>
      <c r="N522" s="443"/>
      <c r="O522" s="429"/>
      <c r="P522" s="454"/>
      <c r="Q522" s="430"/>
      <c r="R522" s="487"/>
      <c r="S522" s="429"/>
      <c r="T522" s="429"/>
      <c r="U522" s="429"/>
      <c r="V522" s="428"/>
      <c r="W522" s="429"/>
      <c r="X522" s="429"/>
      <c r="Y522" s="429"/>
      <c r="Z522" s="430"/>
      <c r="AA522" s="325" t="s">
        <v>252</v>
      </c>
      <c r="AB522" s="325"/>
      <c r="AC522" s="325"/>
      <c r="AD522" s="325"/>
      <c r="AE522" s="325"/>
      <c r="AF522" s="325"/>
      <c r="AG522" s="325"/>
      <c r="AH522" s="325"/>
      <c r="AI522" s="325"/>
      <c r="AJ522" s="325"/>
      <c r="AK522" s="325"/>
      <c r="AL522" s="326"/>
      <c r="AM522" s="53"/>
      <c r="AO522" s="61"/>
      <c r="AS522" s="58"/>
    </row>
    <row r="523" spans="1:45" s="1" customFormat="1" ht="15.9" customHeight="1" x14ac:dyDescent="0.2">
      <c r="B523" s="463"/>
      <c r="C523" s="429"/>
      <c r="D523" s="429"/>
      <c r="E523" s="429"/>
      <c r="F523" s="429"/>
      <c r="G523" s="429"/>
      <c r="H523" s="429"/>
      <c r="I523" s="429"/>
      <c r="J523" s="429"/>
      <c r="K523" s="429"/>
      <c r="L523" s="429"/>
      <c r="M523" s="429"/>
      <c r="N523" s="443"/>
      <c r="O523" s="429"/>
      <c r="P523" s="454"/>
      <c r="Q523" s="430"/>
      <c r="R523" s="487"/>
      <c r="S523" s="429"/>
      <c r="T523" s="429"/>
      <c r="U523" s="429"/>
      <c r="V523" s="428"/>
      <c r="W523" s="429"/>
      <c r="X523" s="429"/>
      <c r="Y523" s="429"/>
      <c r="Z523" s="430"/>
      <c r="AA523" s="455" t="s">
        <v>253</v>
      </c>
      <c r="AB523" s="429"/>
      <c r="AC523" s="429"/>
      <c r="AD523" s="430"/>
      <c r="AE523" s="455" t="s">
        <v>254</v>
      </c>
      <c r="AF523" s="429"/>
      <c r="AG523" s="429"/>
      <c r="AH523" s="430"/>
      <c r="AI523" s="455" t="s">
        <v>255</v>
      </c>
      <c r="AJ523" s="429"/>
      <c r="AK523" s="429"/>
      <c r="AL523" s="430"/>
      <c r="AM523" s="53"/>
      <c r="AS523" s="58"/>
    </row>
    <row r="524" spans="1:45" s="1" customFormat="1" ht="15.9" customHeight="1" x14ac:dyDescent="0.2">
      <c r="B524" s="463"/>
      <c r="C524" s="429"/>
      <c r="D524" s="429"/>
      <c r="E524" s="429"/>
      <c r="F524" s="429"/>
      <c r="G524" s="429"/>
      <c r="H524" s="429"/>
      <c r="I524" s="429"/>
      <c r="J524" s="429"/>
      <c r="K524" s="429"/>
      <c r="L524" s="429"/>
      <c r="M524" s="429"/>
      <c r="N524" s="443"/>
      <c r="O524" s="429"/>
      <c r="P524" s="454"/>
      <c r="Q524" s="430"/>
      <c r="R524" s="487"/>
      <c r="S524" s="429"/>
      <c r="T524" s="429"/>
      <c r="U524" s="429"/>
      <c r="V524" s="428"/>
      <c r="W524" s="429"/>
      <c r="X524" s="429"/>
      <c r="Y524" s="429"/>
      <c r="Z524" s="430"/>
      <c r="AA524" s="161"/>
      <c r="AB524" s="7"/>
      <c r="AC524" s="8"/>
      <c r="AD524" s="8"/>
      <c r="AE524" s="172"/>
      <c r="AF524" s="8"/>
      <c r="AG524" s="7"/>
      <c r="AH524" s="162"/>
      <c r="AI524" s="7"/>
      <c r="AJ524" s="7"/>
      <c r="AK524" s="7"/>
      <c r="AL524" s="162"/>
      <c r="AM524" s="53"/>
      <c r="AS524" s="58"/>
    </row>
    <row r="525" spans="1:45" s="1" customFormat="1" ht="15.9" customHeight="1" x14ac:dyDescent="0.2">
      <c r="B525" s="463"/>
      <c r="C525" s="429"/>
      <c r="D525" s="429"/>
      <c r="E525" s="429"/>
      <c r="F525" s="429"/>
      <c r="G525" s="429"/>
      <c r="H525" s="429"/>
      <c r="I525" s="429"/>
      <c r="J525" s="429"/>
      <c r="K525" s="429"/>
      <c r="L525" s="429"/>
      <c r="M525" s="429"/>
      <c r="N525" s="443"/>
      <c r="O525" s="429"/>
      <c r="P525" s="454"/>
      <c r="Q525" s="430"/>
      <c r="R525" s="487"/>
      <c r="S525" s="429"/>
      <c r="T525" s="429"/>
      <c r="U525" s="429"/>
      <c r="V525" s="428"/>
      <c r="W525" s="429"/>
      <c r="X525" s="429"/>
      <c r="Y525" s="429"/>
      <c r="Z525" s="430"/>
      <c r="AA525" s="161"/>
      <c r="AB525" s="7"/>
      <c r="AC525" s="8"/>
      <c r="AD525" s="8"/>
      <c r="AE525" s="172"/>
      <c r="AF525" s="8"/>
      <c r="AG525" s="7"/>
      <c r="AH525" s="162"/>
      <c r="AI525" s="7"/>
      <c r="AJ525" s="7"/>
      <c r="AK525" s="7"/>
      <c r="AL525" s="162"/>
      <c r="AM525" s="53"/>
      <c r="AS525" s="58"/>
    </row>
    <row r="526" spans="1:45" s="1" customFormat="1" ht="15.9" customHeight="1" thickBot="1" x14ac:dyDescent="0.25">
      <c r="B526" s="489"/>
      <c r="C526" s="435"/>
      <c r="D526" s="435"/>
      <c r="E526" s="435"/>
      <c r="F526" s="435"/>
      <c r="G526" s="435"/>
      <c r="H526" s="435"/>
      <c r="I526" s="435"/>
      <c r="J526" s="435"/>
      <c r="K526" s="435"/>
      <c r="L526" s="435"/>
      <c r="M526" s="435"/>
      <c r="N526" s="448"/>
      <c r="O526" s="435"/>
      <c r="P526" s="449"/>
      <c r="Q526" s="450"/>
      <c r="R526" s="447"/>
      <c r="S526" s="435"/>
      <c r="T526" s="435"/>
      <c r="U526" s="435"/>
      <c r="V526" s="502"/>
      <c r="W526" s="435"/>
      <c r="X526" s="435"/>
      <c r="Y526" s="435"/>
      <c r="Z526" s="450"/>
      <c r="AA526" s="173"/>
      <c r="AB526" s="174"/>
      <c r="AC526" s="175"/>
      <c r="AD526" s="175"/>
      <c r="AE526" s="176"/>
      <c r="AF526" s="175"/>
      <c r="AG526" s="174"/>
      <c r="AH526" s="177"/>
      <c r="AI526" s="174"/>
      <c r="AJ526" s="174"/>
      <c r="AK526" s="174"/>
      <c r="AL526" s="177"/>
      <c r="AM526" s="53"/>
      <c r="AS526" s="58"/>
    </row>
    <row r="527" spans="1:45" s="1" customFormat="1" ht="9.9" customHeight="1" x14ac:dyDescent="0.2">
      <c r="B527" s="209" t="s">
        <v>256</v>
      </c>
      <c r="C527" s="191"/>
      <c r="D527" s="191"/>
      <c r="E527" s="191"/>
      <c r="F527" s="191"/>
      <c r="G527" s="493" t="str">
        <f>請求データ入力!$K$2</f>
        <v xml:space="preserve">72130
</v>
      </c>
      <c r="H527" s="494"/>
      <c r="I527" s="494"/>
      <c r="J527" s="494"/>
      <c r="K527" s="495"/>
      <c r="L527" s="505" t="s">
        <v>100</v>
      </c>
      <c r="M527" s="494"/>
      <c r="N527" s="494"/>
      <c r="O527" s="494"/>
      <c r="P527" s="494"/>
      <c r="Q527" s="506"/>
      <c r="R527" s="210" t="s">
        <v>257</v>
      </c>
      <c r="S527" s="199"/>
      <c r="T527" s="199"/>
      <c r="U527" s="200"/>
      <c r="V527" s="201"/>
      <c r="W527" s="202"/>
      <c r="X527" s="199"/>
      <c r="Y527" s="199"/>
      <c r="Z527" s="203"/>
      <c r="AC527" s="317"/>
      <c r="AD527" s="317"/>
      <c r="AE527" s="317"/>
      <c r="AF527" s="317"/>
      <c r="AG527" s="9"/>
      <c r="AL527" s="160"/>
      <c r="AM527" s="53"/>
      <c r="AS527" s="58"/>
    </row>
    <row r="528" spans="1:45" s="1" customFormat="1" ht="15.9" customHeight="1" x14ac:dyDescent="0.2">
      <c r="B528" s="163"/>
      <c r="G528" s="496"/>
      <c r="H528" s="453"/>
      <c r="I528" s="453"/>
      <c r="J528" s="453"/>
      <c r="K528" s="497"/>
      <c r="L528" s="477">
        <f>請求データ入力!$K$6</f>
        <v>0</v>
      </c>
      <c r="M528" s="429"/>
      <c r="N528" s="429"/>
      <c r="O528" s="429"/>
      <c r="P528" s="429"/>
      <c r="Q528" s="478"/>
      <c r="R528" s="204"/>
      <c r="U528" s="12"/>
      <c r="V528" s="503" t="str">
        <f>V507</f>
        <v/>
      </c>
      <c r="W528" s="435"/>
      <c r="X528" s="435"/>
      <c r="Y528" s="435"/>
      <c r="Z528" s="504"/>
      <c r="AC528" s="317"/>
      <c r="AD528" s="317"/>
      <c r="AE528" s="317"/>
      <c r="AF528" s="317"/>
      <c r="AG528" s="9"/>
      <c r="AL528" s="160"/>
      <c r="AM528" s="53"/>
      <c r="AS528" s="58"/>
    </row>
    <row r="529" spans="1:45" s="1" customFormat="1" ht="9.9" customHeight="1" x14ac:dyDescent="0.2">
      <c r="B529" s="532" t="str">
        <f>請求データ入力!$F$2</f>
        <v>〒110-0012　東京都台東区竜泉3-40-4</v>
      </c>
      <c r="C529" s="435"/>
      <c r="D529" s="435"/>
      <c r="E529" s="435"/>
      <c r="F529" s="435"/>
      <c r="G529" s="435"/>
      <c r="H529" s="435"/>
      <c r="I529" s="435"/>
      <c r="J529" s="435"/>
      <c r="K529" s="435"/>
      <c r="L529" s="435"/>
      <c r="M529" s="435"/>
      <c r="N529" s="435"/>
      <c r="O529" s="435"/>
      <c r="P529" s="435"/>
      <c r="Q529" s="435"/>
      <c r="R529" s="211" t="s">
        <v>258</v>
      </c>
      <c r="S529" s="191"/>
      <c r="T529" s="191"/>
      <c r="U529" s="192"/>
      <c r="V529" s="171"/>
      <c r="W529" s="193"/>
      <c r="X529" s="193"/>
      <c r="Y529" s="193"/>
      <c r="Z529" s="205"/>
      <c r="AA529" s="10"/>
      <c r="AB529" s="10"/>
      <c r="AC529" s="10"/>
      <c r="AD529" s="10"/>
      <c r="AE529" s="10"/>
      <c r="AF529" s="10"/>
      <c r="AG529" s="9"/>
      <c r="AL529" s="160"/>
      <c r="AM529" s="53"/>
      <c r="AS529" s="58"/>
    </row>
    <row r="530" spans="1:45" s="1" customFormat="1" ht="15.9" customHeight="1" x14ac:dyDescent="0.2">
      <c r="B530" s="472"/>
      <c r="C530" s="435"/>
      <c r="D530" s="435"/>
      <c r="E530" s="435"/>
      <c r="F530" s="435"/>
      <c r="G530" s="435"/>
      <c r="H530" s="435"/>
      <c r="I530" s="435"/>
      <c r="J530" s="435"/>
      <c r="K530" s="435"/>
      <c r="L530" s="435"/>
      <c r="M530" s="435"/>
      <c r="N530" s="435"/>
      <c r="O530" s="435"/>
      <c r="P530" s="435"/>
      <c r="Q530" s="435"/>
      <c r="R530" s="212" t="s">
        <v>259</v>
      </c>
      <c r="S530" s="166"/>
      <c r="T530" s="542">
        <f>請求データ入力!$O$11</f>
        <v>0.1</v>
      </c>
      <c r="U530" s="497"/>
      <c r="V530" s="516" t="str">
        <f>V509</f>
        <v/>
      </c>
      <c r="W530" s="453"/>
      <c r="X530" s="453"/>
      <c r="Y530" s="453"/>
      <c r="Z530" s="517"/>
      <c r="AA530" s="10"/>
      <c r="AB530" s="10"/>
      <c r="AC530" s="10"/>
      <c r="AD530" s="10"/>
      <c r="AE530" s="10"/>
      <c r="AF530" s="10"/>
      <c r="AG530" s="9"/>
      <c r="AL530" s="160"/>
      <c r="AM530" s="53"/>
      <c r="AS530" s="58"/>
    </row>
    <row r="531" spans="1:45" s="1" customFormat="1" ht="9.9" customHeight="1" x14ac:dyDescent="0.2">
      <c r="B531" s="471" t="str">
        <f>請求データ入力!$F$6</f>
        <v>有限会社木村左官工業</v>
      </c>
      <c r="C531" s="435"/>
      <c r="D531" s="435"/>
      <c r="E531" s="435"/>
      <c r="F531" s="435"/>
      <c r="G531" s="435"/>
      <c r="H531" s="435"/>
      <c r="I531" s="435"/>
      <c r="J531" s="435"/>
      <c r="K531" s="435"/>
      <c r="L531" s="435"/>
      <c r="M531" s="435"/>
      <c r="N531" s="435"/>
      <c r="O531" s="435"/>
      <c r="P531" s="435"/>
      <c r="Q531" s="450"/>
      <c r="R531" s="211" t="s">
        <v>260</v>
      </c>
      <c r="S531" s="191"/>
      <c r="T531" s="191"/>
      <c r="U531" s="192"/>
      <c r="V531" s="171"/>
      <c r="W531" s="193"/>
      <c r="X531" s="193"/>
      <c r="Y531" s="193"/>
      <c r="Z531" s="205"/>
      <c r="AA531" s="10"/>
      <c r="AB531" s="10"/>
      <c r="AC531" s="10"/>
      <c r="AD531" s="10"/>
      <c r="AE531" s="10"/>
      <c r="AF531" s="10"/>
      <c r="AG531" s="9"/>
      <c r="AL531" s="160"/>
      <c r="AM531" s="53"/>
      <c r="AS531" s="58"/>
    </row>
    <row r="532" spans="1:45" s="1" customFormat="1" ht="15.9" customHeight="1" thickBot="1" x14ac:dyDescent="0.25">
      <c r="B532" s="472"/>
      <c r="C532" s="435"/>
      <c r="D532" s="435"/>
      <c r="E532" s="435"/>
      <c r="F532" s="435"/>
      <c r="G532" s="435"/>
      <c r="H532" s="435"/>
      <c r="I532" s="435"/>
      <c r="J532" s="435"/>
      <c r="K532" s="435"/>
      <c r="L532" s="435"/>
      <c r="M532" s="435"/>
      <c r="N532" s="435"/>
      <c r="O532" s="435"/>
      <c r="P532" s="435"/>
      <c r="Q532" s="450"/>
      <c r="R532" s="206"/>
      <c r="S532" s="207"/>
      <c r="T532" s="207"/>
      <c r="U532" s="208"/>
      <c r="V532" s="464" t="str">
        <f>V511</f>
        <v/>
      </c>
      <c r="W532" s="465"/>
      <c r="X532" s="465"/>
      <c r="Y532" s="465"/>
      <c r="Z532" s="466"/>
      <c r="AA532" s="168"/>
      <c r="AB532" s="168"/>
      <c r="AC532" s="179" t="s">
        <v>261</v>
      </c>
      <c r="AD532" s="168"/>
      <c r="AE532" s="168"/>
      <c r="AF532" s="168"/>
      <c r="AG532" s="169"/>
      <c r="AH532" s="169"/>
      <c r="AI532" s="169"/>
      <c r="AJ532" s="169"/>
      <c r="AK532" s="169"/>
      <c r="AL532" s="170"/>
      <c r="AM532" s="53"/>
      <c r="AS532" s="58"/>
    </row>
    <row r="533" spans="1:45" s="1" customFormat="1" ht="9.9" customHeight="1" x14ac:dyDescent="0.2">
      <c r="B533" s="472"/>
      <c r="C533" s="435"/>
      <c r="D533" s="435"/>
      <c r="E533" s="435"/>
      <c r="F533" s="435"/>
      <c r="G533" s="435"/>
      <c r="H533" s="435"/>
      <c r="I533" s="435"/>
      <c r="J533" s="435"/>
      <c r="K533" s="435"/>
      <c r="L533" s="435"/>
      <c r="M533" s="435"/>
      <c r="N533" s="435"/>
      <c r="O533" s="435"/>
      <c r="P533" s="435"/>
      <c r="Q533" s="450"/>
      <c r="R533" s="213" t="s">
        <v>262</v>
      </c>
      <c r="S533" s="166"/>
      <c r="T533" s="166"/>
      <c r="U533" s="195"/>
      <c r="V533" s="215" t="s">
        <v>263</v>
      </c>
      <c r="W533" s="10"/>
      <c r="X533" s="10"/>
      <c r="Y533" s="10"/>
      <c r="Z533" s="180"/>
      <c r="AA533" s="164"/>
      <c r="AB533" s="10"/>
      <c r="AC533" s="216" t="s">
        <v>264</v>
      </c>
      <c r="AD533" s="10"/>
      <c r="AE533" s="10"/>
      <c r="AF533" s="10"/>
      <c r="AG533" s="171"/>
      <c r="AI533" s="216" t="s">
        <v>265</v>
      </c>
      <c r="AL533" s="160"/>
      <c r="AM533" s="53"/>
      <c r="AS533" s="58"/>
    </row>
    <row r="534" spans="1:45" s="1" customFormat="1" ht="15.9" customHeight="1" x14ac:dyDescent="0.2">
      <c r="B534" s="514" t="str">
        <f>"TEL："&amp;請求データ入力!$K$4</f>
        <v>TEL：090-4609-2757</v>
      </c>
      <c r="C534" s="453"/>
      <c r="D534" s="453"/>
      <c r="E534" s="453"/>
      <c r="F534" s="453"/>
      <c r="G534" s="453"/>
      <c r="H534" s="453"/>
      <c r="I534" s="453"/>
      <c r="J534" s="453"/>
      <c r="K534" s="453"/>
      <c r="L534" s="453"/>
      <c r="M534" s="453"/>
      <c r="N534" s="453"/>
      <c r="O534" s="453"/>
      <c r="P534" s="453"/>
      <c r="Q534" s="497"/>
      <c r="R534" s="452">
        <f>R513</f>
        <v>0</v>
      </c>
      <c r="S534" s="453"/>
      <c r="T534" s="453"/>
      <c r="U534" s="453"/>
      <c r="V534" s="544" t="str">
        <f>V513</f>
        <v>//</v>
      </c>
      <c r="W534" s="453"/>
      <c r="X534" s="453"/>
      <c r="Y534" s="453"/>
      <c r="Z534" s="497"/>
      <c r="AA534" s="164"/>
      <c r="AB534" s="10"/>
      <c r="AC534" s="10"/>
      <c r="AD534" s="10"/>
      <c r="AE534" s="10"/>
      <c r="AF534" s="10"/>
      <c r="AG534" s="163"/>
      <c r="AL534" s="160"/>
      <c r="AM534" s="53"/>
      <c r="AS534" s="58"/>
    </row>
    <row r="535" spans="1:45" s="1" customFormat="1" ht="9.9" customHeight="1" x14ac:dyDescent="0.2">
      <c r="B535" s="209" t="s">
        <v>266</v>
      </c>
      <c r="C535" s="191"/>
      <c r="D535" s="191"/>
      <c r="E535" s="191"/>
      <c r="F535" s="197"/>
      <c r="G535" s="191"/>
      <c r="H535" s="191"/>
      <c r="I535" s="191"/>
      <c r="J535" s="191"/>
      <c r="K535" s="191"/>
      <c r="L535" s="191"/>
      <c r="M535" s="191"/>
      <c r="N535" s="191"/>
      <c r="O535" s="191"/>
      <c r="P535" s="191"/>
      <c r="Q535" s="191"/>
      <c r="R535" s="214" t="s">
        <v>267</v>
      </c>
      <c r="S535" s="169"/>
      <c r="T535" s="169"/>
      <c r="U535" s="196"/>
      <c r="V535" s="198"/>
      <c r="W535" s="193"/>
      <c r="X535" s="193"/>
      <c r="Y535" s="193"/>
      <c r="Z535" s="194"/>
      <c r="AA535" s="164"/>
      <c r="AB535" s="10"/>
      <c r="AC535" s="10"/>
      <c r="AD535" s="10"/>
      <c r="AE535" s="10"/>
      <c r="AF535" s="10"/>
      <c r="AG535" s="163"/>
      <c r="AL535" s="160"/>
      <c r="AM535" s="53"/>
      <c r="AS535" s="58"/>
    </row>
    <row r="536" spans="1:45" s="1" customFormat="1" ht="15.9" customHeight="1" x14ac:dyDescent="0.2">
      <c r="B536" s="452">
        <f>B515</f>
        <v>0</v>
      </c>
      <c r="C536" s="453"/>
      <c r="D536" s="453"/>
      <c r="E536" s="453"/>
      <c r="F536" s="453"/>
      <c r="G536" s="488">
        <f>G515</f>
        <v>0</v>
      </c>
      <c r="H536" s="453"/>
      <c r="I536" s="453"/>
      <c r="J536" s="453"/>
      <c r="K536" s="453"/>
      <c r="L536" s="453"/>
      <c r="M536" s="453"/>
      <c r="N536" s="453"/>
      <c r="O536" s="453"/>
      <c r="P536" s="453"/>
      <c r="Q536" s="453"/>
      <c r="R536" s="452">
        <f>R515</f>
        <v>0</v>
      </c>
      <c r="S536" s="453"/>
      <c r="T536" s="453"/>
      <c r="U536" s="453"/>
      <c r="V536" s="217" t="s">
        <v>268</v>
      </c>
      <c r="W536" s="531" t="str">
        <f>W515</f>
        <v>2602099</v>
      </c>
      <c r="X536" s="453"/>
      <c r="Y536" s="453"/>
      <c r="Z536" s="497"/>
      <c r="AA536" s="165"/>
      <c r="AB536" s="166"/>
      <c r="AC536" s="166"/>
      <c r="AD536" s="166"/>
      <c r="AE536" s="166"/>
      <c r="AF536" s="166"/>
      <c r="AG536" s="165"/>
      <c r="AH536" s="166"/>
      <c r="AI536" s="166"/>
      <c r="AJ536" s="166"/>
      <c r="AK536" s="166"/>
      <c r="AL536" s="167"/>
      <c r="AM536" s="53"/>
      <c r="AS536" s="58"/>
    </row>
    <row r="537" spans="1:45" s="1" customFormat="1" ht="12" customHeight="1" x14ac:dyDescent="0.2">
      <c r="B537" s="92"/>
      <c r="AM537" s="53"/>
      <c r="AS537" s="58"/>
    </row>
    <row r="538" spans="1:45" s="1" customFormat="1" ht="18.899999999999999" customHeight="1" x14ac:dyDescent="0.2">
      <c r="AM538" s="53"/>
      <c r="AS538" s="58"/>
    </row>
    <row r="539" spans="1:45" s="2" customFormat="1" ht="15.9" customHeight="1" x14ac:dyDescent="0.2">
      <c r="A539" s="1"/>
      <c r="B539" s="219" t="s">
        <v>271</v>
      </c>
      <c r="C539" s="84"/>
      <c r="D539" s="85"/>
      <c r="E539" s="85"/>
      <c r="F539" s="85"/>
      <c r="G539" s="85"/>
      <c r="H539" s="85"/>
      <c r="I539" s="85"/>
      <c r="J539" s="85"/>
      <c r="K539" s="85"/>
      <c r="L539" s="85"/>
      <c r="M539" s="85"/>
      <c r="N539" s="85"/>
      <c r="O539" s="86"/>
      <c r="P539" s="220" t="s">
        <v>272</v>
      </c>
      <c r="Q539" s="85"/>
      <c r="R539" s="85"/>
      <c r="S539" s="85"/>
      <c r="T539" s="85"/>
      <c r="U539" s="85"/>
      <c r="V539" s="85"/>
      <c r="AA539" s="224" t="s">
        <v>244</v>
      </c>
      <c r="AB539" s="225"/>
      <c r="AC539" s="225"/>
      <c r="AD539" s="225"/>
      <c r="AE539" s="225"/>
      <c r="AF539" s="225"/>
      <c r="AG539" s="225"/>
      <c r="AH539" s="225"/>
      <c r="AI539" s="225"/>
      <c r="AJ539" s="225"/>
      <c r="AK539" s="225"/>
      <c r="AL539" s="226"/>
      <c r="AM539" s="53"/>
      <c r="AN539" s="55"/>
      <c r="AO539" s="1"/>
      <c r="AP539" s="1"/>
      <c r="AQ539" s="58"/>
      <c r="AS539" s="57"/>
    </row>
    <row r="540" spans="1:45" s="1" customFormat="1" ht="15.9" customHeight="1" thickBot="1" x14ac:dyDescent="0.25">
      <c r="B540" s="247"/>
      <c r="C540" s="248"/>
      <c r="D540" s="248"/>
      <c r="E540" s="249" t="s">
        <v>245</v>
      </c>
      <c r="F540" s="250"/>
      <c r="G540" s="248"/>
      <c r="H540" s="248"/>
      <c r="I540" s="248"/>
      <c r="J540" s="251"/>
      <c r="K540" s="248"/>
      <c r="L540" s="248"/>
      <c r="M540" s="248"/>
      <c r="N540" s="255" t="s">
        <v>246</v>
      </c>
      <c r="O540" s="248"/>
      <c r="P540" s="248"/>
      <c r="Q540" s="248"/>
      <c r="R540" s="255" t="s">
        <v>247</v>
      </c>
      <c r="S540" s="248"/>
      <c r="T540" s="248"/>
      <c r="U540" s="256"/>
      <c r="V540" s="249" t="s">
        <v>248</v>
      </c>
      <c r="W540" s="248"/>
      <c r="X540" s="252"/>
      <c r="Y540" s="252"/>
      <c r="Z540" s="253"/>
      <c r="AA540" s="227"/>
      <c r="AB540" s="3"/>
      <c r="AC540" s="3"/>
      <c r="AD540" s="3"/>
      <c r="AG540" s="4"/>
      <c r="AH540" s="4"/>
      <c r="AI540" s="4"/>
      <c r="AJ540" s="4"/>
      <c r="AK540" s="5"/>
      <c r="AL540" s="228"/>
      <c r="AM540" s="53"/>
      <c r="AQ540" s="58"/>
      <c r="AS540" s="58"/>
    </row>
    <row r="541" spans="1:45" s="1" customFormat="1" ht="15.9" customHeight="1" thickTop="1" x14ac:dyDescent="0.2">
      <c r="A541" s="6"/>
      <c r="B541" s="553">
        <f>B520</f>
        <v>0</v>
      </c>
      <c r="C541" s="435"/>
      <c r="D541" s="435"/>
      <c r="E541" s="435"/>
      <c r="F541" s="435"/>
      <c r="G541" s="435"/>
      <c r="H541" s="435"/>
      <c r="I541" s="435"/>
      <c r="J541" s="435"/>
      <c r="K541" s="435"/>
      <c r="L541" s="435"/>
      <c r="M541" s="435"/>
      <c r="N541" s="543">
        <f>N520</f>
        <v>0</v>
      </c>
      <c r="O541" s="435"/>
      <c r="P541" s="483">
        <f>P520</f>
        <v>0</v>
      </c>
      <c r="Q541" s="435"/>
      <c r="R541" s="546">
        <f>R520</f>
        <v>0</v>
      </c>
      <c r="S541" s="435"/>
      <c r="T541" s="435"/>
      <c r="U541" s="438"/>
      <c r="V541" s="447" t="str">
        <f>V520</f>
        <v/>
      </c>
      <c r="W541" s="435"/>
      <c r="X541" s="435"/>
      <c r="Y541" s="435"/>
      <c r="Z541" s="435"/>
      <c r="AA541" s="327"/>
      <c r="AB541" s="318"/>
      <c r="AC541" s="318"/>
      <c r="AD541" s="318"/>
      <c r="AE541" s="234"/>
      <c r="AF541" s="234"/>
      <c r="AG541" s="234"/>
      <c r="AH541" s="234"/>
      <c r="AI541" s="234"/>
      <c r="AJ541" s="234"/>
      <c r="AK541" s="234"/>
      <c r="AL541" s="235"/>
      <c r="AM541" s="53"/>
      <c r="AQ541" s="58"/>
      <c r="AS541" s="58"/>
    </row>
    <row r="542" spans="1:45" s="1" customFormat="1" ht="15.9" customHeight="1" x14ac:dyDescent="0.2">
      <c r="B542" s="474"/>
      <c r="C542" s="457"/>
      <c r="D542" s="457"/>
      <c r="E542" s="457"/>
      <c r="F542" s="457"/>
      <c r="G542" s="457"/>
      <c r="H542" s="457"/>
      <c r="I542" s="457"/>
      <c r="J542" s="457"/>
      <c r="K542" s="457"/>
      <c r="L542" s="457"/>
      <c r="M542" s="457"/>
      <c r="N542" s="456"/>
      <c r="O542" s="457"/>
      <c r="P542" s="458"/>
      <c r="Q542" s="457"/>
      <c r="R542" s="470"/>
      <c r="S542" s="457"/>
      <c r="T542" s="457"/>
      <c r="U542" s="462"/>
      <c r="V542" s="512"/>
      <c r="W542" s="457"/>
      <c r="X542" s="457"/>
      <c r="Y542" s="457"/>
      <c r="Z542" s="462"/>
      <c r="AA542" s="328" t="s">
        <v>249</v>
      </c>
      <c r="AB542" s="329"/>
      <c r="AC542" s="329"/>
      <c r="AD542" s="329"/>
      <c r="AE542" s="329"/>
      <c r="AF542" s="329"/>
      <c r="AG542" s="329"/>
      <c r="AH542" s="329"/>
      <c r="AI542" s="329"/>
      <c r="AJ542" s="329"/>
      <c r="AK542" s="329"/>
      <c r="AL542" s="330"/>
      <c r="AM542" s="53"/>
      <c r="AS542" s="58"/>
    </row>
    <row r="543" spans="1:45" s="1" customFormat="1" ht="15.9" customHeight="1" x14ac:dyDescent="0.2">
      <c r="B543" s="474"/>
      <c r="C543" s="457"/>
      <c r="D543" s="457"/>
      <c r="E543" s="457"/>
      <c r="F543" s="457"/>
      <c r="G543" s="457"/>
      <c r="H543" s="457"/>
      <c r="I543" s="457"/>
      <c r="J543" s="457"/>
      <c r="K543" s="457"/>
      <c r="L543" s="457"/>
      <c r="M543" s="457"/>
      <c r="N543" s="456"/>
      <c r="O543" s="457"/>
      <c r="P543" s="458"/>
      <c r="Q543" s="457"/>
      <c r="R543" s="470"/>
      <c r="S543" s="457"/>
      <c r="T543" s="457"/>
      <c r="U543" s="462"/>
      <c r="V543" s="512"/>
      <c r="W543" s="457"/>
      <c r="X543" s="457"/>
      <c r="Y543" s="457"/>
      <c r="Z543" s="462"/>
      <c r="AA543" s="331" t="s">
        <v>252</v>
      </c>
      <c r="AB543" s="332"/>
      <c r="AC543" s="332"/>
      <c r="AD543" s="332"/>
      <c r="AE543" s="332"/>
      <c r="AF543" s="332"/>
      <c r="AG543" s="332"/>
      <c r="AH543" s="332"/>
      <c r="AI543" s="332"/>
      <c r="AJ543" s="332"/>
      <c r="AK543" s="332"/>
      <c r="AL543" s="333"/>
      <c r="AM543" s="53"/>
      <c r="AS543" s="58"/>
    </row>
    <row r="544" spans="1:45" s="1" customFormat="1" ht="15.9" customHeight="1" x14ac:dyDescent="0.2">
      <c r="B544" s="474"/>
      <c r="C544" s="457"/>
      <c r="D544" s="457"/>
      <c r="E544" s="457"/>
      <c r="F544" s="457"/>
      <c r="G544" s="457"/>
      <c r="H544" s="457"/>
      <c r="I544" s="457"/>
      <c r="J544" s="457"/>
      <c r="K544" s="457"/>
      <c r="L544" s="457"/>
      <c r="M544" s="457"/>
      <c r="N544" s="456"/>
      <c r="O544" s="457"/>
      <c r="P544" s="458"/>
      <c r="Q544" s="457"/>
      <c r="R544" s="470"/>
      <c r="S544" s="457"/>
      <c r="T544" s="457"/>
      <c r="U544" s="462"/>
      <c r="V544" s="512"/>
      <c r="W544" s="457"/>
      <c r="X544" s="457"/>
      <c r="Y544" s="457"/>
      <c r="Z544" s="462"/>
      <c r="AA544" s="461" t="s">
        <v>253</v>
      </c>
      <c r="AB544" s="457"/>
      <c r="AC544" s="457"/>
      <c r="AD544" s="462"/>
      <c r="AE544" s="461" t="s">
        <v>254</v>
      </c>
      <c r="AF544" s="457"/>
      <c r="AG544" s="457"/>
      <c r="AH544" s="462"/>
      <c r="AI544" s="461" t="s">
        <v>255</v>
      </c>
      <c r="AJ544" s="457"/>
      <c r="AK544" s="457"/>
      <c r="AL544" s="462"/>
      <c r="AM544" s="53"/>
      <c r="AS544" s="58"/>
    </row>
    <row r="545" spans="1:46" s="1" customFormat="1" ht="15.9" customHeight="1" x14ac:dyDescent="0.2">
      <c r="B545" s="474"/>
      <c r="C545" s="457"/>
      <c r="D545" s="457"/>
      <c r="E545" s="457"/>
      <c r="F545" s="457"/>
      <c r="G545" s="457"/>
      <c r="H545" s="457"/>
      <c r="I545" s="457"/>
      <c r="J545" s="457"/>
      <c r="K545" s="457"/>
      <c r="L545" s="457"/>
      <c r="M545" s="457"/>
      <c r="N545" s="456"/>
      <c r="O545" s="457"/>
      <c r="P545" s="458"/>
      <c r="Q545" s="457"/>
      <c r="R545" s="470"/>
      <c r="S545" s="457"/>
      <c r="T545" s="457"/>
      <c r="U545" s="462"/>
      <c r="V545" s="512"/>
      <c r="W545" s="457"/>
      <c r="X545" s="457"/>
      <c r="Y545" s="457"/>
      <c r="Z545" s="462"/>
      <c r="AA545" s="230"/>
      <c r="AB545" s="7"/>
      <c r="AC545" s="8"/>
      <c r="AD545" s="8"/>
      <c r="AE545" s="240"/>
      <c r="AF545" s="8"/>
      <c r="AG545" s="7"/>
      <c r="AH545" s="231"/>
      <c r="AI545" s="7"/>
      <c r="AJ545" s="7"/>
      <c r="AK545" s="7"/>
      <c r="AL545" s="231"/>
      <c r="AM545" s="53"/>
      <c r="AS545" s="58"/>
    </row>
    <row r="546" spans="1:46" s="1" customFormat="1" ht="15.9" customHeight="1" x14ac:dyDescent="0.2">
      <c r="B546" s="474"/>
      <c r="C546" s="457"/>
      <c r="D546" s="457"/>
      <c r="E546" s="457"/>
      <c r="F546" s="457"/>
      <c r="G546" s="457"/>
      <c r="H546" s="457"/>
      <c r="I546" s="457"/>
      <c r="J546" s="457"/>
      <c r="K546" s="457"/>
      <c r="L546" s="457"/>
      <c r="M546" s="457"/>
      <c r="N546" s="456"/>
      <c r="O546" s="457"/>
      <c r="P546" s="458"/>
      <c r="Q546" s="457"/>
      <c r="R546" s="470"/>
      <c r="S546" s="457"/>
      <c r="T546" s="457"/>
      <c r="U546" s="462"/>
      <c r="V546" s="512"/>
      <c r="W546" s="457"/>
      <c r="X546" s="457"/>
      <c r="Y546" s="457"/>
      <c r="Z546" s="462"/>
      <c r="AA546" s="230"/>
      <c r="AB546" s="7"/>
      <c r="AC546" s="8"/>
      <c r="AD546" s="8"/>
      <c r="AE546" s="240"/>
      <c r="AF546" s="8"/>
      <c r="AG546" s="7"/>
      <c r="AH546" s="231"/>
      <c r="AI546" s="7"/>
      <c r="AJ546" s="7"/>
      <c r="AK546" s="7"/>
      <c r="AL546" s="231"/>
      <c r="AM546" s="53"/>
      <c r="AS546" s="58"/>
    </row>
    <row r="547" spans="1:46" s="1" customFormat="1" ht="15.9" customHeight="1" thickBot="1" x14ac:dyDescent="0.25">
      <c r="B547" s="474"/>
      <c r="C547" s="457"/>
      <c r="D547" s="457"/>
      <c r="E547" s="457"/>
      <c r="F547" s="457"/>
      <c r="G547" s="457"/>
      <c r="H547" s="457"/>
      <c r="I547" s="457"/>
      <c r="J547" s="457"/>
      <c r="K547" s="457"/>
      <c r="L547" s="457"/>
      <c r="M547" s="457"/>
      <c r="N547" s="456"/>
      <c r="O547" s="457"/>
      <c r="P547" s="458"/>
      <c r="Q547" s="457"/>
      <c r="R547" s="524"/>
      <c r="S547" s="432"/>
      <c r="T547" s="432"/>
      <c r="U547" s="433"/>
      <c r="V547" s="431"/>
      <c r="W547" s="432"/>
      <c r="X547" s="432"/>
      <c r="Y547" s="432"/>
      <c r="Z547" s="433"/>
      <c r="AA547" s="236"/>
      <c r="AB547" s="237"/>
      <c r="AC547" s="238"/>
      <c r="AD547" s="238"/>
      <c r="AE547" s="241"/>
      <c r="AF547" s="238"/>
      <c r="AG547" s="237"/>
      <c r="AH547" s="239"/>
      <c r="AI547" s="237"/>
      <c r="AJ547" s="237"/>
      <c r="AK547" s="237"/>
      <c r="AL547" s="239"/>
      <c r="AM547" s="53"/>
      <c r="AS547" s="58"/>
    </row>
    <row r="548" spans="1:46" s="1" customFormat="1" ht="9.9" customHeight="1" x14ac:dyDescent="0.2">
      <c r="B548" s="261" t="s">
        <v>256</v>
      </c>
      <c r="C548" s="262"/>
      <c r="D548" s="262"/>
      <c r="E548" s="262"/>
      <c r="F548" s="262"/>
      <c r="G548" s="528" t="str">
        <f>請求データ入力!$K$2</f>
        <v xml:space="preserve">72130
</v>
      </c>
      <c r="H548" s="432"/>
      <c r="I548" s="432"/>
      <c r="J548" s="432"/>
      <c r="K548" s="433"/>
      <c r="L548" s="499" t="s">
        <v>100</v>
      </c>
      <c r="M548" s="457"/>
      <c r="N548" s="457"/>
      <c r="O548" s="457"/>
      <c r="P548" s="457"/>
      <c r="Q548" s="500"/>
      <c r="R548" s="279" t="s">
        <v>257</v>
      </c>
      <c r="S548" s="280"/>
      <c r="T548" s="280"/>
      <c r="U548" s="281"/>
      <c r="V548" s="282"/>
      <c r="W548" s="282"/>
      <c r="X548" s="280"/>
      <c r="Y548" s="280"/>
      <c r="Z548" s="283"/>
      <c r="AC548" s="317"/>
      <c r="AD548" s="317"/>
      <c r="AE548" s="317"/>
      <c r="AF548" s="317"/>
      <c r="AG548" s="9"/>
      <c r="AL548" s="229"/>
      <c r="AM548" s="53"/>
      <c r="AS548" s="58"/>
    </row>
    <row r="549" spans="1:46" s="1" customFormat="1" ht="17.149999999999999" customHeight="1" x14ac:dyDescent="0.2">
      <c r="B549" s="221"/>
      <c r="G549" s="529"/>
      <c r="H549" s="424"/>
      <c r="I549" s="424"/>
      <c r="J549" s="424"/>
      <c r="K549" s="425"/>
      <c r="L549" s="513">
        <f>請求データ入力!$K$6</f>
        <v>0</v>
      </c>
      <c r="M549" s="457"/>
      <c r="N549" s="457"/>
      <c r="O549" s="457"/>
      <c r="P549" s="457"/>
      <c r="Q549" s="500"/>
      <c r="R549" s="284"/>
      <c r="S549" s="234"/>
      <c r="T549" s="234"/>
      <c r="U549" s="259"/>
      <c r="V549" s="535" t="str">
        <f>V528</f>
        <v/>
      </c>
      <c r="W549" s="424"/>
      <c r="X549" s="424"/>
      <c r="Y549" s="424"/>
      <c r="Z549" s="536"/>
      <c r="AC549" s="317"/>
      <c r="AD549" s="317"/>
      <c r="AE549" s="317"/>
      <c r="AF549" s="317"/>
      <c r="AG549" s="9"/>
      <c r="AL549" s="229"/>
      <c r="AM549" s="53"/>
      <c r="AS549" s="58"/>
    </row>
    <row r="550" spans="1:46" s="1" customFormat="1" ht="9.9" customHeight="1" x14ac:dyDescent="0.2">
      <c r="B550" s="523" t="str">
        <f>請求データ入力!$F$2</f>
        <v>〒110-0012　東京都台東区竜泉3-40-4</v>
      </c>
      <c r="C550" s="435"/>
      <c r="D550" s="435"/>
      <c r="E550" s="435"/>
      <c r="F550" s="435"/>
      <c r="G550" s="435"/>
      <c r="H550" s="435"/>
      <c r="I550" s="435"/>
      <c r="J550" s="435"/>
      <c r="K550" s="435"/>
      <c r="L550" s="435"/>
      <c r="M550" s="435"/>
      <c r="N550" s="435"/>
      <c r="O550" s="435"/>
      <c r="P550" s="435"/>
      <c r="Q550" s="435"/>
      <c r="R550" s="285" t="s">
        <v>258</v>
      </c>
      <c r="U550" s="257"/>
      <c r="W550" s="10"/>
      <c r="X550" s="10"/>
      <c r="Y550" s="10"/>
      <c r="Z550" s="286"/>
      <c r="AA550" s="10"/>
      <c r="AB550" s="10"/>
      <c r="AC550" s="10"/>
      <c r="AD550" s="10"/>
      <c r="AE550" s="10"/>
      <c r="AF550" s="10"/>
      <c r="AG550" s="9"/>
      <c r="AL550" s="229"/>
      <c r="AM550" s="53"/>
      <c r="AS550" s="58"/>
    </row>
    <row r="551" spans="1:46" s="1" customFormat="1" ht="17.149999999999999" customHeight="1" x14ac:dyDescent="0.2">
      <c r="B551" s="439"/>
      <c r="C551" s="435"/>
      <c r="D551" s="435"/>
      <c r="E551" s="435"/>
      <c r="F551" s="435"/>
      <c r="G551" s="435"/>
      <c r="H551" s="435"/>
      <c r="I551" s="435"/>
      <c r="J551" s="435"/>
      <c r="K551" s="435"/>
      <c r="L551" s="435"/>
      <c r="M551" s="435"/>
      <c r="N551" s="435"/>
      <c r="O551" s="435"/>
      <c r="P551" s="435"/>
      <c r="Q551" s="435"/>
      <c r="R551" s="287" t="s">
        <v>259</v>
      </c>
      <c r="T551" s="491">
        <f>請求データ入力!$O$11</f>
        <v>0.1</v>
      </c>
      <c r="U551" s="425"/>
      <c r="V551" s="434" t="str">
        <f>V530</f>
        <v/>
      </c>
      <c r="W551" s="435"/>
      <c r="X551" s="435"/>
      <c r="Y551" s="435"/>
      <c r="Z551" s="436"/>
      <c r="AA551" s="10"/>
      <c r="AB551" s="10"/>
      <c r="AC551" s="10"/>
      <c r="AD551" s="10"/>
      <c r="AE551" s="10"/>
      <c r="AF551" s="10"/>
      <c r="AG551" s="9"/>
      <c r="AL551" s="229"/>
      <c r="AM551" s="53"/>
      <c r="AS551" s="58"/>
    </row>
    <row r="552" spans="1:46" s="1" customFormat="1" ht="9.9" customHeight="1" x14ac:dyDescent="0.2">
      <c r="B552" s="437" t="str">
        <f>請求データ入力!$F$6</f>
        <v>有限会社木村左官工業</v>
      </c>
      <c r="C552" s="435"/>
      <c r="D552" s="435"/>
      <c r="E552" s="435"/>
      <c r="F552" s="435"/>
      <c r="G552" s="435"/>
      <c r="H552" s="435"/>
      <c r="I552" s="435"/>
      <c r="J552" s="435"/>
      <c r="K552" s="435"/>
      <c r="L552" s="435"/>
      <c r="M552" s="435"/>
      <c r="N552" s="435"/>
      <c r="O552" s="435"/>
      <c r="P552" s="435"/>
      <c r="Q552" s="438"/>
      <c r="R552" s="288" t="s">
        <v>260</v>
      </c>
      <c r="S552" s="262"/>
      <c r="T552" s="262"/>
      <c r="U552" s="263"/>
      <c r="V552" s="262"/>
      <c r="W552" s="264"/>
      <c r="X552" s="264"/>
      <c r="Y552" s="264"/>
      <c r="Z552" s="289"/>
      <c r="AA552" s="10"/>
      <c r="AB552" s="10"/>
      <c r="AC552" s="10"/>
      <c r="AD552" s="10"/>
      <c r="AE552" s="10"/>
      <c r="AF552" s="10"/>
      <c r="AG552" s="9"/>
      <c r="AL552" s="229"/>
      <c r="AM552" s="53"/>
      <c r="AS552" s="58"/>
    </row>
    <row r="553" spans="1:46" s="1" customFormat="1" ht="17.149999999999999" customHeight="1" thickBot="1" x14ac:dyDescent="0.25">
      <c r="B553" s="439"/>
      <c r="C553" s="435"/>
      <c r="D553" s="435"/>
      <c r="E553" s="435"/>
      <c r="F553" s="435"/>
      <c r="G553" s="435"/>
      <c r="H553" s="435"/>
      <c r="I553" s="435"/>
      <c r="J553" s="435"/>
      <c r="K553" s="435"/>
      <c r="L553" s="435"/>
      <c r="M553" s="435"/>
      <c r="N553" s="435"/>
      <c r="O553" s="435"/>
      <c r="P553" s="435"/>
      <c r="Q553" s="438"/>
      <c r="R553" s="290"/>
      <c r="S553" s="291"/>
      <c r="T553" s="291"/>
      <c r="U553" s="292"/>
      <c r="V553" s="444" t="str">
        <f>V532</f>
        <v/>
      </c>
      <c r="W553" s="445"/>
      <c r="X553" s="445"/>
      <c r="Y553" s="445"/>
      <c r="Z553" s="446"/>
      <c r="AA553" s="242"/>
      <c r="AB553" s="242"/>
      <c r="AC553" s="243" t="s">
        <v>261</v>
      </c>
      <c r="AD553" s="242"/>
      <c r="AE553" s="242"/>
      <c r="AF553" s="242"/>
      <c r="AG553" s="244"/>
      <c r="AH553" s="244"/>
      <c r="AI553" s="244"/>
      <c r="AJ553" s="244"/>
      <c r="AK553" s="244"/>
      <c r="AL553" s="245"/>
      <c r="AM553" s="53"/>
      <c r="AS553" s="58"/>
    </row>
    <row r="554" spans="1:46" s="1" customFormat="1" ht="9.9" customHeight="1" x14ac:dyDescent="0.2">
      <c r="B554" s="439"/>
      <c r="C554" s="435"/>
      <c r="D554" s="435"/>
      <c r="E554" s="435"/>
      <c r="F554" s="435"/>
      <c r="G554" s="435"/>
      <c r="H554" s="435"/>
      <c r="I554" s="435"/>
      <c r="J554" s="435"/>
      <c r="K554" s="435"/>
      <c r="L554" s="435"/>
      <c r="M554" s="435"/>
      <c r="N554" s="435"/>
      <c r="O554" s="435"/>
      <c r="P554" s="435"/>
      <c r="Q554" s="438"/>
      <c r="R554" s="266" t="s">
        <v>262</v>
      </c>
      <c r="S554" s="234"/>
      <c r="T554" s="234"/>
      <c r="U554" s="259"/>
      <c r="V554" s="254" t="s">
        <v>263</v>
      </c>
      <c r="W554" s="10"/>
      <c r="X554" s="10"/>
      <c r="Y554" s="10"/>
      <c r="Z554" s="10"/>
      <c r="AA554" s="272"/>
      <c r="AB554" s="264"/>
      <c r="AC554" s="273" t="s">
        <v>264</v>
      </c>
      <c r="AD554" s="264"/>
      <c r="AE554" s="264"/>
      <c r="AF554" s="264"/>
      <c r="AG554" s="246"/>
      <c r="AH554" s="262"/>
      <c r="AI554" s="273" t="s">
        <v>265</v>
      </c>
      <c r="AJ554" s="262"/>
      <c r="AK554" s="262"/>
      <c r="AL554" s="274"/>
      <c r="AM554" s="53"/>
      <c r="AS554" s="58"/>
    </row>
    <row r="555" spans="1:46" s="1" customFormat="1" ht="17.149999999999999" customHeight="1" x14ac:dyDescent="0.2">
      <c r="B555" s="522" t="str">
        <f>"TEL："&amp;請求データ入力!$K$4</f>
        <v>TEL：090-4609-2757</v>
      </c>
      <c r="C555" s="424"/>
      <c r="D555" s="424"/>
      <c r="E555" s="424"/>
      <c r="F555" s="424"/>
      <c r="G555" s="424"/>
      <c r="H555" s="424"/>
      <c r="I555" s="424"/>
      <c r="J555" s="424"/>
      <c r="K555" s="424"/>
      <c r="L555" s="424"/>
      <c r="M555" s="424"/>
      <c r="N555" s="424"/>
      <c r="O555" s="424"/>
      <c r="P555" s="424"/>
      <c r="Q555" s="425"/>
      <c r="R555" s="530">
        <f>R534</f>
        <v>0</v>
      </c>
      <c r="S555" s="435"/>
      <c r="T555" s="435"/>
      <c r="U555" s="438"/>
      <c r="V555" s="483" t="str">
        <f>V534</f>
        <v>//</v>
      </c>
      <c r="W555" s="435"/>
      <c r="X555" s="435"/>
      <c r="Y555" s="435"/>
      <c r="Z555" s="435"/>
      <c r="AA555" s="232"/>
      <c r="AB555" s="10"/>
      <c r="AC555" s="10"/>
      <c r="AD555" s="10"/>
      <c r="AE555" s="10"/>
      <c r="AF555" s="10"/>
      <c r="AG555" s="221"/>
      <c r="AL555" s="229"/>
      <c r="AM555" s="53"/>
      <c r="AS555" s="58"/>
    </row>
    <row r="556" spans="1:46" s="1" customFormat="1" ht="9.9" customHeight="1" x14ac:dyDescent="0.2">
      <c r="B556" s="261" t="s">
        <v>266</v>
      </c>
      <c r="C556" s="262"/>
      <c r="D556" s="262"/>
      <c r="E556" s="262"/>
      <c r="F556" s="267"/>
      <c r="G556" s="262"/>
      <c r="H556" s="262"/>
      <c r="I556" s="262"/>
      <c r="J556" s="262"/>
      <c r="K556" s="262"/>
      <c r="L556" s="262"/>
      <c r="M556" s="262"/>
      <c r="N556" s="262"/>
      <c r="O556" s="262"/>
      <c r="P556" s="262"/>
      <c r="Q556" s="262"/>
      <c r="R556" s="268" t="s">
        <v>267</v>
      </c>
      <c r="S556" s="244"/>
      <c r="T556" s="244"/>
      <c r="U556" s="260"/>
      <c r="V556" s="269"/>
      <c r="W556" s="264"/>
      <c r="X556" s="264"/>
      <c r="Y556" s="264"/>
      <c r="Z556" s="265"/>
      <c r="AA556" s="232"/>
      <c r="AB556" s="10"/>
      <c r="AC556" s="10"/>
      <c r="AD556" s="10"/>
      <c r="AE556" s="10"/>
      <c r="AF556" s="10"/>
      <c r="AG556" s="221"/>
      <c r="AL556" s="229"/>
      <c r="AM556" s="53"/>
      <c r="AS556" s="58"/>
    </row>
    <row r="557" spans="1:46" s="1" customFormat="1" ht="17.149999999999999" customHeight="1" x14ac:dyDescent="0.2">
      <c r="B557" s="515">
        <f>B536</f>
        <v>0</v>
      </c>
      <c r="C557" s="424"/>
      <c r="D557" s="424"/>
      <c r="E557" s="424"/>
      <c r="F557" s="424"/>
      <c r="G557" s="534">
        <f>G536</f>
        <v>0</v>
      </c>
      <c r="H557" s="424"/>
      <c r="I557" s="424"/>
      <c r="J557" s="424"/>
      <c r="K557" s="424"/>
      <c r="L557" s="424"/>
      <c r="M557" s="424"/>
      <c r="N557" s="424"/>
      <c r="O557" s="424"/>
      <c r="P557" s="424"/>
      <c r="Q557" s="424"/>
      <c r="R557" s="518">
        <f>R536</f>
        <v>0</v>
      </c>
      <c r="S557" s="424"/>
      <c r="T557" s="424"/>
      <c r="U557" s="425"/>
      <c r="V557" s="223" t="s">
        <v>268</v>
      </c>
      <c r="W557" s="423" t="str">
        <f>W536</f>
        <v>2602099</v>
      </c>
      <c r="X557" s="424"/>
      <c r="Y557" s="424"/>
      <c r="Z557" s="425"/>
      <c r="AA557" s="233"/>
      <c r="AB557" s="234"/>
      <c r="AC557" s="234"/>
      <c r="AD557" s="234"/>
      <c r="AE557" s="234"/>
      <c r="AF557" s="234"/>
      <c r="AG557" s="233"/>
      <c r="AH557" s="234"/>
      <c r="AI557" s="234"/>
      <c r="AJ557" s="234"/>
      <c r="AK557" s="234"/>
      <c r="AL557" s="235"/>
      <c r="AM557" s="53"/>
      <c r="AS557" s="58"/>
    </row>
    <row r="558" spans="1:46" s="1" customFormat="1" ht="5.15" customHeight="1" x14ac:dyDescent="0.2">
      <c r="B558" s="218"/>
      <c r="C558" s="218"/>
      <c r="D558" s="218"/>
      <c r="E558" s="218"/>
      <c r="F558" s="218"/>
      <c r="G558" s="270"/>
      <c r="H558" s="270"/>
      <c r="I558" s="270"/>
      <c r="J558" s="270"/>
      <c r="K558" s="270"/>
      <c r="L558" s="270"/>
      <c r="M558" s="270"/>
      <c r="N558" s="270"/>
      <c r="O558" s="270"/>
      <c r="P558" s="270"/>
      <c r="Q558" s="270"/>
      <c r="R558" s="218"/>
      <c r="S558" s="218"/>
      <c r="T558" s="218"/>
      <c r="U558" s="218"/>
      <c r="V558" s="271"/>
      <c r="W558" s="218"/>
      <c r="X558" s="218"/>
      <c r="Y558" s="218"/>
      <c r="Z558" s="218"/>
      <c r="AM558" s="53"/>
      <c r="AS558" s="58"/>
    </row>
    <row r="559" spans="1:46" s="2" customFormat="1" ht="15.9" customHeight="1" x14ac:dyDescent="0.2">
      <c r="A559" s="1"/>
      <c r="B559" s="74" t="s">
        <v>242</v>
      </c>
      <c r="C559" s="75"/>
      <c r="D559" s="76"/>
      <c r="E559" s="76"/>
      <c r="F559" s="76"/>
      <c r="G559" s="76"/>
      <c r="H559" s="76"/>
      <c r="I559" s="76"/>
      <c r="J559" s="76"/>
      <c r="K559" s="76"/>
      <c r="L559" s="76"/>
      <c r="M559" s="76"/>
      <c r="N559" s="76"/>
      <c r="O559" s="77"/>
      <c r="P559" s="78" t="s">
        <v>243</v>
      </c>
      <c r="Q559" s="76"/>
      <c r="R559" s="76"/>
      <c r="S559" s="76"/>
      <c r="T559" s="76"/>
      <c r="U559" s="76"/>
      <c r="V559" s="76"/>
      <c r="W559" s="76"/>
      <c r="X559" s="76"/>
      <c r="AA559" s="151" t="s">
        <v>244</v>
      </c>
      <c r="AB559" s="94"/>
      <c r="AC559" s="94"/>
      <c r="AD559" s="94"/>
      <c r="AE559" s="94"/>
      <c r="AF559" s="94"/>
      <c r="AG559" s="94"/>
      <c r="AH559" s="94"/>
      <c r="AI559" s="94"/>
      <c r="AJ559" s="94"/>
      <c r="AK559" s="94"/>
      <c r="AL559" s="95"/>
      <c r="AM559" s="53" t="s">
        <v>282</v>
      </c>
      <c r="AT559" s="1"/>
    </row>
    <row r="560" spans="1:46" s="1" customFormat="1" ht="15.9" customHeight="1" thickBot="1" x14ac:dyDescent="0.25">
      <c r="B560" s="118"/>
      <c r="C560" s="119"/>
      <c r="D560" s="119"/>
      <c r="E560" s="120" t="s">
        <v>245</v>
      </c>
      <c r="F560" s="121"/>
      <c r="G560" s="122"/>
      <c r="H560" s="122"/>
      <c r="I560" s="122"/>
      <c r="J560" s="123"/>
      <c r="K560" s="122"/>
      <c r="L560" s="122"/>
      <c r="M560" s="122"/>
      <c r="N560" s="124" t="s">
        <v>246</v>
      </c>
      <c r="O560" s="122"/>
      <c r="P560" s="122"/>
      <c r="Q560" s="126"/>
      <c r="R560" s="120" t="s">
        <v>247</v>
      </c>
      <c r="S560" s="122"/>
      <c r="T560" s="122"/>
      <c r="U560" s="122"/>
      <c r="V560" s="124" t="s">
        <v>248</v>
      </c>
      <c r="W560" s="122"/>
      <c r="X560" s="125"/>
      <c r="Y560" s="125"/>
      <c r="Z560" s="125"/>
      <c r="AA560" s="152"/>
      <c r="AB560" s="3"/>
      <c r="AC560" s="3"/>
      <c r="AD560" s="3"/>
      <c r="AG560" s="4"/>
      <c r="AH560" s="4"/>
      <c r="AI560" s="4"/>
      <c r="AJ560" s="4"/>
      <c r="AK560" s="5"/>
      <c r="AL560" s="96"/>
      <c r="AM560" s="53"/>
      <c r="AO560" s="62"/>
      <c r="AP560" s="275"/>
      <c r="AQ560" s="62"/>
      <c r="AR560" s="275"/>
      <c r="AS560" s="62"/>
    </row>
    <row r="561" spans="1:45" s="1" customFormat="1" ht="15.9" customHeight="1" thickTop="1" x14ac:dyDescent="0.2">
      <c r="A561" s="6"/>
      <c r="B561" s="442">
        <f>請求データ入力!J114</f>
        <v>0</v>
      </c>
      <c r="C561" s="435"/>
      <c r="D561" s="435"/>
      <c r="E561" s="435"/>
      <c r="F561" s="435"/>
      <c r="G561" s="435"/>
      <c r="H561" s="435"/>
      <c r="I561" s="435"/>
      <c r="J561" s="435"/>
      <c r="K561" s="435"/>
      <c r="L561" s="435"/>
      <c r="M561" s="435"/>
      <c r="N561" s="527">
        <f>請求データ入力!K114</f>
        <v>0</v>
      </c>
      <c r="O561" s="435"/>
      <c r="P561" s="549">
        <f>請求データ入力!L114</f>
        <v>0</v>
      </c>
      <c r="Q561" s="550"/>
      <c r="R561" s="447">
        <f>請求データ入力!M114</f>
        <v>0</v>
      </c>
      <c r="S561" s="435"/>
      <c r="T561" s="435"/>
      <c r="U561" s="435"/>
      <c r="V561" s="501" t="str">
        <f>請求データ入力!N114</f>
        <v/>
      </c>
      <c r="W561" s="435"/>
      <c r="X561" s="435"/>
      <c r="Y561" s="435"/>
      <c r="Z561" s="435"/>
      <c r="AA561" s="153"/>
      <c r="AB561" s="154"/>
      <c r="AC561" s="154"/>
      <c r="AD561" s="154"/>
      <c r="AE561" s="154"/>
      <c r="AF561" s="154"/>
      <c r="AG561" s="155"/>
      <c r="AH561" s="155"/>
      <c r="AI561" s="99"/>
      <c r="AJ561" s="99"/>
      <c r="AK561" s="99"/>
      <c r="AL561" s="100"/>
      <c r="AM561" s="53"/>
    </row>
    <row r="562" spans="1:45" s="1" customFormat="1" ht="15.9" customHeight="1" x14ac:dyDescent="0.2">
      <c r="B562" s="451"/>
      <c r="C562" s="441"/>
      <c r="D562" s="441"/>
      <c r="E562" s="441"/>
      <c r="F562" s="441"/>
      <c r="G562" s="441"/>
      <c r="H562" s="441"/>
      <c r="I562" s="441"/>
      <c r="J562" s="441"/>
      <c r="K562" s="441"/>
      <c r="L562" s="441"/>
      <c r="M562" s="441"/>
      <c r="N562" s="481"/>
      <c r="O562" s="441"/>
      <c r="P562" s="426"/>
      <c r="Q562" s="427"/>
      <c r="R562" s="440"/>
      <c r="S562" s="441"/>
      <c r="T562" s="441"/>
      <c r="U562" s="441"/>
      <c r="V562" s="469"/>
      <c r="W562" s="441"/>
      <c r="X562" s="441"/>
      <c r="Y562" s="441"/>
      <c r="Z562" s="441"/>
      <c r="AA562" s="320" t="s">
        <v>249</v>
      </c>
      <c r="AB562" s="321"/>
      <c r="AC562" s="321"/>
      <c r="AD562" s="321"/>
      <c r="AE562" s="321"/>
      <c r="AF562" s="321"/>
      <c r="AG562" s="321"/>
      <c r="AH562" s="321"/>
      <c r="AI562" s="321"/>
      <c r="AJ562" s="321"/>
      <c r="AK562" s="321"/>
      <c r="AL562" s="322"/>
      <c r="AM562" s="53"/>
      <c r="AO562" s="5"/>
      <c r="AP562" s="218"/>
    </row>
    <row r="563" spans="1:45" s="1" customFormat="1" ht="15.9" customHeight="1" x14ac:dyDescent="0.2">
      <c r="B563" s="451"/>
      <c r="C563" s="441"/>
      <c r="D563" s="441"/>
      <c r="E563" s="441"/>
      <c r="F563" s="441"/>
      <c r="G563" s="441"/>
      <c r="H563" s="441"/>
      <c r="I563" s="441"/>
      <c r="J563" s="441"/>
      <c r="K563" s="441"/>
      <c r="L563" s="441"/>
      <c r="M563" s="441"/>
      <c r="N563" s="481"/>
      <c r="O563" s="441"/>
      <c r="P563" s="426"/>
      <c r="Q563" s="427"/>
      <c r="R563" s="440"/>
      <c r="S563" s="441"/>
      <c r="T563" s="441"/>
      <c r="U563" s="441"/>
      <c r="V563" s="469"/>
      <c r="W563" s="441"/>
      <c r="X563" s="441"/>
      <c r="Y563" s="441"/>
      <c r="Z563" s="441"/>
      <c r="AA563" s="320" t="s">
        <v>252</v>
      </c>
      <c r="AB563" s="321"/>
      <c r="AC563" s="321"/>
      <c r="AD563" s="321"/>
      <c r="AE563" s="321"/>
      <c r="AF563" s="321"/>
      <c r="AG563" s="321"/>
      <c r="AH563" s="321"/>
      <c r="AI563" s="321"/>
      <c r="AJ563" s="321"/>
      <c r="AK563" s="321"/>
      <c r="AL563" s="322"/>
      <c r="AM563" s="53"/>
      <c r="AO563" s="276"/>
      <c r="AP563" s="277"/>
      <c r="AR563" s="61"/>
    </row>
    <row r="564" spans="1:45" s="1" customFormat="1" ht="15.9" customHeight="1" x14ac:dyDescent="0.2">
      <c r="B564" s="451"/>
      <c r="C564" s="441"/>
      <c r="D564" s="441"/>
      <c r="E564" s="441"/>
      <c r="F564" s="441"/>
      <c r="G564" s="441"/>
      <c r="H564" s="441"/>
      <c r="I564" s="441"/>
      <c r="J564" s="441"/>
      <c r="K564" s="441"/>
      <c r="L564" s="441"/>
      <c r="M564" s="441"/>
      <c r="N564" s="481"/>
      <c r="O564" s="441"/>
      <c r="P564" s="426"/>
      <c r="Q564" s="427"/>
      <c r="R564" s="440"/>
      <c r="S564" s="441"/>
      <c r="T564" s="441"/>
      <c r="U564" s="441"/>
      <c r="V564" s="490"/>
      <c r="W564" s="441"/>
      <c r="X564" s="441"/>
      <c r="Y564" s="441"/>
      <c r="Z564" s="427"/>
      <c r="AA564" s="482" t="s">
        <v>253</v>
      </c>
      <c r="AB564" s="441"/>
      <c r="AC564" s="441"/>
      <c r="AD564" s="427"/>
      <c r="AE564" s="482" t="s">
        <v>254</v>
      </c>
      <c r="AF564" s="441"/>
      <c r="AG564" s="441"/>
      <c r="AH564" s="427"/>
      <c r="AI564" s="482" t="s">
        <v>255</v>
      </c>
      <c r="AJ564" s="441"/>
      <c r="AK564" s="441"/>
      <c r="AL564" s="427"/>
      <c r="AM564" s="53"/>
      <c r="AO564" s="276"/>
      <c r="AP564" s="277"/>
      <c r="AR564" s="61"/>
    </row>
    <row r="565" spans="1:45" s="1" customFormat="1" ht="15.9" customHeight="1" x14ac:dyDescent="0.2">
      <c r="B565" s="451"/>
      <c r="C565" s="441"/>
      <c r="D565" s="441"/>
      <c r="E565" s="441"/>
      <c r="F565" s="441"/>
      <c r="G565" s="441"/>
      <c r="H565" s="441"/>
      <c r="I565" s="441"/>
      <c r="J565" s="441"/>
      <c r="K565" s="441"/>
      <c r="L565" s="441"/>
      <c r="M565" s="441"/>
      <c r="N565" s="481"/>
      <c r="O565" s="441"/>
      <c r="P565" s="426"/>
      <c r="Q565" s="427"/>
      <c r="R565" s="440"/>
      <c r="S565" s="441"/>
      <c r="T565" s="441"/>
      <c r="U565" s="441"/>
      <c r="V565" s="490"/>
      <c r="W565" s="441"/>
      <c r="X565" s="441"/>
      <c r="Y565" s="441"/>
      <c r="Z565" s="427"/>
      <c r="AA565" s="104"/>
      <c r="AB565" s="7"/>
      <c r="AC565" s="8"/>
      <c r="AD565" s="8"/>
      <c r="AE565" s="106"/>
      <c r="AF565" s="8"/>
      <c r="AG565" s="7"/>
      <c r="AH565" s="98"/>
      <c r="AI565" s="7"/>
      <c r="AJ565" s="7"/>
      <c r="AK565" s="7"/>
      <c r="AL565" s="98"/>
      <c r="AM565" s="53"/>
      <c r="AO565" s="276"/>
      <c r="AP565" s="277"/>
      <c r="AR565" s="61"/>
    </row>
    <row r="566" spans="1:45" s="1" customFormat="1" ht="15.9" customHeight="1" x14ac:dyDescent="0.2">
      <c r="B566" s="451"/>
      <c r="C566" s="441"/>
      <c r="D566" s="441"/>
      <c r="E566" s="441"/>
      <c r="F566" s="441"/>
      <c r="G566" s="441"/>
      <c r="H566" s="441"/>
      <c r="I566" s="441"/>
      <c r="J566" s="441"/>
      <c r="K566" s="441"/>
      <c r="L566" s="441"/>
      <c r="M566" s="441"/>
      <c r="N566" s="481"/>
      <c r="O566" s="441"/>
      <c r="P566" s="426"/>
      <c r="Q566" s="427"/>
      <c r="R566" s="440"/>
      <c r="S566" s="441"/>
      <c r="T566" s="441"/>
      <c r="U566" s="441"/>
      <c r="V566" s="490"/>
      <c r="W566" s="441"/>
      <c r="X566" s="441"/>
      <c r="Y566" s="441"/>
      <c r="Z566" s="427"/>
      <c r="AA566" s="104"/>
      <c r="AB566" s="7"/>
      <c r="AC566" s="8"/>
      <c r="AD566" s="8"/>
      <c r="AE566" s="106"/>
      <c r="AF566" s="8"/>
      <c r="AG566" s="7"/>
      <c r="AH566" s="98"/>
      <c r="AI566" s="7"/>
      <c r="AJ566" s="7"/>
      <c r="AK566" s="7"/>
      <c r="AL566" s="98"/>
      <c r="AM566" s="53"/>
      <c r="AO566" s="276"/>
      <c r="AP566" s="277"/>
      <c r="AR566" s="61"/>
    </row>
    <row r="567" spans="1:45" s="1" customFormat="1" ht="15.9" customHeight="1" thickBot="1" x14ac:dyDescent="0.25">
      <c r="B567" s="537"/>
      <c r="C567" s="460"/>
      <c r="D567" s="460"/>
      <c r="E567" s="460"/>
      <c r="F567" s="460"/>
      <c r="G567" s="460"/>
      <c r="H567" s="460"/>
      <c r="I567" s="460"/>
      <c r="J567" s="460"/>
      <c r="K567" s="460"/>
      <c r="L567" s="460"/>
      <c r="M567" s="460"/>
      <c r="N567" s="473"/>
      <c r="O567" s="460"/>
      <c r="P567" s="492"/>
      <c r="Q567" s="480"/>
      <c r="R567" s="447"/>
      <c r="S567" s="435"/>
      <c r="T567" s="435"/>
      <c r="U567" s="435"/>
      <c r="V567" s="507"/>
      <c r="W567" s="508"/>
      <c r="X567" s="508"/>
      <c r="Y567" s="508"/>
      <c r="Z567" s="509"/>
      <c r="AA567" s="105"/>
      <c r="AB567" s="101"/>
      <c r="AC567" s="102"/>
      <c r="AD567" s="102"/>
      <c r="AE567" s="107"/>
      <c r="AF567" s="102"/>
      <c r="AG567" s="101"/>
      <c r="AH567" s="103"/>
      <c r="AI567" s="101"/>
      <c r="AJ567" s="101"/>
      <c r="AK567" s="101"/>
      <c r="AL567" s="103"/>
      <c r="AM567" s="53"/>
      <c r="AO567" s="276"/>
      <c r="AP567" s="277"/>
    </row>
    <row r="568" spans="1:45" s="1" customFormat="1" ht="9.9" customHeight="1" x14ac:dyDescent="0.2">
      <c r="B568" s="127" t="s">
        <v>256</v>
      </c>
      <c r="G568" s="519" t="str">
        <f>請求データ入力!$K$2</f>
        <v xml:space="preserve">72130
</v>
      </c>
      <c r="H568" s="520"/>
      <c r="I568" s="520"/>
      <c r="J568" s="520"/>
      <c r="K568" s="520"/>
      <c r="L568" s="485" t="s">
        <v>100</v>
      </c>
      <c r="M568" s="441"/>
      <c r="N568" s="441"/>
      <c r="O568" s="441"/>
      <c r="P568" s="441"/>
      <c r="Q568" s="486"/>
      <c r="R568" s="116" t="s">
        <v>257</v>
      </c>
      <c r="S568" s="87"/>
      <c r="T568" s="87"/>
      <c r="U568" s="142"/>
      <c r="V568" s="145"/>
      <c r="W568" s="88"/>
      <c r="X568" s="87"/>
      <c r="Y568" s="87"/>
      <c r="Z568" s="89"/>
      <c r="AC568" s="317"/>
      <c r="AD568" s="317"/>
      <c r="AE568" s="317"/>
      <c r="AF568" s="317"/>
      <c r="AG568" s="9"/>
      <c r="AL568" s="97"/>
      <c r="AM568" s="53"/>
      <c r="AO568" s="278"/>
      <c r="AP568" s="277"/>
    </row>
    <row r="569" spans="1:45" s="1" customFormat="1" ht="15.9" customHeight="1" x14ac:dyDescent="0.2">
      <c r="B569" s="93"/>
      <c r="G569" s="521"/>
      <c r="H569" s="460"/>
      <c r="I569" s="460"/>
      <c r="J569" s="460"/>
      <c r="K569" s="460"/>
      <c r="L569" s="541">
        <f>請求データ入力!$K$6</f>
        <v>0</v>
      </c>
      <c r="M569" s="441"/>
      <c r="N569" s="441"/>
      <c r="O569" s="441"/>
      <c r="P569" s="441"/>
      <c r="Q569" s="486"/>
      <c r="R569" s="135"/>
      <c r="U569" s="12"/>
      <c r="V569" s="510" t="str">
        <f>請求データ入力!N114</f>
        <v/>
      </c>
      <c r="W569" s="435"/>
      <c r="X569" s="435"/>
      <c r="Y569" s="435"/>
      <c r="Z569" s="511"/>
      <c r="AC569" s="317"/>
      <c r="AD569" s="317"/>
      <c r="AE569" s="317"/>
      <c r="AF569" s="317"/>
      <c r="AG569" s="9"/>
      <c r="AL569" s="97"/>
      <c r="AM569" s="53"/>
      <c r="AO569" s="278"/>
      <c r="AP569" s="277"/>
    </row>
    <row r="570" spans="1:45" s="1" customFormat="1" ht="9.9" customHeight="1" x14ac:dyDescent="0.2">
      <c r="B570" s="538" t="str">
        <f>請求データ入力!$F$2</f>
        <v>〒110-0012　東京都台東区竜泉3-40-4</v>
      </c>
      <c r="C570" s="435"/>
      <c r="D570" s="435"/>
      <c r="E570" s="435"/>
      <c r="F570" s="435"/>
      <c r="G570" s="435"/>
      <c r="H570" s="435"/>
      <c r="I570" s="435"/>
      <c r="J570" s="435"/>
      <c r="K570" s="435"/>
      <c r="L570" s="435"/>
      <c r="M570" s="435"/>
      <c r="N570" s="435"/>
      <c r="O570" s="435"/>
      <c r="P570" s="435"/>
      <c r="Q570" s="435"/>
      <c r="R570" s="138" t="s">
        <v>258</v>
      </c>
      <c r="S570" s="129"/>
      <c r="T570" s="129"/>
      <c r="U570" s="143"/>
      <c r="V570" s="112"/>
      <c r="W570" s="139"/>
      <c r="X570" s="139"/>
      <c r="Y570" s="139"/>
      <c r="Z570" s="140"/>
      <c r="AA570" s="10"/>
      <c r="AB570" s="10"/>
      <c r="AC570" s="10"/>
      <c r="AD570" s="10"/>
      <c r="AE570" s="10"/>
      <c r="AF570" s="10"/>
      <c r="AG570" s="9"/>
      <c r="AL570" s="97"/>
      <c r="AM570" s="53"/>
      <c r="AO570" s="278"/>
      <c r="AP570" s="277"/>
    </row>
    <row r="571" spans="1:45" s="1" customFormat="1" ht="15.9" customHeight="1" x14ac:dyDescent="0.2">
      <c r="B571" s="476"/>
      <c r="C571" s="435"/>
      <c r="D571" s="435"/>
      <c r="E571" s="435"/>
      <c r="F571" s="435"/>
      <c r="G571" s="435"/>
      <c r="H571" s="435"/>
      <c r="I571" s="435"/>
      <c r="J571" s="435"/>
      <c r="K571" s="435"/>
      <c r="L571" s="435"/>
      <c r="M571" s="435"/>
      <c r="N571" s="435"/>
      <c r="O571" s="435"/>
      <c r="P571" s="435"/>
      <c r="Q571" s="435"/>
      <c r="R571" s="141" t="s">
        <v>259</v>
      </c>
      <c r="S571" s="99"/>
      <c r="T571" s="551">
        <f>請求データ入力!$O$11</f>
        <v>0.1</v>
      </c>
      <c r="U571" s="480"/>
      <c r="V571" s="467" t="str">
        <f>請求データ入力!O114</f>
        <v/>
      </c>
      <c r="W571" s="460"/>
      <c r="X571" s="460"/>
      <c r="Y571" s="460"/>
      <c r="Z571" s="468"/>
      <c r="AA571" s="10"/>
      <c r="AB571" s="10"/>
      <c r="AC571" s="10"/>
      <c r="AD571" s="10"/>
      <c r="AE571" s="10"/>
      <c r="AF571" s="10"/>
      <c r="AG571" s="9"/>
      <c r="AL571" s="97"/>
      <c r="AM571" s="53"/>
      <c r="AO571" s="278"/>
      <c r="AP571" s="277"/>
    </row>
    <row r="572" spans="1:45" s="1" customFormat="1" ht="9.9" customHeight="1" x14ac:dyDescent="0.2">
      <c r="B572" s="475" t="str">
        <f>請求データ入力!$F$6</f>
        <v>有限会社木村左官工業</v>
      </c>
      <c r="C572" s="435"/>
      <c r="D572" s="435"/>
      <c r="E572" s="435"/>
      <c r="F572" s="435"/>
      <c r="G572" s="435"/>
      <c r="H572" s="435"/>
      <c r="I572" s="435"/>
      <c r="J572" s="435"/>
      <c r="K572" s="435"/>
      <c r="L572" s="435"/>
      <c r="M572" s="435"/>
      <c r="N572" s="435"/>
      <c r="O572" s="435"/>
      <c r="P572" s="435"/>
      <c r="Q572" s="435"/>
      <c r="R572" s="136" t="s">
        <v>260</v>
      </c>
      <c r="U572" s="12"/>
      <c r="V572" s="93"/>
      <c r="W572" s="10"/>
      <c r="X572" s="10"/>
      <c r="Y572" s="10"/>
      <c r="Z572" s="137"/>
      <c r="AA572" s="10"/>
      <c r="AB572" s="10"/>
      <c r="AC572" s="10"/>
      <c r="AD572" s="10"/>
      <c r="AE572" s="10"/>
      <c r="AF572" s="10"/>
      <c r="AG572" s="9"/>
      <c r="AL572" s="97"/>
      <c r="AM572" s="53"/>
      <c r="AO572" s="278"/>
      <c r="AP572" s="277"/>
    </row>
    <row r="573" spans="1:45" s="1" customFormat="1" ht="15.9" customHeight="1" thickBot="1" x14ac:dyDescent="0.25">
      <c r="B573" s="476"/>
      <c r="C573" s="435"/>
      <c r="D573" s="435"/>
      <c r="E573" s="435"/>
      <c r="F573" s="435"/>
      <c r="G573" s="435"/>
      <c r="H573" s="435"/>
      <c r="I573" s="435"/>
      <c r="J573" s="435"/>
      <c r="K573" s="435"/>
      <c r="L573" s="435"/>
      <c r="M573" s="435"/>
      <c r="N573" s="435"/>
      <c r="O573" s="435"/>
      <c r="P573" s="435"/>
      <c r="Q573" s="435"/>
      <c r="R573" s="90"/>
      <c r="S573" s="91"/>
      <c r="T573" s="91"/>
      <c r="U573" s="144"/>
      <c r="V573" s="539" t="str">
        <f>請求データ入力!P114</f>
        <v/>
      </c>
      <c r="W573" s="508"/>
      <c r="X573" s="508"/>
      <c r="Y573" s="508"/>
      <c r="Z573" s="540"/>
      <c r="AA573" s="108"/>
      <c r="AB573" s="109"/>
      <c r="AC573" s="114" t="s">
        <v>261</v>
      </c>
      <c r="AD573" s="109"/>
      <c r="AE573" s="323"/>
      <c r="AF573" s="109"/>
      <c r="AG573" s="110"/>
      <c r="AH573" s="110"/>
      <c r="AI573" s="110"/>
      <c r="AJ573" s="110"/>
      <c r="AK573" s="110"/>
      <c r="AL573" s="111"/>
      <c r="AM573" s="53"/>
      <c r="AO573" s="278"/>
      <c r="AP573" s="277"/>
    </row>
    <row r="574" spans="1:45" s="1" customFormat="1" ht="9.9" customHeight="1" x14ac:dyDescent="0.2">
      <c r="B574" s="476"/>
      <c r="C574" s="435"/>
      <c r="D574" s="435"/>
      <c r="E574" s="435"/>
      <c r="F574" s="435"/>
      <c r="G574" s="435"/>
      <c r="H574" s="435"/>
      <c r="I574" s="435"/>
      <c r="J574" s="435"/>
      <c r="K574" s="435"/>
      <c r="L574" s="435"/>
      <c r="M574" s="435"/>
      <c r="N574" s="435"/>
      <c r="O574" s="435"/>
      <c r="P574" s="435"/>
      <c r="Q574" s="435"/>
      <c r="R574" s="132" t="s">
        <v>262</v>
      </c>
      <c r="S574" s="133"/>
      <c r="T574" s="133"/>
      <c r="U574" s="134"/>
      <c r="V574" s="117" t="s">
        <v>263</v>
      </c>
      <c r="W574" s="10"/>
      <c r="X574" s="10"/>
      <c r="Y574" s="10"/>
      <c r="Z574" s="10"/>
      <c r="AA574" s="149"/>
      <c r="AB574" s="10"/>
      <c r="AC574" s="115" t="s">
        <v>264</v>
      </c>
      <c r="AD574" s="10"/>
      <c r="AE574" s="10"/>
      <c r="AF574" s="10"/>
      <c r="AG574" s="112"/>
      <c r="AI574" s="115" t="s">
        <v>265</v>
      </c>
      <c r="AL574" s="97"/>
      <c r="AM574" s="53"/>
      <c r="AO574" s="278"/>
      <c r="AP574" s="277"/>
    </row>
    <row r="575" spans="1:45" s="1" customFormat="1" ht="15.9" customHeight="1" x14ac:dyDescent="0.2">
      <c r="B575" s="533" t="str">
        <f>"TEL："&amp;請求データ入力!$K$4</f>
        <v>TEL：090-4609-2757</v>
      </c>
      <c r="C575" s="460"/>
      <c r="D575" s="460"/>
      <c r="E575" s="460"/>
      <c r="F575" s="460"/>
      <c r="G575" s="460"/>
      <c r="H575" s="460"/>
      <c r="I575" s="460"/>
      <c r="J575" s="460"/>
      <c r="K575" s="460"/>
      <c r="L575" s="460"/>
      <c r="M575" s="460"/>
      <c r="N575" s="460"/>
      <c r="O575" s="460"/>
      <c r="P575" s="460"/>
      <c r="Q575" s="480"/>
      <c r="R575" s="479">
        <f>請求データ入力!F114</f>
        <v>0</v>
      </c>
      <c r="S575" s="460"/>
      <c r="T575" s="460"/>
      <c r="U575" s="480"/>
      <c r="V575" s="484" t="str">
        <f>CONCATENATE(請求データ入力!C114,"/",請求データ入力!D114,"/",請求データ入力!E114)</f>
        <v>//</v>
      </c>
      <c r="W575" s="460"/>
      <c r="X575" s="460"/>
      <c r="Y575" s="460"/>
      <c r="Z575" s="460"/>
      <c r="AA575" s="150"/>
      <c r="AB575" s="10"/>
      <c r="AC575" s="10"/>
      <c r="AD575" s="10"/>
      <c r="AE575" s="10"/>
      <c r="AF575" s="10"/>
      <c r="AG575" s="93"/>
      <c r="AL575" s="97"/>
      <c r="AM575" s="53"/>
      <c r="AO575" s="278"/>
      <c r="AP575" s="277"/>
    </row>
    <row r="576" spans="1:45" s="1" customFormat="1" ht="9.9" customHeight="1" x14ac:dyDescent="0.2">
      <c r="B576" s="128" t="s">
        <v>266</v>
      </c>
      <c r="C576" s="129"/>
      <c r="D576" s="129"/>
      <c r="E576" s="129"/>
      <c r="F576" s="130"/>
      <c r="G576" s="129"/>
      <c r="H576" s="129"/>
      <c r="I576" s="129"/>
      <c r="J576" s="129"/>
      <c r="K576" s="129"/>
      <c r="L576" s="129"/>
      <c r="M576" s="129"/>
      <c r="N576" s="129"/>
      <c r="O576" s="129"/>
      <c r="P576" s="129"/>
      <c r="Q576" s="129"/>
      <c r="R576" s="146" t="s">
        <v>267</v>
      </c>
      <c r="S576" s="99"/>
      <c r="T576" s="99"/>
      <c r="U576" s="147"/>
      <c r="V576" s="148"/>
      <c r="W576" s="10"/>
      <c r="X576" s="10"/>
      <c r="Y576" s="10"/>
      <c r="Z576" s="10"/>
      <c r="AA576" s="150"/>
      <c r="AB576" s="10"/>
      <c r="AC576" s="10"/>
      <c r="AD576" s="10"/>
      <c r="AE576" s="10"/>
      <c r="AF576" s="10"/>
      <c r="AG576" s="93"/>
      <c r="AL576" s="97"/>
      <c r="AM576" s="53"/>
      <c r="AO576" s="278"/>
      <c r="AP576" s="277"/>
      <c r="AS576" s="58"/>
    </row>
    <row r="577" spans="1:45" s="1" customFormat="1" ht="15.9" customHeight="1" x14ac:dyDescent="0.2">
      <c r="B577" s="473">
        <f>請求データ入力!H114</f>
        <v>0</v>
      </c>
      <c r="C577" s="460"/>
      <c r="D577" s="460"/>
      <c r="E577" s="460"/>
      <c r="F577" s="460"/>
      <c r="G577" s="459">
        <f>請求データ入力!I114</f>
        <v>0</v>
      </c>
      <c r="H577" s="460"/>
      <c r="I577" s="460"/>
      <c r="J577" s="460"/>
      <c r="K577" s="460"/>
      <c r="L577" s="460"/>
      <c r="M577" s="460"/>
      <c r="N577" s="460"/>
      <c r="O577" s="460"/>
      <c r="P577" s="460"/>
      <c r="Q577" s="460"/>
      <c r="R577" s="479">
        <f>請求データ入力!G114</f>
        <v>0</v>
      </c>
      <c r="S577" s="460"/>
      <c r="T577" s="460"/>
      <c r="U577" s="480"/>
      <c r="V577" s="131" t="s">
        <v>268</v>
      </c>
      <c r="W577" s="484" t="str">
        <f>請求データ入力!Q114</f>
        <v>2602100</v>
      </c>
      <c r="X577" s="460"/>
      <c r="Y577" s="460"/>
      <c r="Z577" s="460"/>
      <c r="AA577" s="113"/>
      <c r="AB577" s="99"/>
      <c r="AC577" s="99"/>
      <c r="AD577" s="99"/>
      <c r="AE577" s="99"/>
      <c r="AF577" s="99"/>
      <c r="AG577" s="113"/>
      <c r="AH577" s="99"/>
      <c r="AI577" s="99"/>
      <c r="AJ577" s="99"/>
      <c r="AK577" s="99"/>
      <c r="AL577" s="100"/>
      <c r="AM577" s="53"/>
      <c r="AO577" s="278"/>
      <c r="AP577" s="277"/>
      <c r="AS577" s="58"/>
    </row>
    <row r="578" spans="1:45" s="1" customFormat="1" ht="12" customHeight="1" x14ac:dyDescent="0.2">
      <c r="B578" s="92"/>
      <c r="AM578" s="53"/>
      <c r="AS578" s="58"/>
    </row>
    <row r="579" spans="1:45" s="1" customFormat="1" ht="12" customHeight="1" x14ac:dyDescent="0.2">
      <c r="AM579" s="53"/>
      <c r="AS579" s="58"/>
    </row>
    <row r="580" spans="1:45" s="2" customFormat="1" ht="15.9" customHeight="1" x14ac:dyDescent="0.2">
      <c r="A580" s="1"/>
      <c r="B580" s="79" t="s">
        <v>269</v>
      </c>
      <c r="C580" s="80"/>
      <c r="D580" s="81"/>
      <c r="E580" s="81"/>
      <c r="F580" s="81"/>
      <c r="G580" s="81"/>
      <c r="H580" s="81"/>
      <c r="I580" s="81"/>
      <c r="J580" s="81"/>
      <c r="K580" s="81"/>
      <c r="L580" s="81"/>
      <c r="M580" s="81"/>
      <c r="N580" s="81"/>
      <c r="O580" s="82"/>
      <c r="P580" s="83" t="s">
        <v>270</v>
      </c>
      <c r="Q580" s="81"/>
      <c r="R580" s="81"/>
      <c r="S580" s="81"/>
      <c r="T580" s="81"/>
      <c r="U580" s="81"/>
      <c r="V580" s="81"/>
      <c r="W580" s="81"/>
      <c r="AA580" s="178" t="s">
        <v>244</v>
      </c>
      <c r="AB580" s="156"/>
      <c r="AC580" s="156"/>
      <c r="AD580" s="156"/>
      <c r="AE580" s="156"/>
      <c r="AF580" s="156"/>
      <c r="AG580" s="156"/>
      <c r="AH580" s="156"/>
      <c r="AI580" s="156"/>
      <c r="AJ580" s="156"/>
      <c r="AK580" s="156"/>
      <c r="AL580" s="157"/>
      <c r="AM580" s="53"/>
      <c r="AN580" s="55"/>
      <c r="AS580" s="57"/>
    </row>
    <row r="581" spans="1:45" s="1" customFormat="1" ht="15.9" customHeight="1" thickBot="1" x14ac:dyDescent="0.25">
      <c r="B581" s="181"/>
      <c r="C581" s="182"/>
      <c r="D581" s="182"/>
      <c r="E581" s="183" t="s">
        <v>245</v>
      </c>
      <c r="F581" s="184"/>
      <c r="G581" s="185"/>
      <c r="H581" s="185"/>
      <c r="I581" s="185"/>
      <c r="J581" s="186"/>
      <c r="K581" s="185"/>
      <c r="L581" s="185"/>
      <c r="M581" s="185"/>
      <c r="N581" s="187" t="s">
        <v>246</v>
      </c>
      <c r="O581" s="185"/>
      <c r="P581" s="185"/>
      <c r="Q581" s="188"/>
      <c r="R581" s="183" t="s">
        <v>247</v>
      </c>
      <c r="S581" s="185"/>
      <c r="T581" s="185"/>
      <c r="U581" s="185"/>
      <c r="V581" s="187" t="s">
        <v>248</v>
      </c>
      <c r="W581" s="185"/>
      <c r="X581" s="189"/>
      <c r="Y581" s="189"/>
      <c r="Z581" s="190"/>
      <c r="AA581" s="158"/>
      <c r="AB581" s="3"/>
      <c r="AC581" s="3"/>
      <c r="AD581" s="3"/>
      <c r="AG581" s="4"/>
      <c r="AH581" s="4"/>
      <c r="AI581" s="4"/>
      <c r="AJ581" s="4"/>
      <c r="AK581" s="5"/>
      <c r="AL581" s="159"/>
      <c r="AM581" s="53"/>
      <c r="AS581" s="58"/>
    </row>
    <row r="582" spans="1:45" s="1" customFormat="1" ht="15.9" customHeight="1" thickTop="1" x14ac:dyDescent="0.2">
      <c r="A582" s="6"/>
      <c r="B582" s="489">
        <f>B561</f>
        <v>0</v>
      </c>
      <c r="C582" s="435"/>
      <c r="D582" s="435"/>
      <c r="E582" s="435"/>
      <c r="F582" s="435"/>
      <c r="G582" s="435"/>
      <c r="H582" s="435"/>
      <c r="I582" s="435"/>
      <c r="J582" s="435"/>
      <c r="K582" s="435"/>
      <c r="L582" s="435"/>
      <c r="M582" s="435"/>
      <c r="N582" s="448">
        <f>N561</f>
        <v>0</v>
      </c>
      <c r="O582" s="435"/>
      <c r="P582" s="449">
        <f>P561</f>
        <v>0</v>
      </c>
      <c r="Q582" s="450"/>
      <c r="R582" s="447">
        <f>R561</f>
        <v>0</v>
      </c>
      <c r="S582" s="435"/>
      <c r="T582" s="435"/>
      <c r="U582" s="435"/>
      <c r="V582" s="498" t="str">
        <f>V561</f>
        <v/>
      </c>
      <c r="W582" s="435"/>
      <c r="X582" s="435"/>
      <c r="Y582" s="435"/>
      <c r="Z582" s="450"/>
      <c r="AA582" s="324"/>
      <c r="AB582" s="319"/>
      <c r="AC582" s="319"/>
      <c r="AD582" s="319"/>
      <c r="AE582" s="166"/>
      <c r="AF582" s="166"/>
      <c r="AG582" s="166"/>
      <c r="AH582" s="166"/>
      <c r="AI582" s="166"/>
      <c r="AJ582" s="166"/>
      <c r="AK582" s="166"/>
      <c r="AL582" s="167"/>
      <c r="AM582" s="53"/>
      <c r="AS582" s="58"/>
    </row>
    <row r="583" spans="1:45" s="1" customFormat="1" ht="15.9" customHeight="1" x14ac:dyDescent="0.2">
      <c r="B583" s="463"/>
      <c r="C583" s="429"/>
      <c r="D583" s="429"/>
      <c r="E583" s="429"/>
      <c r="F583" s="429"/>
      <c r="G583" s="429"/>
      <c r="H583" s="429"/>
      <c r="I583" s="429"/>
      <c r="J583" s="429"/>
      <c r="K583" s="429"/>
      <c r="L583" s="429"/>
      <c r="M583" s="429"/>
      <c r="N583" s="443"/>
      <c r="O583" s="429"/>
      <c r="P583" s="454"/>
      <c r="Q583" s="430"/>
      <c r="R583" s="487"/>
      <c r="S583" s="429"/>
      <c r="T583" s="429"/>
      <c r="U583" s="429"/>
      <c r="V583" s="428"/>
      <c r="W583" s="429"/>
      <c r="X583" s="429"/>
      <c r="Y583" s="429"/>
      <c r="Z583" s="430"/>
      <c r="AA583" s="325" t="s">
        <v>249</v>
      </c>
      <c r="AB583" s="325"/>
      <c r="AC583" s="325"/>
      <c r="AD583" s="325"/>
      <c r="AE583" s="325"/>
      <c r="AF583" s="325"/>
      <c r="AG583" s="325"/>
      <c r="AH583" s="325"/>
      <c r="AI583" s="325"/>
      <c r="AJ583" s="325"/>
      <c r="AK583" s="325"/>
      <c r="AL583" s="326"/>
      <c r="AM583" s="53"/>
      <c r="AS583" s="58"/>
    </row>
    <row r="584" spans="1:45" s="1" customFormat="1" ht="15.9" customHeight="1" x14ac:dyDescent="0.2">
      <c r="B584" s="463"/>
      <c r="C584" s="429"/>
      <c r="D584" s="429"/>
      <c r="E584" s="429"/>
      <c r="F584" s="429"/>
      <c r="G584" s="429"/>
      <c r="H584" s="429"/>
      <c r="I584" s="429"/>
      <c r="J584" s="429"/>
      <c r="K584" s="429"/>
      <c r="L584" s="429"/>
      <c r="M584" s="429"/>
      <c r="N584" s="443"/>
      <c r="O584" s="429"/>
      <c r="P584" s="454"/>
      <c r="Q584" s="430"/>
      <c r="R584" s="487"/>
      <c r="S584" s="429"/>
      <c r="T584" s="429"/>
      <c r="U584" s="429"/>
      <c r="V584" s="428"/>
      <c r="W584" s="429"/>
      <c r="X584" s="429"/>
      <c r="Y584" s="429"/>
      <c r="Z584" s="430"/>
      <c r="AA584" s="325" t="s">
        <v>252</v>
      </c>
      <c r="AB584" s="325"/>
      <c r="AC584" s="325"/>
      <c r="AD584" s="325"/>
      <c r="AE584" s="325"/>
      <c r="AF584" s="325"/>
      <c r="AG584" s="325"/>
      <c r="AH584" s="325"/>
      <c r="AI584" s="325"/>
      <c r="AJ584" s="325"/>
      <c r="AK584" s="325"/>
      <c r="AL584" s="326"/>
      <c r="AM584" s="53"/>
      <c r="AO584" s="61"/>
      <c r="AS584" s="58"/>
    </row>
    <row r="585" spans="1:45" s="1" customFormat="1" ht="15.9" customHeight="1" x14ac:dyDescent="0.2">
      <c r="B585" s="463"/>
      <c r="C585" s="429"/>
      <c r="D585" s="429"/>
      <c r="E585" s="429"/>
      <c r="F585" s="429"/>
      <c r="G585" s="429"/>
      <c r="H585" s="429"/>
      <c r="I585" s="429"/>
      <c r="J585" s="429"/>
      <c r="K585" s="429"/>
      <c r="L585" s="429"/>
      <c r="M585" s="429"/>
      <c r="N585" s="443"/>
      <c r="O585" s="429"/>
      <c r="P585" s="454"/>
      <c r="Q585" s="430"/>
      <c r="R585" s="487"/>
      <c r="S585" s="429"/>
      <c r="T585" s="429"/>
      <c r="U585" s="429"/>
      <c r="V585" s="428"/>
      <c r="W585" s="429"/>
      <c r="X585" s="429"/>
      <c r="Y585" s="429"/>
      <c r="Z585" s="430"/>
      <c r="AA585" s="455" t="s">
        <v>253</v>
      </c>
      <c r="AB585" s="429"/>
      <c r="AC585" s="429"/>
      <c r="AD585" s="430"/>
      <c r="AE585" s="455" t="s">
        <v>254</v>
      </c>
      <c r="AF585" s="429"/>
      <c r="AG585" s="429"/>
      <c r="AH585" s="430"/>
      <c r="AI585" s="455" t="s">
        <v>255</v>
      </c>
      <c r="AJ585" s="429"/>
      <c r="AK585" s="429"/>
      <c r="AL585" s="430"/>
      <c r="AM585" s="53"/>
      <c r="AS585" s="58"/>
    </row>
    <row r="586" spans="1:45" s="1" customFormat="1" ht="15.9" customHeight="1" x14ac:dyDescent="0.2">
      <c r="B586" s="463"/>
      <c r="C586" s="429"/>
      <c r="D586" s="429"/>
      <c r="E586" s="429"/>
      <c r="F586" s="429"/>
      <c r="G586" s="429"/>
      <c r="H586" s="429"/>
      <c r="I586" s="429"/>
      <c r="J586" s="429"/>
      <c r="K586" s="429"/>
      <c r="L586" s="429"/>
      <c r="M586" s="429"/>
      <c r="N586" s="443"/>
      <c r="O586" s="429"/>
      <c r="P586" s="454"/>
      <c r="Q586" s="430"/>
      <c r="R586" s="487"/>
      <c r="S586" s="429"/>
      <c r="T586" s="429"/>
      <c r="U586" s="429"/>
      <c r="V586" s="428"/>
      <c r="W586" s="429"/>
      <c r="X586" s="429"/>
      <c r="Y586" s="429"/>
      <c r="Z586" s="430"/>
      <c r="AA586" s="161"/>
      <c r="AB586" s="7"/>
      <c r="AC586" s="8"/>
      <c r="AD586" s="8"/>
      <c r="AE586" s="172"/>
      <c r="AF586" s="8"/>
      <c r="AG586" s="7"/>
      <c r="AH586" s="162"/>
      <c r="AI586" s="7"/>
      <c r="AJ586" s="7"/>
      <c r="AK586" s="7"/>
      <c r="AL586" s="162"/>
      <c r="AM586" s="53"/>
      <c r="AS586" s="58"/>
    </row>
    <row r="587" spans="1:45" s="1" customFormat="1" ht="15.9" customHeight="1" x14ac:dyDescent="0.2">
      <c r="B587" s="463"/>
      <c r="C587" s="429"/>
      <c r="D587" s="429"/>
      <c r="E587" s="429"/>
      <c r="F587" s="429"/>
      <c r="G587" s="429"/>
      <c r="H587" s="429"/>
      <c r="I587" s="429"/>
      <c r="J587" s="429"/>
      <c r="K587" s="429"/>
      <c r="L587" s="429"/>
      <c r="M587" s="429"/>
      <c r="N587" s="443"/>
      <c r="O587" s="429"/>
      <c r="P587" s="454"/>
      <c r="Q587" s="430"/>
      <c r="R587" s="487"/>
      <c r="S587" s="429"/>
      <c r="T587" s="429"/>
      <c r="U587" s="429"/>
      <c r="V587" s="428"/>
      <c r="W587" s="429"/>
      <c r="X587" s="429"/>
      <c r="Y587" s="429"/>
      <c r="Z587" s="430"/>
      <c r="AA587" s="161"/>
      <c r="AB587" s="7"/>
      <c r="AC587" s="8"/>
      <c r="AD587" s="8"/>
      <c r="AE587" s="172"/>
      <c r="AF587" s="8"/>
      <c r="AG587" s="7"/>
      <c r="AH587" s="162"/>
      <c r="AI587" s="7"/>
      <c r="AJ587" s="7"/>
      <c r="AK587" s="7"/>
      <c r="AL587" s="162"/>
      <c r="AM587" s="53"/>
      <c r="AS587" s="58"/>
    </row>
    <row r="588" spans="1:45" s="1" customFormat="1" ht="15.9" customHeight="1" thickBot="1" x14ac:dyDescent="0.25">
      <c r="B588" s="489"/>
      <c r="C588" s="435"/>
      <c r="D588" s="435"/>
      <c r="E588" s="435"/>
      <c r="F588" s="435"/>
      <c r="G588" s="435"/>
      <c r="H588" s="435"/>
      <c r="I588" s="435"/>
      <c r="J588" s="435"/>
      <c r="K588" s="435"/>
      <c r="L588" s="435"/>
      <c r="M588" s="435"/>
      <c r="N588" s="448"/>
      <c r="O588" s="435"/>
      <c r="P588" s="449"/>
      <c r="Q588" s="450"/>
      <c r="R588" s="447"/>
      <c r="S588" s="435"/>
      <c r="T588" s="435"/>
      <c r="U588" s="435"/>
      <c r="V588" s="502"/>
      <c r="W588" s="435"/>
      <c r="X588" s="435"/>
      <c r="Y588" s="435"/>
      <c r="Z588" s="450"/>
      <c r="AA588" s="173"/>
      <c r="AB588" s="174"/>
      <c r="AC588" s="175"/>
      <c r="AD588" s="175"/>
      <c r="AE588" s="176"/>
      <c r="AF588" s="175"/>
      <c r="AG588" s="174"/>
      <c r="AH588" s="177"/>
      <c r="AI588" s="174"/>
      <c r="AJ588" s="174"/>
      <c r="AK588" s="174"/>
      <c r="AL588" s="177"/>
      <c r="AM588" s="53"/>
      <c r="AS588" s="58"/>
    </row>
    <row r="589" spans="1:45" s="1" customFormat="1" ht="9.9" customHeight="1" x14ac:dyDescent="0.2">
      <c r="B589" s="209" t="s">
        <v>256</v>
      </c>
      <c r="C589" s="191"/>
      <c r="D589" s="191"/>
      <c r="E589" s="191"/>
      <c r="F589" s="191"/>
      <c r="G589" s="493" t="str">
        <f>請求データ入力!$K$2</f>
        <v xml:space="preserve">72130
</v>
      </c>
      <c r="H589" s="494"/>
      <c r="I589" s="494"/>
      <c r="J589" s="494"/>
      <c r="K589" s="495"/>
      <c r="L589" s="505" t="s">
        <v>100</v>
      </c>
      <c r="M589" s="494"/>
      <c r="N589" s="494"/>
      <c r="O589" s="494"/>
      <c r="P589" s="494"/>
      <c r="Q589" s="506"/>
      <c r="R589" s="210" t="s">
        <v>257</v>
      </c>
      <c r="S589" s="199"/>
      <c r="T589" s="199"/>
      <c r="U589" s="200"/>
      <c r="V589" s="201"/>
      <c r="W589" s="202"/>
      <c r="X589" s="199"/>
      <c r="Y589" s="199"/>
      <c r="Z589" s="203"/>
      <c r="AC589" s="317"/>
      <c r="AD589" s="317"/>
      <c r="AE589" s="317"/>
      <c r="AF589" s="317"/>
      <c r="AG589" s="9"/>
      <c r="AL589" s="160"/>
      <c r="AM589" s="53"/>
      <c r="AS589" s="58"/>
    </row>
    <row r="590" spans="1:45" s="1" customFormat="1" ht="15.9" customHeight="1" x14ac:dyDescent="0.2">
      <c r="B590" s="163"/>
      <c r="G590" s="496"/>
      <c r="H590" s="453"/>
      <c r="I590" s="453"/>
      <c r="J590" s="453"/>
      <c r="K590" s="497"/>
      <c r="L590" s="477">
        <f>請求データ入力!$K$6</f>
        <v>0</v>
      </c>
      <c r="M590" s="429"/>
      <c r="N590" s="429"/>
      <c r="O590" s="429"/>
      <c r="P590" s="429"/>
      <c r="Q590" s="478"/>
      <c r="R590" s="204"/>
      <c r="U590" s="12"/>
      <c r="V590" s="503" t="str">
        <f>V569</f>
        <v/>
      </c>
      <c r="W590" s="435"/>
      <c r="X590" s="435"/>
      <c r="Y590" s="435"/>
      <c r="Z590" s="504"/>
      <c r="AC590" s="317"/>
      <c r="AD590" s="317"/>
      <c r="AE590" s="317"/>
      <c r="AF590" s="317"/>
      <c r="AG590" s="9"/>
      <c r="AL590" s="160"/>
      <c r="AM590" s="53"/>
      <c r="AS590" s="58"/>
    </row>
    <row r="591" spans="1:45" s="1" customFormat="1" ht="9.9" customHeight="1" x14ac:dyDescent="0.2">
      <c r="B591" s="532" t="str">
        <f>請求データ入力!$F$2</f>
        <v>〒110-0012　東京都台東区竜泉3-40-4</v>
      </c>
      <c r="C591" s="435"/>
      <c r="D591" s="435"/>
      <c r="E591" s="435"/>
      <c r="F591" s="435"/>
      <c r="G591" s="435"/>
      <c r="H591" s="435"/>
      <c r="I591" s="435"/>
      <c r="J591" s="435"/>
      <c r="K591" s="435"/>
      <c r="L591" s="435"/>
      <c r="M591" s="435"/>
      <c r="N591" s="435"/>
      <c r="O591" s="435"/>
      <c r="P591" s="435"/>
      <c r="Q591" s="435"/>
      <c r="R591" s="211" t="s">
        <v>258</v>
      </c>
      <c r="S591" s="191"/>
      <c r="T591" s="191"/>
      <c r="U591" s="192"/>
      <c r="V591" s="171"/>
      <c r="W591" s="193"/>
      <c r="X591" s="193"/>
      <c r="Y591" s="193"/>
      <c r="Z591" s="205"/>
      <c r="AA591" s="10"/>
      <c r="AB591" s="10"/>
      <c r="AC591" s="10"/>
      <c r="AD591" s="10"/>
      <c r="AE591" s="10"/>
      <c r="AF591" s="10"/>
      <c r="AG591" s="9"/>
      <c r="AL591" s="160"/>
      <c r="AM591" s="53"/>
      <c r="AS591" s="58"/>
    </row>
    <row r="592" spans="1:45" s="1" customFormat="1" ht="15.9" customHeight="1" x14ac:dyDescent="0.2">
      <c r="B592" s="472"/>
      <c r="C592" s="435"/>
      <c r="D592" s="435"/>
      <c r="E592" s="435"/>
      <c r="F592" s="435"/>
      <c r="G592" s="435"/>
      <c r="H592" s="435"/>
      <c r="I592" s="435"/>
      <c r="J592" s="435"/>
      <c r="K592" s="435"/>
      <c r="L592" s="435"/>
      <c r="M592" s="435"/>
      <c r="N592" s="435"/>
      <c r="O592" s="435"/>
      <c r="P592" s="435"/>
      <c r="Q592" s="435"/>
      <c r="R592" s="212" t="s">
        <v>259</v>
      </c>
      <c r="S592" s="166"/>
      <c r="T592" s="542">
        <f>請求データ入力!$O$11</f>
        <v>0.1</v>
      </c>
      <c r="U592" s="497"/>
      <c r="V592" s="516" t="str">
        <f>V571</f>
        <v/>
      </c>
      <c r="W592" s="453"/>
      <c r="X592" s="453"/>
      <c r="Y592" s="453"/>
      <c r="Z592" s="517"/>
      <c r="AA592" s="10"/>
      <c r="AB592" s="10"/>
      <c r="AC592" s="10"/>
      <c r="AD592" s="10"/>
      <c r="AE592" s="10"/>
      <c r="AF592" s="10"/>
      <c r="AG592" s="9"/>
      <c r="AL592" s="160"/>
      <c r="AM592" s="53"/>
      <c r="AS592" s="58"/>
    </row>
    <row r="593" spans="1:45" s="1" customFormat="1" ht="9.9" customHeight="1" x14ac:dyDescent="0.2">
      <c r="B593" s="471" t="str">
        <f>請求データ入力!$F$6</f>
        <v>有限会社木村左官工業</v>
      </c>
      <c r="C593" s="435"/>
      <c r="D593" s="435"/>
      <c r="E593" s="435"/>
      <c r="F593" s="435"/>
      <c r="G593" s="435"/>
      <c r="H593" s="435"/>
      <c r="I593" s="435"/>
      <c r="J593" s="435"/>
      <c r="K593" s="435"/>
      <c r="L593" s="435"/>
      <c r="M593" s="435"/>
      <c r="N593" s="435"/>
      <c r="O593" s="435"/>
      <c r="P593" s="435"/>
      <c r="Q593" s="450"/>
      <c r="R593" s="211" t="s">
        <v>260</v>
      </c>
      <c r="S593" s="191"/>
      <c r="T593" s="191"/>
      <c r="U593" s="192"/>
      <c r="V593" s="171"/>
      <c r="W593" s="193"/>
      <c r="X593" s="193"/>
      <c r="Y593" s="193"/>
      <c r="Z593" s="205"/>
      <c r="AA593" s="10"/>
      <c r="AB593" s="10"/>
      <c r="AC593" s="10"/>
      <c r="AD593" s="10"/>
      <c r="AE593" s="10"/>
      <c r="AF593" s="10"/>
      <c r="AG593" s="9"/>
      <c r="AL593" s="160"/>
      <c r="AM593" s="53"/>
      <c r="AS593" s="58"/>
    </row>
    <row r="594" spans="1:45" s="1" customFormat="1" ht="15.9" customHeight="1" thickBot="1" x14ac:dyDescent="0.25">
      <c r="B594" s="472"/>
      <c r="C594" s="435"/>
      <c r="D594" s="435"/>
      <c r="E594" s="435"/>
      <c r="F594" s="435"/>
      <c r="G594" s="435"/>
      <c r="H594" s="435"/>
      <c r="I594" s="435"/>
      <c r="J594" s="435"/>
      <c r="K594" s="435"/>
      <c r="L594" s="435"/>
      <c r="M594" s="435"/>
      <c r="N594" s="435"/>
      <c r="O594" s="435"/>
      <c r="P594" s="435"/>
      <c r="Q594" s="450"/>
      <c r="R594" s="206"/>
      <c r="S594" s="207"/>
      <c r="T594" s="207"/>
      <c r="U594" s="208"/>
      <c r="V594" s="464" t="str">
        <f>V573</f>
        <v/>
      </c>
      <c r="W594" s="465"/>
      <c r="X594" s="465"/>
      <c r="Y594" s="465"/>
      <c r="Z594" s="466"/>
      <c r="AA594" s="168"/>
      <c r="AB594" s="168"/>
      <c r="AC594" s="179" t="s">
        <v>261</v>
      </c>
      <c r="AD594" s="168"/>
      <c r="AE594" s="168"/>
      <c r="AF594" s="168"/>
      <c r="AG594" s="169"/>
      <c r="AH594" s="169"/>
      <c r="AI594" s="169"/>
      <c r="AJ594" s="169"/>
      <c r="AK594" s="169"/>
      <c r="AL594" s="170"/>
      <c r="AM594" s="53"/>
      <c r="AS594" s="58"/>
    </row>
    <row r="595" spans="1:45" s="1" customFormat="1" ht="9.9" customHeight="1" x14ac:dyDescent="0.2">
      <c r="B595" s="472"/>
      <c r="C595" s="435"/>
      <c r="D595" s="435"/>
      <c r="E595" s="435"/>
      <c r="F595" s="435"/>
      <c r="G595" s="435"/>
      <c r="H595" s="435"/>
      <c r="I595" s="435"/>
      <c r="J595" s="435"/>
      <c r="K595" s="435"/>
      <c r="L595" s="435"/>
      <c r="M595" s="435"/>
      <c r="N595" s="435"/>
      <c r="O595" s="435"/>
      <c r="P595" s="435"/>
      <c r="Q595" s="450"/>
      <c r="R595" s="213" t="s">
        <v>262</v>
      </c>
      <c r="S595" s="166"/>
      <c r="T595" s="166"/>
      <c r="U595" s="195"/>
      <c r="V595" s="215" t="s">
        <v>263</v>
      </c>
      <c r="W595" s="10"/>
      <c r="X595" s="10"/>
      <c r="Y595" s="10"/>
      <c r="Z595" s="180"/>
      <c r="AA595" s="164"/>
      <c r="AB595" s="10"/>
      <c r="AC595" s="216" t="s">
        <v>264</v>
      </c>
      <c r="AD595" s="10"/>
      <c r="AE595" s="10"/>
      <c r="AF595" s="10"/>
      <c r="AG595" s="171"/>
      <c r="AI595" s="216" t="s">
        <v>265</v>
      </c>
      <c r="AL595" s="160"/>
      <c r="AM595" s="53"/>
      <c r="AS595" s="58"/>
    </row>
    <row r="596" spans="1:45" s="1" customFormat="1" ht="15.9" customHeight="1" x14ac:dyDescent="0.2">
      <c r="B596" s="514" t="str">
        <f>"TEL："&amp;請求データ入力!$K$4</f>
        <v>TEL：090-4609-2757</v>
      </c>
      <c r="C596" s="453"/>
      <c r="D596" s="453"/>
      <c r="E596" s="453"/>
      <c r="F596" s="453"/>
      <c r="G596" s="453"/>
      <c r="H596" s="453"/>
      <c r="I596" s="453"/>
      <c r="J596" s="453"/>
      <c r="K596" s="453"/>
      <c r="L596" s="453"/>
      <c r="M596" s="453"/>
      <c r="N596" s="453"/>
      <c r="O596" s="453"/>
      <c r="P596" s="453"/>
      <c r="Q596" s="497"/>
      <c r="R596" s="452">
        <f>R575</f>
        <v>0</v>
      </c>
      <c r="S596" s="453"/>
      <c r="T596" s="453"/>
      <c r="U596" s="453"/>
      <c r="V596" s="544" t="str">
        <f>V575</f>
        <v>//</v>
      </c>
      <c r="W596" s="453"/>
      <c r="X596" s="453"/>
      <c r="Y596" s="453"/>
      <c r="Z596" s="497"/>
      <c r="AA596" s="164"/>
      <c r="AB596" s="10"/>
      <c r="AC596" s="10"/>
      <c r="AD596" s="10"/>
      <c r="AE596" s="10"/>
      <c r="AF596" s="10"/>
      <c r="AG596" s="163"/>
      <c r="AL596" s="160"/>
      <c r="AM596" s="53"/>
      <c r="AS596" s="58"/>
    </row>
    <row r="597" spans="1:45" s="1" customFormat="1" ht="9.9" customHeight="1" x14ac:dyDescent="0.2">
      <c r="B597" s="209" t="s">
        <v>266</v>
      </c>
      <c r="C597" s="191"/>
      <c r="D597" s="191"/>
      <c r="E597" s="191"/>
      <c r="F597" s="197"/>
      <c r="G597" s="191"/>
      <c r="H597" s="191"/>
      <c r="I597" s="191"/>
      <c r="J597" s="191"/>
      <c r="K597" s="191"/>
      <c r="L597" s="191"/>
      <c r="M597" s="191"/>
      <c r="N597" s="191"/>
      <c r="O597" s="191"/>
      <c r="P597" s="191"/>
      <c r="Q597" s="191"/>
      <c r="R597" s="214" t="s">
        <v>267</v>
      </c>
      <c r="S597" s="169"/>
      <c r="T597" s="169"/>
      <c r="U597" s="196"/>
      <c r="V597" s="198"/>
      <c r="W597" s="193"/>
      <c r="X597" s="193"/>
      <c r="Y597" s="193"/>
      <c r="Z597" s="194"/>
      <c r="AA597" s="164"/>
      <c r="AB597" s="10"/>
      <c r="AC597" s="10"/>
      <c r="AD597" s="10"/>
      <c r="AE597" s="10"/>
      <c r="AF597" s="10"/>
      <c r="AG597" s="163"/>
      <c r="AL597" s="160"/>
      <c r="AM597" s="53"/>
      <c r="AS597" s="58"/>
    </row>
    <row r="598" spans="1:45" s="1" customFormat="1" ht="15.9" customHeight="1" x14ac:dyDescent="0.2">
      <c r="B598" s="452">
        <f>B577</f>
        <v>0</v>
      </c>
      <c r="C598" s="453"/>
      <c r="D598" s="453"/>
      <c r="E598" s="453"/>
      <c r="F598" s="453"/>
      <c r="G598" s="488">
        <f>G577</f>
        <v>0</v>
      </c>
      <c r="H598" s="453"/>
      <c r="I598" s="453"/>
      <c r="J598" s="453"/>
      <c r="K598" s="453"/>
      <c r="L598" s="453"/>
      <c r="M598" s="453"/>
      <c r="N598" s="453"/>
      <c r="O598" s="453"/>
      <c r="P598" s="453"/>
      <c r="Q598" s="453"/>
      <c r="R598" s="452">
        <f>R577</f>
        <v>0</v>
      </c>
      <c r="S598" s="453"/>
      <c r="T598" s="453"/>
      <c r="U598" s="453"/>
      <c r="V598" s="217" t="s">
        <v>268</v>
      </c>
      <c r="W598" s="531" t="str">
        <f>W577</f>
        <v>2602100</v>
      </c>
      <c r="X598" s="453"/>
      <c r="Y598" s="453"/>
      <c r="Z598" s="497"/>
      <c r="AA598" s="165"/>
      <c r="AB598" s="166"/>
      <c r="AC598" s="166"/>
      <c r="AD598" s="166"/>
      <c r="AE598" s="166"/>
      <c r="AF598" s="166"/>
      <c r="AG598" s="165"/>
      <c r="AH598" s="166"/>
      <c r="AI598" s="166"/>
      <c r="AJ598" s="166"/>
      <c r="AK598" s="166"/>
      <c r="AL598" s="167"/>
      <c r="AM598" s="53"/>
      <c r="AS598" s="58"/>
    </row>
    <row r="599" spans="1:45" s="1" customFormat="1" ht="12" customHeight="1" x14ac:dyDescent="0.2">
      <c r="B599" s="92"/>
      <c r="AM599" s="53"/>
      <c r="AS599" s="58"/>
    </row>
    <row r="600" spans="1:45" s="1" customFormat="1" ht="18.899999999999999" customHeight="1" x14ac:dyDescent="0.2">
      <c r="AM600" s="53"/>
      <c r="AS600" s="58"/>
    </row>
    <row r="601" spans="1:45" s="2" customFormat="1" ht="15.9" customHeight="1" x14ac:dyDescent="0.2">
      <c r="A601" s="1"/>
      <c r="B601" s="219" t="s">
        <v>271</v>
      </c>
      <c r="C601" s="84"/>
      <c r="D601" s="85"/>
      <c r="E601" s="85"/>
      <c r="F601" s="85"/>
      <c r="G601" s="85"/>
      <c r="H601" s="85"/>
      <c r="I601" s="85"/>
      <c r="J601" s="85"/>
      <c r="K601" s="85"/>
      <c r="L601" s="85"/>
      <c r="M601" s="85"/>
      <c r="N601" s="85"/>
      <c r="O601" s="86"/>
      <c r="P601" s="220" t="s">
        <v>272</v>
      </c>
      <c r="Q601" s="85"/>
      <c r="R601" s="85"/>
      <c r="S601" s="85"/>
      <c r="T601" s="85"/>
      <c r="U601" s="85"/>
      <c r="V601" s="85"/>
      <c r="AA601" s="224" t="s">
        <v>244</v>
      </c>
      <c r="AB601" s="225"/>
      <c r="AC601" s="225"/>
      <c r="AD601" s="225"/>
      <c r="AE601" s="225"/>
      <c r="AF601" s="225"/>
      <c r="AG601" s="225"/>
      <c r="AH601" s="225"/>
      <c r="AI601" s="225"/>
      <c r="AJ601" s="225"/>
      <c r="AK601" s="225"/>
      <c r="AL601" s="226"/>
      <c r="AM601" s="53"/>
      <c r="AN601" s="55"/>
      <c r="AO601" s="1"/>
      <c r="AP601" s="1"/>
      <c r="AQ601" s="58"/>
      <c r="AS601" s="57"/>
    </row>
    <row r="602" spans="1:45" s="1" customFormat="1" ht="15.9" customHeight="1" thickBot="1" x14ac:dyDescent="0.25">
      <c r="B602" s="247"/>
      <c r="C602" s="248"/>
      <c r="D602" s="248"/>
      <c r="E602" s="249" t="s">
        <v>245</v>
      </c>
      <c r="F602" s="250"/>
      <c r="G602" s="248"/>
      <c r="H602" s="248"/>
      <c r="I602" s="248"/>
      <c r="J602" s="251"/>
      <c r="K602" s="248"/>
      <c r="L602" s="248"/>
      <c r="M602" s="248"/>
      <c r="N602" s="255" t="s">
        <v>246</v>
      </c>
      <c r="O602" s="248"/>
      <c r="P602" s="248"/>
      <c r="Q602" s="248"/>
      <c r="R602" s="255" t="s">
        <v>247</v>
      </c>
      <c r="S602" s="248"/>
      <c r="T602" s="248"/>
      <c r="U602" s="256"/>
      <c r="V602" s="249" t="s">
        <v>248</v>
      </c>
      <c r="W602" s="248"/>
      <c r="X602" s="252"/>
      <c r="Y602" s="252"/>
      <c r="Z602" s="253"/>
      <c r="AA602" s="227"/>
      <c r="AB602" s="3"/>
      <c r="AC602" s="3"/>
      <c r="AD602" s="3"/>
      <c r="AG602" s="4"/>
      <c r="AH602" s="4"/>
      <c r="AI602" s="4"/>
      <c r="AJ602" s="4"/>
      <c r="AK602" s="5"/>
      <c r="AL602" s="228"/>
      <c r="AM602" s="53"/>
      <c r="AQ602" s="58"/>
      <c r="AS602" s="58"/>
    </row>
    <row r="603" spans="1:45" s="1" customFormat="1" ht="15.9" customHeight="1" thickTop="1" x14ac:dyDescent="0.2">
      <c r="A603" s="6"/>
      <c r="B603" s="553">
        <f>B582</f>
        <v>0</v>
      </c>
      <c r="C603" s="435"/>
      <c r="D603" s="435"/>
      <c r="E603" s="435"/>
      <c r="F603" s="435"/>
      <c r="G603" s="435"/>
      <c r="H603" s="435"/>
      <c r="I603" s="435"/>
      <c r="J603" s="435"/>
      <c r="K603" s="435"/>
      <c r="L603" s="435"/>
      <c r="M603" s="435"/>
      <c r="N603" s="543">
        <f>N582</f>
        <v>0</v>
      </c>
      <c r="O603" s="435"/>
      <c r="P603" s="483">
        <f>P582</f>
        <v>0</v>
      </c>
      <c r="Q603" s="435"/>
      <c r="R603" s="546">
        <f>R582</f>
        <v>0</v>
      </c>
      <c r="S603" s="435"/>
      <c r="T603" s="435"/>
      <c r="U603" s="438"/>
      <c r="V603" s="447" t="str">
        <f>V582</f>
        <v/>
      </c>
      <c r="W603" s="435"/>
      <c r="X603" s="435"/>
      <c r="Y603" s="435"/>
      <c r="Z603" s="435"/>
      <c r="AA603" s="327"/>
      <c r="AB603" s="318"/>
      <c r="AC603" s="318"/>
      <c r="AD603" s="318"/>
      <c r="AE603" s="234"/>
      <c r="AF603" s="234"/>
      <c r="AG603" s="234"/>
      <c r="AH603" s="234"/>
      <c r="AI603" s="234"/>
      <c r="AJ603" s="234"/>
      <c r="AK603" s="234"/>
      <c r="AL603" s="235"/>
      <c r="AM603" s="53"/>
      <c r="AQ603" s="58"/>
      <c r="AS603" s="58"/>
    </row>
    <row r="604" spans="1:45" s="1" customFormat="1" ht="15.9" customHeight="1" x14ac:dyDescent="0.2">
      <c r="B604" s="474"/>
      <c r="C604" s="457"/>
      <c r="D604" s="457"/>
      <c r="E604" s="457"/>
      <c r="F604" s="457"/>
      <c r="G604" s="457"/>
      <c r="H604" s="457"/>
      <c r="I604" s="457"/>
      <c r="J604" s="457"/>
      <c r="K604" s="457"/>
      <c r="L604" s="457"/>
      <c r="M604" s="457"/>
      <c r="N604" s="456"/>
      <c r="O604" s="457"/>
      <c r="P604" s="458"/>
      <c r="Q604" s="457"/>
      <c r="R604" s="470"/>
      <c r="S604" s="457"/>
      <c r="T604" s="457"/>
      <c r="U604" s="462"/>
      <c r="V604" s="512"/>
      <c r="W604" s="457"/>
      <c r="X604" s="457"/>
      <c r="Y604" s="457"/>
      <c r="Z604" s="462"/>
      <c r="AA604" s="328" t="s">
        <v>249</v>
      </c>
      <c r="AB604" s="329"/>
      <c r="AC604" s="329"/>
      <c r="AD604" s="329"/>
      <c r="AE604" s="329"/>
      <c r="AF604" s="329"/>
      <c r="AG604" s="329"/>
      <c r="AH604" s="329"/>
      <c r="AI604" s="329"/>
      <c r="AJ604" s="329"/>
      <c r="AK604" s="329"/>
      <c r="AL604" s="330"/>
      <c r="AM604" s="53"/>
      <c r="AS604" s="58"/>
    </row>
    <row r="605" spans="1:45" s="1" customFormat="1" ht="15.9" customHeight="1" x14ac:dyDescent="0.2">
      <c r="B605" s="474"/>
      <c r="C605" s="457"/>
      <c r="D605" s="457"/>
      <c r="E605" s="457"/>
      <c r="F605" s="457"/>
      <c r="G605" s="457"/>
      <c r="H605" s="457"/>
      <c r="I605" s="457"/>
      <c r="J605" s="457"/>
      <c r="K605" s="457"/>
      <c r="L605" s="457"/>
      <c r="M605" s="457"/>
      <c r="N605" s="456"/>
      <c r="O605" s="457"/>
      <c r="P605" s="458"/>
      <c r="Q605" s="457"/>
      <c r="R605" s="470"/>
      <c r="S605" s="457"/>
      <c r="T605" s="457"/>
      <c r="U605" s="462"/>
      <c r="V605" s="512"/>
      <c r="W605" s="457"/>
      <c r="X605" s="457"/>
      <c r="Y605" s="457"/>
      <c r="Z605" s="462"/>
      <c r="AA605" s="331" t="s">
        <v>252</v>
      </c>
      <c r="AB605" s="332"/>
      <c r="AC605" s="332"/>
      <c r="AD605" s="332"/>
      <c r="AE605" s="332"/>
      <c r="AF605" s="332"/>
      <c r="AG605" s="332"/>
      <c r="AH605" s="332"/>
      <c r="AI605" s="332"/>
      <c r="AJ605" s="332"/>
      <c r="AK605" s="332"/>
      <c r="AL605" s="333"/>
      <c r="AM605" s="53"/>
      <c r="AS605" s="58"/>
    </row>
    <row r="606" spans="1:45" s="1" customFormat="1" ht="15.9" customHeight="1" x14ac:dyDescent="0.2">
      <c r="B606" s="474"/>
      <c r="C606" s="457"/>
      <c r="D606" s="457"/>
      <c r="E606" s="457"/>
      <c r="F606" s="457"/>
      <c r="G606" s="457"/>
      <c r="H606" s="457"/>
      <c r="I606" s="457"/>
      <c r="J606" s="457"/>
      <c r="K606" s="457"/>
      <c r="L606" s="457"/>
      <c r="M606" s="457"/>
      <c r="N606" s="456"/>
      <c r="O606" s="457"/>
      <c r="P606" s="458"/>
      <c r="Q606" s="457"/>
      <c r="R606" s="470"/>
      <c r="S606" s="457"/>
      <c r="T606" s="457"/>
      <c r="U606" s="462"/>
      <c r="V606" s="512"/>
      <c r="W606" s="457"/>
      <c r="X606" s="457"/>
      <c r="Y606" s="457"/>
      <c r="Z606" s="462"/>
      <c r="AA606" s="461" t="s">
        <v>253</v>
      </c>
      <c r="AB606" s="457"/>
      <c r="AC606" s="457"/>
      <c r="AD606" s="462"/>
      <c r="AE606" s="461" t="s">
        <v>254</v>
      </c>
      <c r="AF606" s="457"/>
      <c r="AG606" s="457"/>
      <c r="AH606" s="462"/>
      <c r="AI606" s="461" t="s">
        <v>255</v>
      </c>
      <c r="AJ606" s="457"/>
      <c r="AK606" s="457"/>
      <c r="AL606" s="462"/>
      <c r="AM606" s="53"/>
      <c r="AS606" s="58"/>
    </row>
    <row r="607" spans="1:45" s="1" customFormat="1" ht="15.9" customHeight="1" x14ac:dyDescent="0.2">
      <c r="B607" s="474"/>
      <c r="C607" s="457"/>
      <c r="D607" s="457"/>
      <c r="E607" s="457"/>
      <c r="F607" s="457"/>
      <c r="G607" s="457"/>
      <c r="H607" s="457"/>
      <c r="I607" s="457"/>
      <c r="J607" s="457"/>
      <c r="K607" s="457"/>
      <c r="L607" s="457"/>
      <c r="M607" s="457"/>
      <c r="N607" s="456"/>
      <c r="O607" s="457"/>
      <c r="P607" s="458"/>
      <c r="Q607" s="457"/>
      <c r="R607" s="470"/>
      <c r="S607" s="457"/>
      <c r="T607" s="457"/>
      <c r="U607" s="462"/>
      <c r="V607" s="512"/>
      <c r="W607" s="457"/>
      <c r="X607" s="457"/>
      <c r="Y607" s="457"/>
      <c r="Z607" s="462"/>
      <c r="AA607" s="230"/>
      <c r="AB607" s="7"/>
      <c r="AC607" s="8"/>
      <c r="AD607" s="8"/>
      <c r="AE607" s="240"/>
      <c r="AF607" s="8"/>
      <c r="AG607" s="7"/>
      <c r="AH607" s="231"/>
      <c r="AI607" s="7"/>
      <c r="AJ607" s="7"/>
      <c r="AK607" s="7"/>
      <c r="AL607" s="231"/>
      <c r="AM607" s="53"/>
      <c r="AS607" s="58"/>
    </row>
    <row r="608" spans="1:45" s="1" customFormat="1" ht="15.9" customHeight="1" x14ac:dyDescent="0.2">
      <c r="B608" s="474"/>
      <c r="C608" s="457"/>
      <c r="D608" s="457"/>
      <c r="E608" s="457"/>
      <c r="F608" s="457"/>
      <c r="G608" s="457"/>
      <c r="H608" s="457"/>
      <c r="I608" s="457"/>
      <c r="J608" s="457"/>
      <c r="K608" s="457"/>
      <c r="L608" s="457"/>
      <c r="M608" s="457"/>
      <c r="N608" s="456"/>
      <c r="O608" s="457"/>
      <c r="P608" s="458"/>
      <c r="Q608" s="457"/>
      <c r="R608" s="470"/>
      <c r="S608" s="457"/>
      <c r="T608" s="457"/>
      <c r="U608" s="462"/>
      <c r="V608" s="512"/>
      <c r="W608" s="457"/>
      <c r="X608" s="457"/>
      <c r="Y608" s="457"/>
      <c r="Z608" s="462"/>
      <c r="AA608" s="230"/>
      <c r="AB608" s="7"/>
      <c r="AC608" s="8"/>
      <c r="AD608" s="8"/>
      <c r="AE608" s="240"/>
      <c r="AF608" s="8"/>
      <c r="AG608" s="7"/>
      <c r="AH608" s="231"/>
      <c r="AI608" s="7"/>
      <c r="AJ608" s="7"/>
      <c r="AK608" s="7"/>
      <c r="AL608" s="231"/>
      <c r="AM608" s="53"/>
      <c r="AS608" s="58"/>
    </row>
    <row r="609" spans="2:45" s="1" customFormat="1" ht="15.9" customHeight="1" thickBot="1" x14ac:dyDescent="0.25">
      <c r="B609" s="474"/>
      <c r="C609" s="457"/>
      <c r="D609" s="457"/>
      <c r="E609" s="457"/>
      <c r="F609" s="457"/>
      <c r="G609" s="457"/>
      <c r="H609" s="457"/>
      <c r="I609" s="457"/>
      <c r="J609" s="457"/>
      <c r="K609" s="457"/>
      <c r="L609" s="457"/>
      <c r="M609" s="457"/>
      <c r="N609" s="456"/>
      <c r="O609" s="457"/>
      <c r="P609" s="458"/>
      <c r="Q609" s="457"/>
      <c r="R609" s="524"/>
      <c r="S609" s="432"/>
      <c r="T609" s="432"/>
      <c r="U609" s="433"/>
      <c r="V609" s="431"/>
      <c r="W609" s="432"/>
      <c r="X609" s="432"/>
      <c r="Y609" s="432"/>
      <c r="Z609" s="433"/>
      <c r="AA609" s="236"/>
      <c r="AB609" s="237"/>
      <c r="AC609" s="238"/>
      <c r="AD609" s="238"/>
      <c r="AE609" s="241"/>
      <c r="AF609" s="238"/>
      <c r="AG609" s="237"/>
      <c r="AH609" s="239"/>
      <c r="AI609" s="237"/>
      <c r="AJ609" s="237"/>
      <c r="AK609" s="237"/>
      <c r="AL609" s="239"/>
      <c r="AM609" s="53"/>
      <c r="AS609" s="58"/>
    </row>
    <row r="610" spans="2:45" s="1" customFormat="1" ht="9.9" customHeight="1" x14ac:dyDescent="0.2">
      <c r="B610" s="261" t="s">
        <v>256</v>
      </c>
      <c r="C610" s="262"/>
      <c r="D610" s="262"/>
      <c r="E610" s="262"/>
      <c r="F610" s="262"/>
      <c r="G610" s="528" t="str">
        <f>請求データ入力!$K$2</f>
        <v xml:space="preserve">72130
</v>
      </c>
      <c r="H610" s="432"/>
      <c r="I610" s="432"/>
      <c r="J610" s="432"/>
      <c r="K610" s="433"/>
      <c r="L610" s="499" t="s">
        <v>100</v>
      </c>
      <c r="M610" s="457"/>
      <c r="N610" s="457"/>
      <c r="O610" s="457"/>
      <c r="P610" s="457"/>
      <c r="Q610" s="500"/>
      <c r="R610" s="279" t="s">
        <v>257</v>
      </c>
      <c r="S610" s="280"/>
      <c r="T610" s="280"/>
      <c r="U610" s="281"/>
      <c r="V610" s="282"/>
      <c r="W610" s="282"/>
      <c r="X610" s="280"/>
      <c r="Y610" s="280"/>
      <c r="Z610" s="283"/>
      <c r="AC610" s="317"/>
      <c r="AD610" s="317"/>
      <c r="AE610" s="317"/>
      <c r="AF610" s="317"/>
      <c r="AG610" s="9"/>
      <c r="AL610" s="229"/>
      <c r="AM610" s="53"/>
      <c r="AS610" s="58"/>
    </row>
    <row r="611" spans="2:45" s="1" customFormat="1" ht="17.149999999999999" customHeight="1" x14ac:dyDescent="0.2">
      <c r="B611" s="221"/>
      <c r="G611" s="529"/>
      <c r="H611" s="424"/>
      <c r="I611" s="424"/>
      <c r="J611" s="424"/>
      <c r="K611" s="425"/>
      <c r="L611" s="513">
        <f>請求データ入力!$K$6</f>
        <v>0</v>
      </c>
      <c r="M611" s="457"/>
      <c r="N611" s="457"/>
      <c r="O611" s="457"/>
      <c r="P611" s="457"/>
      <c r="Q611" s="500"/>
      <c r="R611" s="284"/>
      <c r="S611" s="234"/>
      <c r="T611" s="234"/>
      <c r="U611" s="259"/>
      <c r="V611" s="535" t="str">
        <f>V590</f>
        <v/>
      </c>
      <c r="W611" s="424"/>
      <c r="X611" s="424"/>
      <c r="Y611" s="424"/>
      <c r="Z611" s="536"/>
      <c r="AC611" s="317"/>
      <c r="AD611" s="317"/>
      <c r="AE611" s="317"/>
      <c r="AF611" s="317"/>
      <c r="AG611" s="9"/>
      <c r="AL611" s="229"/>
      <c r="AM611" s="53"/>
      <c r="AS611" s="58"/>
    </row>
    <row r="612" spans="2:45" s="1" customFormat="1" ht="9.9" customHeight="1" x14ac:dyDescent="0.2">
      <c r="B612" s="523" t="str">
        <f>請求データ入力!$F$2</f>
        <v>〒110-0012　東京都台東区竜泉3-40-4</v>
      </c>
      <c r="C612" s="435"/>
      <c r="D612" s="435"/>
      <c r="E612" s="435"/>
      <c r="F612" s="435"/>
      <c r="G612" s="435"/>
      <c r="H612" s="435"/>
      <c r="I612" s="435"/>
      <c r="J612" s="435"/>
      <c r="K612" s="435"/>
      <c r="L612" s="435"/>
      <c r="M612" s="435"/>
      <c r="N612" s="435"/>
      <c r="O612" s="435"/>
      <c r="P612" s="435"/>
      <c r="Q612" s="435"/>
      <c r="R612" s="285" t="s">
        <v>258</v>
      </c>
      <c r="U612" s="257"/>
      <c r="W612" s="10"/>
      <c r="X612" s="10"/>
      <c r="Y612" s="10"/>
      <c r="Z612" s="286"/>
      <c r="AA612" s="10"/>
      <c r="AB612" s="10"/>
      <c r="AC612" s="10"/>
      <c r="AD612" s="10"/>
      <c r="AE612" s="10"/>
      <c r="AF612" s="10"/>
      <c r="AG612" s="9"/>
      <c r="AL612" s="229"/>
      <c r="AM612" s="53"/>
      <c r="AS612" s="58"/>
    </row>
    <row r="613" spans="2:45" s="1" customFormat="1" ht="17.149999999999999" customHeight="1" x14ac:dyDescent="0.2">
      <c r="B613" s="439"/>
      <c r="C613" s="435"/>
      <c r="D613" s="435"/>
      <c r="E613" s="435"/>
      <c r="F613" s="435"/>
      <c r="G613" s="435"/>
      <c r="H613" s="435"/>
      <c r="I613" s="435"/>
      <c r="J613" s="435"/>
      <c r="K613" s="435"/>
      <c r="L613" s="435"/>
      <c r="M613" s="435"/>
      <c r="N613" s="435"/>
      <c r="O613" s="435"/>
      <c r="P613" s="435"/>
      <c r="Q613" s="435"/>
      <c r="R613" s="287" t="s">
        <v>259</v>
      </c>
      <c r="T613" s="491">
        <f>請求データ入力!$O$11</f>
        <v>0.1</v>
      </c>
      <c r="U613" s="425"/>
      <c r="V613" s="434" t="str">
        <f>V592</f>
        <v/>
      </c>
      <c r="W613" s="435"/>
      <c r="X613" s="435"/>
      <c r="Y613" s="435"/>
      <c r="Z613" s="436"/>
      <c r="AA613" s="10"/>
      <c r="AB613" s="10"/>
      <c r="AC613" s="10"/>
      <c r="AD613" s="10"/>
      <c r="AE613" s="10"/>
      <c r="AF613" s="10"/>
      <c r="AG613" s="9"/>
      <c r="AL613" s="229"/>
      <c r="AM613" s="53"/>
      <c r="AS613" s="58"/>
    </row>
    <row r="614" spans="2:45" s="1" customFormat="1" ht="9.9" customHeight="1" x14ac:dyDescent="0.2">
      <c r="B614" s="437" t="str">
        <f>請求データ入力!$F$6</f>
        <v>有限会社木村左官工業</v>
      </c>
      <c r="C614" s="435"/>
      <c r="D614" s="435"/>
      <c r="E614" s="435"/>
      <c r="F614" s="435"/>
      <c r="G614" s="435"/>
      <c r="H614" s="435"/>
      <c r="I614" s="435"/>
      <c r="J614" s="435"/>
      <c r="K614" s="435"/>
      <c r="L614" s="435"/>
      <c r="M614" s="435"/>
      <c r="N614" s="435"/>
      <c r="O614" s="435"/>
      <c r="P614" s="435"/>
      <c r="Q614" s="438"/>
      <c r="R614" s="288" t="s">
        <v>260</v>
      </c>
      <c r="S614" s="262"/>
      <c r="T614" s="262"/>
      <c r="U614" s="263"/>
      <c r="V614" s="262"/>
      <c r="W614" s="264"/>
      <c r="X614" s="264"/>
      <c r="Y614" s="264"/>
      <c r="Z614" s="289"/>
      <c r="AA614" s="10"/>
      <c r="AB614" s="10"/>
      <c r="AC614" s="10"/>
      <c r="AD614" s="10"/>
      <c r="AE614" s="10"/>
      <c r="AF614" s="10"/>
      <c r="AG614" s="9"/>
      <c r="AL614" s="229"/>
      <c r="AM614" s="53"/>
      <c r="AS614" s="58"/>
    </row>
    <row r="615" spans="2:45" s="1" customFormat="1" ht="17.149999999999999" customHeight="1" thickBot="1" x14ac:dyDescent="0.25">
      <c r="B615" s="439"/>
      <c r="C615" s="435"/>
      <c r="D615" s="435"/>
      <c r="E615" s="435"/>
      <c r="F615" s="435"/>
      <c r="G615" s="435"/>
      <c r="H615" s="435"/>
      <c r="I615" s="435"/>
      <c r="J615" s="435"/>
      <c r="K615" s="435"/>
      <c r="L615" s="435"/>
      <c r="M615" s="435"/>
      <c r="N615" s="435"/>
      <c r="O615" s="435"/>
      <c r="P615" s="435"/>
      <c r="Q615" s="438"/>
      <c r="R615" s="290"/>
      <c r="S615" s="291"/>
      <c r="T615" s="291"/>
      <c r="U615" s="292"/>
      <c r="V615" s="444" t="str">
        <f>V594</f>
        <v/>
      </c>
      <c r="W615" s="445"/>
      <c r="X615" s="445"/>
      <c r="Y615" s="445"/>
      <c r="Z615" s="446"/>
      <c r="AA615" s="242"/>
      <c r="AB615" s="242"/>
      <c r="AC615" s="243" t="s">
        <v>261</v>
      </c>
      <c r="AD615" s="242"/>
      <c r="AE615" s="242"/>
      <c r="AF615" s="242"/>
      <c r="AG615" s="244"/>
      <c r="AH615" s="244"/>
      <c r="AI615" s="244"/>
      <c r="AJ615" s="244"/>
      <c r="AK615" s="244"/>
      <c r="AL615" s="245"/>
      <c r="AM615" s="53"/>
      <c r="AS615" s="58"/>
    </row>
    <row r="616" spans="2:45" s="1" customFormat="1" ht="9.9" customHeight="1" x14ac:dyDescent="0.2">
      <c r="B616" s="439"/>
      <c r="C616" s="435"/>
      <c r="D616" s="435"/>
      <c r="E616" s="435"/>
      <c r="F616" s="435"/>
      <c r="G616" s="435"/>
      <c r="H616" s="435"/>
      <c r="I616" s="435"/>
      <c r="J616" s="435"/>
      <c r="K616" s="435"/>
      <c r="L616" s="435"/>
      <c r="M616" s="435"/>
      <c r="N616" s="435"/>
      <c r="O616" s="435"/>
      <c r="P616" s="435"/>
      <c r="Q616" s="438"/>
      <c r="R616" s="266" t="s">
        <v>262</v>
      </c>
      <c r="S616" s="234"/>
      <c r="T616" s="234"/>
      <c r="U616" s="259"/>
      <c r="V616" s="254" t="s">
        <v>263</v>
      </c>
      <c r="W616" s="10"/>
      <c r="X616" s="10"/>
      <c r="Y616" s="10"/>
      <c r="Z616" s="10"/>
      <c r="AA616" s="272"/>
      <c r="AB616" s="264"/>
      <c r="AC616" s="273" t="s">
        <v>264</v>
      </c>
      <c r="AD616" s="264"/>
      <c r="AE616" s="264"/>
      <c r="AF616" s="264"/>
      <c r="AG616" s="246"/>
      <c r="AH616" s="262"/>
      <c r="AI616" s="273" t="s">
        <v>265</v>
      </c>
      <c r="AJ616" s="262"/>
      <c r="AK616" s="262"/>
      <c r="AL616" s="274"/>
      <c r="AM616" s="53"/>
      <c r="AS616" s="58"/>
    </row>
    <row r="617" spans="2:45" s="1" customFormat="1" ht="17.149999999999999" customHeight="1" x14ac:dyDescent="0.2">
      <c r="B617" s="522" t="str">
        <f>"TEL："&amp;請求データ入力!$K$4</f>
        <v>TEL：090-4609-2757</v>
      </c>
      <c r="C617" s="424"/>
      <c r="D617" s="424"/>
      <c r="E617" s="424"/>
      <c r="F617" s="424"/>
      <c r="G617" s="424"/>
      <c r="H617" s="424"/>
      <c r="I617" s="424"/>
      <c r="J617" s="424"/>
      <c r="K617" s="424"/>
      <c r="L617" s="424"/>
      <c r="M617" s="424"/>
      <c r="N617" s="424"/>
      <c r="O617" s="424"/>
      <c r="P617" s="424"/>
      <c r="Q617" s="425"/>
      <c r="R617" s="530">
        <f>R596</f>
        <v>0</v>
      </c>
      <c r="S617" s="435"/>
      <c r="T617" s="435"/>
      <c r="U617" s="438"/>
      <c r="V617" s="483" t="str">
        <f>V596</f>
        <v>//</v>
      </c>
      <c r="W617" s="435"/>
      <c r="X617" s="435"/>
      <c r="Y617" s="435"/>
      <c r="Z617" s="435"/>
      <c r="AA617" s="232"/>
      <c r="AB617" s="10"/>
      <c r="AC617" s="10"/>
      <c r="AD617" s="10"/>
      <c r="AE617" s="10"/>
      <c r="AF617" s="10"/>
      <c r="AG617" s="221"/>
      <c r="AL617" s="229"/>
      <c r="AM617" s="53"/>
      <c r="AS617" s="58"/>
    </row>
    <row r="618" spans="2:45" s="1" customFormat="1" ht="9.9" customHeight="1" x14ac:dyDescent="0.2">
      <c r="B618" s="261" t="s">
        <v>266</v>
      </c>
      <c r="C618" s="262"/>
      <c r="D618" s="262"/>
      <c r="E618" s="262"/>
      <c r="F618" s="267"/>
      <c r="G618" s="262"/>
      <c r="H618" s="262"/>
      <c r="I618" s="262"/>
      <c r="J618" s="262"/>
      <c r="K618" s="262"/>
      <c r="L618" s="262"/>
      <c r="M618" s="262"/>
      <c r="N618" s="262"/>
      <c r="O618" s="262"/>
      <c r="P618" s="262"/>
      <c r="Q618" s="262"/>
      <c r="R618" s="268" t="s">
        <v>267</v>
      </c>
      <c r="S618" s="244"/>
      <c r="T618" s="244"/>
      <c r="U618" s="260"/>
      <c r="V618" s="269"/>
      <c r="W618" s="264"/>
      <c r="X618" s="264"/>
      <c r="Y618" s="264"/>
      <c r="Z618" s="265"/>
      <c r="AA618" s="232"/>
      <c r="AB618" s="10"/>
      <c r="AC618" s="10"/>
      <c r="AD618" s="10"/>
      <c r="AE618" s="10"/>
      <c r="AF618" s="10"/>
      <c r="AG618" s="221"/>
      <c r="AL618" s="229"/>
      <c r="AM618" s="53"/>
      <c r="AS618" s="58"/>
    </row>
    <row r="619" spans="2:45" s="1" customFormat="1" ht="17.149999999999999" customHeight="1" x14ac:dyDescent="0.2">
      <c r="B619" s="515">
        <f>B598</f>
        <v>0</v>
      </c>
      <c r="C619" s="424"/>
      <c r="D619" s="424"/>
      <c r="E619" s="424"/>
      <c r="F619" s="424"/>
      <c r="G619" s="534">
        <f>G598</f>
        <v>0</v>
      </c>
      <c r="H619" s="424"/>
      <c r="I619" s="424"/>
      <c r="J619" s="424"/>
      <c r="K619" s="424"/>
      <c r="L619" s="424"/>
      <c r="M619" s="424"/>
      <c r="N619" s="424"/>
      <c r="O619" s="424"/>
      <c r="P619" s="424"/>
      <c r="Q619" s="424"/>
      <c r="R619" s="518">
        <f>R598</f>
        <v>0</v>
      </c>
      <c r="S619" s="424"/>
      <c r="T619" s="424"/>
      <c r="U619" s="425"/>
      <c r="V619" s="223" t="s">
        <v>268</v>
      </c>
      <c r="W619" s="423" t="str">
        <f>W598</f>
        <v>2602100</v>
      </c>
      <c r="X619" s="424"/>
      <c r="Y619" s="424"/>
      <c r="Z619" s="425"/>
      <c r="AA619" s="233"/>
      <c r="AB619" s="234"/>
      <c r="AC619" s="234"/>
      <c r="AD619" s="234"/>
      <c r="AE619" s="234"/>
      <c r="AF619" s="234"/>
      <c r="AG619" s="233"/>
      <c r="AH619" s="234"/>
      <c r="AI619" s="234"/>
      <c r="AJ619" s="234"/>
      <c r="AK619" s="234"/>
      <c r="AL619" s="235"/>
      <c r="AM619" s="53"/>
      <c r="AS619" s="58"/>
    </row>
    <row r="620" spans="2:45" s="1" customFormat="1" ht="5.15" customHeight="1" x14ac:dyDescent="0.2">
      <c r="B620" s="218"/>
      <c r="C620" s="218"/>
      <c r="D620" s="218"/>
      <c r="E620" s="218"/>
      <c r="F620" s="218"/>
      <c r="G620" s="270"/>
      <c r="H620" s="270"/>
      <c r="I620" s="270"/>
      <c r="J620" s="270"/>
      <c r="K620" s="270"/>
      <c r="L620" s="270"/>
      <c r="M620" s="270"/>
      <c r="N620" s="270"/>
      <c r="O620" s="270"/>
      <c r="P620" s="270"/>
      <c r="Q620" s="270"/>
      <c r="R620" s="218"/>
      <c r="S620" s="218"/>
      <c r="T620" s="218"/>
      <c r="U620" s="218"/>
      <c r="V620" s="271"/>
      <c r="W620" s="218"/>
      <c r="X620" s="218"/>
      <c r="Y620" s="218"/>
      <c r="Z620" s="218"/>
      <c r="AM620" s="53"/>
      <c r="AS620" s="58"/>
    </row>
  </sheetData>
  <mergeCells count="1630">
    <mergeCell ref="N608:O608"/>
    <mergeCell ref="V3:Z3"/>
    <mergeCell ref="V301:Z301"/>
    <mergeCell ref="L279:Q279"/>
    <mergeCell ref="AO16:AO17"/>
    <mergeCell ref="V5:Z5"/>
    <mergeCell ref="V303:Z303"/>
    <mergeCell ref="B191:M191"/>
    <mergeCell ref="AO18:AO19"/>
    <mergeCell ref="V603:Z603"/>
    <mergeCell ref="R191:U191"/>
    <mergeCell ref="G506:K507"/>
    <mergeCell ref="B240:Q241"/>
    <mergeCell ref="L176:Q176"/>
    <mergeCell ref="B192:M192"/>
    <mergeCell ref="N358:O358"/>
    <mergeCell ref="N544:O544"/>
    <mergeCell ref="G238:K239"/>
    <mergeCell ref="P422:Q422"/>
    <mergeCell ref="T551:U551"/>
    <mergeCell ref="P3:Q3"/>
    <mergeCell ref="P5:Q5"/>
    <mergeCell ref="N86:O86"/>
    <mergeCell ref="N255:O255"/>
    <mergeCell ref="R273:U273"/>
    <mergeCell ref="AE89:AH89"/>
    <mergeCell ref="R245:U245"/>
    <mergeCell ref="R545:U545"/>
    <mergeCell ref="N381:O381"/>
    <mergeCell ref="W164:Z164"/>
    <mergeCell ref="P443:Q443"/>
    <mergeCell ref="V369:Z369"/>
    <mergeCell ref="B95:Q96"/>
    <mergeCell ref="AE606:AH606"/>
    <mergeCell ref="B583:M583"/>
    <mergeCell ref="V376:Z376"/>
    <mergeCell ref="R277:U277"/>
    <mergeCell ref="B593:Q595"/>
    <mergeCell ref="P50:Q50"/>
    <mergeCell ref="AI130:AL130"/>
    <mergeCell ref="P25:Q25"/>
    <mergeCell ref="P479:Q479"/>
    <mergeCell ref="R577:U577"/>
    <mergeCell ref="P174:Q174"/>
    <mergeCell ref="P481:Q481"/>
    <mergeCell ref="P360:Q360"/>
    <mergeCell ref="V275:Z275"/>
    <mergeCell ref="N318:O318"/>
    <mergeCell ref="B296:M296"/>
    <mergeCell ref="R267:U267"/>
    <mergeCell ref="P505:Q505"/>
    <mergeCell ref="B173:M173"/>
    <mergeCell ref="V277:Z277"/>
    <mergeCell ref="V575:Z575"/>
    <mergeCell ref="N314:O314"/>
    <mergeCell ref="P376:Q376"/>
    <mergeCell ref="R173:U173"/>
    <mergeCell ref="P71:Q71"/>
    <mergeCell ref="L465:Q465"/>
    <mergeCell ref="P378:Q378"/>
    <mergeCell ref="V398:Z398"/>
    <mergeCell ref="P501:Q501"/>
    <mergeCell ref="N397:O397"/>
    <mergeCell ref="L217:Q217"/>
    <mergeCell ref="N316:O316"/>
    <mergeCell ref="V584:Z584"/>
    <mergeCell ref="AI461:AL461"/>
    <mergeCell ref="V190:Z190"/>
    <mergeCell ref="L466:Q466"/>
    <mergeCell ref="B598:F598"/>
    <mergeCell ref="AE234:AH234"/>
    <mergeCell ref="B211:M211"/>
    <mergeCell ref="B389:Q389"/>
    <mergeCell ref="R480:U480"/>
    <mergeCell ref="B221:Q223"/>
    <mergeCell ref="N191:O191"/>
    <mergeCell ref="L11:Q11"/>
    <mergeCell ref="W309:Z309"/>
    <mergeCell ref="R536:U536"/>
    <mergeCell ref="N520:O520"/>
    <mergeCell ref="B381:M381"/>
    <mergeCell ref="P110:Q110"/>
    <mergeCell ref="G93:K94"/>
    <mergeCell ref="V203:Z203"/>
    <mergeCell ref="V361:Z361"/>
    <mergeCell ref="L362:Q362"/>
    <mergeCell ref="R226:U226"/>
    <mergeCell ref="R562:U562"/>
    <mergeCell ref="AE378:AH378"/>
    <mergeCell ref="N273:O273"/>
    <mergeCell ref="B257:M257"/>
    <mergeCell ref="R520:U520"/>
    <mergeCell ref="B92:M92"/>
    <mergeCell ref="P337:Q337"/>
    <mergeCell ref="W453:Z453"/>
    <mergeCell ref="L238:Q238"/>
    <mergeCell ref="P339:Q339"/>
    <mergeCell ref="AO10:AO11"/>
    <mergeCell ref="B178:Q179"/>
    <mergeCell ref="V481:Z481"/>
    <mergeCell ref="R69:U69"/>
    <mergeCell ref="N480:O480"/>
    <mergeCell ref="R193:U193"/>
    <mergeCell ref="R369:U369"/>
    <mergeCell ref="N211:O211"/>
    <mergeCell ref="T406:U406"/>
    <mergeCell ref="V192:Z192"/>
    <mergeCell ref="V499:Z499"/>
    <mergeCell ref="V194:Z194"/>
    <mergeCell ref="B88:M88"/>
    <mergeCell ref="R211:U211"/>
    <mergeCell ref="T117:U117"/>
    <mergeCell ref="N562:O562"/>
    <mergeCell ref="B546:M546"/>
    <mergeCell ref="R212:U212"/>
    <mergeCell ref="P172:Q172"/>
    <mergeCell ref="B552:Q554"/>
    <mergeCell ref="AI89:AL89"/>
    <mergeCell ref="V423:Z423"/>
    <mergeCell ref="B439:M439"/>
    <mergeCell ref="B17:Q17"/>
    <mergeCell ref="V553:Z553"/>
    <mergeCell ref="B441:M441"/>
    <mergeCell ref="R141:U141"/>
    <mergeCell ref="R439:U439"/>
    <mergeCell ref="L93:Q93"/>
    <mergeCell ref="N275:O275"/>
    <mergeCell ref="R224:U224"/>
    <mergeCell ref="R143:U143"/>
    <mergeCell ref="AI606:AL606"/>
    <mergeCell ref="L444:Q444"/>
    <mergeCell ref="R442:U442"/>
    <mergeCell ref="G300:K301"/>
    <mergeCell ref="B443:M443"/>
    <mergeCell ref="V547:Z547"/>
    <mergeCell ref="R443:U443"/>
    <mergeCell ref="N154:O154"/>
    <mergeCell ref="P254:Q254"/>
    <mergeCell ref="B348:Q348"/>
    <mergeCell ref="P256:Q256"/>
    <mergeCell ref="V171:Z171"/>
    <mergeCell ref="R584:U584"/>
    <mergeCell ref="V181:Z181"/>
    <mergeCell ref="N151:O151"/>
    <mergeCell ref="R67:U67"/>
    <mergeCell ref="V173:Z173"/>
    <mergeCell ref="R441:U441"/>
    <mergeCell ref="N277:O277"/>
    <mergeCell ref="P252:Q252"/>
    <mergeCell ref="AE172:AH172"/>
    <mergeCell ref="B525:M525"/>
    <mergeCell ref="L424:Q424"/>
    <mergeCell ref="V565:Z565"/>
    <mergeCell ref="V108:Z108"/>
    <mergeCell ref="V564:Z564"/>
    <mergeCell ref="V442:Z442"/>
    <mergeCell ref="B154:M154"/>
    <mergeCell ref="V137:Z137"/>
    <mergeCell ref="G536:Q536"/>
    <mergeCell ref="V566:Z566"/>
    <mergeCell ref="R154:U154"/>
    <mergeCell ref="AO12:AO13"/>
    <mergeCell ref="B510:Q512"/>
    <mergeCell ref="R71:U71"/>
    <mergeCell ref="V358:Z358"/>
    <mergeCell ref="N543:O543"/>
    <mergeCell ref="B379:M379"/>
    <mergeCell ref="L31:Q31"/>
    <mergeCell ref="R371:U371"/>
    <mergeCell ref="V387:Z387"/>
    <mergeCell ref="G288:Q288"/>
    <mergeCell ref="R398:U398"/>
    <mergeCell ref="B399:M399"/>
    <mergeCell ref="P603:Q603"/>
    <mergeCell ref="V526:Z526"/>
    <mergeCell ref="AI378:AL378"/>
    <mergeCell ref="V528:Z528"/>
    <mergeCell ref="P604:Q604"/>
    <mergeCell ref="V71:Z71"/>
    <mergeCell ref="N108:O108"/>
    <mergeCell ref="L382:Q382"/>
    <mergeCell ref="V73:Z73"/>
    <mergeCell ref="V100:Z100"/>
    <mergeCell ref="T303:U303"/>
    <mergeCell ref="V231:Z231"/>
    <mergeCell ref="N439:O439"/>
    <mergeCell ref="L259:Q259"/>
    <mergeCell ref="V523:Z523"/>
    <mergeCell ref="B417:M417"/>
    <mergeCell ref="AE275:AH275"/>
    <mergeCell ref="B112:M112"/>
    <mergeCell ref="N441:O441"/>
    <mergeCell ref="B419:M419"/>
    <mergeCell ref="AI337:AL337"/>
    <mergeCell ref="L404:Q404"/>
    <mergeCell ref="V462:Z462"/>
    <mergeCell ref="N67:O67"/>
    <mergeCell ref="B364:Q365"/>
    <mergeCell ref="B159:Q161"/>
    <mergeCell ref="B45:M45"/>
    <mergeCell ref="R174:U174"/>
    <mergeCell ref="R472:U472"/>
    <mergeCell ref="P588:Q588"/>
    <mergeCell ref="R350:U350"/>
    <mergeCell ref="N69:O69"/>
    <mergeCell ref="W247:Z247"/>
    <mergeCell ref="B47:M47"/>
    <mergeCell ref="R45:U45"/>
    <mergeCell ref="G362:K363"/>
    <mergeCell ref="R474:U474"/>
    <mergeCell ref="B46:M46"/>
    <mergeCell ref="P133:Q133"/>
    <mergeCell ref="P127:Q127"/>
    <mergeCell ref="R47:U47"/>
    <mergeCell ref="P583:Q583"/>
    <mergeCell ref="W577:Z577"/>
    <mergeCell ref="B48:M48"/>
    <mergeCell ref="V86:Z86"/>
    <mergeCell ref="V175:Z175"/>
    <mergeCell ref="P128:Q128"/>
    <mergeCell ref="R417:U417"/>
    <mergeCell ref="B298:M298"/>
    <mergeCell ref="V127:Z127"/>
    <mergeCell ref="P499:Q499"/>
    <mergeCell ref="B343:Q344"/>
    <mergeCell ref="N3:O3"/>
    <mergeCell ref="AE461:AH461"/>
    <mergeCell ref="N295:O295"/>
    <mergeCell ref="P190:Q190"/>
    <mergeCell ref="R402:U402"/>
    <mergeCell ref="N5:O5"/>
    <mergeCell ref="P359:Q359"/>
    <mergeCell ref="R619:U619"/>
    <mergeCell ref="N417:O417"/>
    <mergeCell ref="W536:Z536"/>
    <mergeCell ref="R547:U547"/>
    <mergeCell ref="AA358:AD358"/>
    <mergeCell ref="N442:O442"/>
    <mergeCell ref="V75:Z75"/>
    <mergeCell ref="B7:M7"/>
    <mergeCell ref="V286:Z286"/>
    <mergeCell ref="AA482:AD482"/>
    <mergeCell ref="N443:O443"/>
    <mergeCell ref="G247:Q247"/>
    <mergeCell ref="B421:M421"/>
    <mergeCell ref="R121:U121"/>
    <mergeCell ref="B448:Q450"/>
    <mergeCell ref="N174:O174"/>
    <mergeCell ref="B175:M175"/>
    <mergeCell ref="N51:O51"/>
    <mergeCell ref="V4:Z4"/>
    <mergeCell ref="B412:F412"/>
    <mergeCell ref="V460:Z460"/>
    <mergeCell ref="P4:Q4"/>
    <mergeCell ref="V604:Z604"/>
    <mergeCell ref="R5:U5"/>
    <mergeCell ref="AE337:AH337"/>
    <mergeCell ref="G619:Q619"/>
    <mergeCell ref="B76:Q78"/>
    <mergeCell ref="V30:Z30"/>
    <mergeCell ref="B564:M564"/>
    <mergeCell ref="B566:M566"/>
    <mergeCell ref="B40:F40"/>
    <mergeCell ref="V359:Z359"/>
    <mergeCell ref="N398:O398"/>
    <mergeCell ref="P460:Q460"/>
    <mergeCell ref="L218:Q218"/>
    <mergeCell ref="R232:U232"/>
    <mergeCell ref="V90:Z90"/>
    <mergeCell ref="P462:Q462"/>
    <mergeCell ref="G568:K569"/>
    <mergeCell ref="L363:Q363"/>
    <mergeCell ref="L549:Q549"/>
    <mergeCell ref="R102:U102"/>
    <mergeCell ref="R400:U400"/>
    <mergeCell ref="R276:U276"/>
    <mergeCell ref="V139:Z139"/>
    <mergeCell ref="B149:M149"/>
    <mergeCell ref="P236:Q236"/>
    <mergeCell ref="N505:O505"/>
    <mergeCell ref="B162:Q162"/>
    <mergeCell ref="W81:Z81"/>
    <mergeCell ref="N296:O296"/>
    <mergeCell ref="N173:O173"/>
    <mergeCell ref="B151:M151"/>
    <mergeCell ref="P563:Q563"/>
    <mergeCell ref="P237:Q237"/>
    <mergeCell ref="W226:Z226"/>
    <mergeCell ref="V617:Z617"/>
    <mergeCell ref="B612:Q613"/>
    <mergeCell ref="G465:K466"/>
    <mergeCell ref="R294:U294"/>
    <mergeCell ref="B157:Q158"/>
    <mergeCell ref="R564:U564"/>
    <mergeCell ref="N400:O400"/>
    <mergeCell ref="V549:Z549"/>
    <mergeCell ref="P375:Q375"/>
    <mergeCell ref="R566:U566"/>
    <mergeCell ref="N402:O402"/>
    <mergeCell ref="P464:Q464"/>
    <mergeCell ref="N190:O190"/>
    <mergeCell ref="P377:Q377"/>
    <mergeCell ref="V389:Z389"/>
    <mergeCell ref="T199:U199"/>
    <mergeCell ref="V425:Z425"/>
    <mergeCell ref="V419:Z419"/>
    <mergeCell ref="V418:Z418"/>
    <mergeCell ref="R313:U313"/>
    <mergeCell ref="V420:Z420"/>
    <mergeCell ref="B606:M606"/>
    <mergeCell ref="P546:Q546"/>
    <mergeCell ref="G320:K321"/>
    <mergeCell ref="L589:Q589"/>
    <mergeCell ref="B334:M334"/>
    <mergeCell ref="V321:Z321"/>
    <mergeCell ref="V315:Z315"/>
    <mergeCell ref="B336:M336"/>
    <mergeCell ref="W433:Z433"/>
    <mergeCell ref="R334:U334"/>
    <mergeCell ref="N360:O360"/>
    <mergeCell ref="G164:Q164"/>
    <mergeCell ref="AP18:AP19"/>
    <mergeCell ref="AE254:AH254"/>
    <mergeCell ref="N545:O545"/>
    <mergeCell ref="B231:M231"/>
    <mergeCell ref="B523:M523"/>
    <mergeCell ref="N361:O361"/>
    <mergeCell ref="N336:O336"/>
    <mergeCell ref="P6:Q6"/>
    <mergeCell ref="V317:Z317"/>
    <mergeCell ref="L506:Q506"/>
    <mergeCell ref="V319:Z319"/>
    <mergeCell ref="B213:M213"/>
    <mergeCell ref="N563:O563"/>
    <mergeCell ref="R205:U205"/>
    <mergeCell ref="B515:F515"/>
    <mergeCell ref="B431:Q431"/>
    <mergeCell ref="N565:O565"/>
    <mergeCell ref="P24:Q24"/>
    <mergeCell ref="AA172:AD172"/>
    <mergeCell ref="V254:Z254"/>
    <mergeCell ref="B210:M210"/>
    <mergeCell ref="P26:Q26"/>
    <mergeCell ref="P482:Q482"/>
    <mergeCell ref="AE48:AH48"/>
    <mergeCell ref="P90:Q90"/>
    <mergeCell ref="AI172:AL172"/>
    <mergeCell ref="AA544:AD544"/>
    <mergeCell ref="V15:Z15"/>
    <mergeCell ref="P91:Q91"/>
    <mergeCell ref="V51:Z51"/>
    <mergeCell ref="R7:U7"/>
    <mergeCell ref="L134:Q134"/>
    <mergeCell ref="B614:Q616"/>
    <mergeCell ref="B299:M299"/>
    <mergeCell ref="W371:Z371"/>
    <mergeCell ref="R297:U297"/>
    <mergeCell ref="R481:U481"/>
    <mergeCell ref="P379:Q379"/>
    <mergeCell ref="V151:Z151"/>
    <mergeCell ref="AE482:AH482"/>
    <mergeCell ref="N194:O194"/>
    <mergeCell ref="B501:M501"/>
    <mergeCell ref="V609:Z609"/>
    <mergeCell ref="P381:Q381"/>
    <mergeCell ref="B169:M169"/>
    <mergeCell ref="V6:Z6"/>
    <mergeCell ref="G205:Q205"/>
    <mergeCell ref="V611:Z611"/>
    <mergeCell ref="V296:Z296"/>
    <mergeCell ref="B526:M526"/>
    <mergeCell ref="B194:M194"/>
    <mergeCell ref="R192:U192"/>
    <mergeCell ref="V596:Z596"/>
    <mergeCell ref="V177:Z177"/>
    <mergeCell ref="B71:M71"/>
    <mergeCell ref="P397:Q397"/>
    <mergeCell ref="B500:M500"/>
    <mergeCell ref="R194:U194"/>
    <mergeCell ref="B521:M521"/>
    <mergeCell ref="N334:O334"/>
    <mergeCell ref="G453:Q453"/>
    <mergeCell ref="P608:Q608"/>
    <mergeCell ref="P92:Q92"/>
    <mergeCell ref="B534:Q534"/>
    <mergeCell ref="AI68:AL68"/>
    <mergeCell ref="P584:Q584"/>
    <mergeCell ref="B219:Q220"/>
    <mergeCell ref="B171:M171"/>
    <mergeCell ref="B265:Q265"/>
    <mergeCell ref="V211:Z211"/>
    <mergeCell ref="V509:Z509"/>
    <mergeCell ref="N523:O523"/>
    <mergeCell ref="P585:Q585"/>
    <mergeCell ref="L487:Q487"/>
    <mergeCell ref="T530:U530"/>
    <mergeCell ref="B550:Q551"/>
    <mergeCell ref="B242:Q244"/>
    <mergeCell ref="V511:Z511"/>
    <mergeCell ref="V212:Z212"/>
    <mergeCell ref="R257:U257"/>
    <mergeCell ref="T75:U75"/>
    <mergeCell ref="B366:Q368"/>
    <mergeCell ref="N547:O547"/>
    <mergeCell ref="R523:U523"/>
    <mergeCell ref="B70:M70"/>
    <mergeCell ref="V239:Z239"/>
    <mergeCell ref="AI420:AL420"/>
    <mergeCell ref="G114:K115"/>
    <mergeCell ref="V224:Z224"/>
    <mergeCell ref="AE316:AH316"/>
    <mergeCell ref="R127:U127"/>
    <mergeCell ref="L383:Q383"/>
    <mergeCell ref="R583:U583"/>
    <mergeCell ref="B128:M128"/>
    <mergeCell ref="R555:U555"/>
    <mergeCell ref="N294:O294"/>
    <mergeCell ref="V585:Z585"/>
    <mergeCell ref="B143:F143"/>
    <mergeCell ref="T96:U96"/>
    <mergeCell ref="V280:Z280"/>
    <mergeCell ref="V158:Z158"/>
    <mergeCell ref="B483:M483"/>
    <mergeCell ref="G557:Q557"/>
    <mergeCell ref="R183:U183"/>
    <mergeCell ref="V587:Z587"/>
    <mergeCell ref="V193:Z193"/>
    <mergeCell ref="R175:U175"/>
    <mergeCell ref="AE358:AH358"/>
    <mergeCell ref="N192:O192"/>
    <mergeCell ref="V282:Z282"/>
    <mergeCell ref="V160:Z160"/>
    <mergeCell ref="R185:U185"/>
    <mergeCell ref="R483:U483"/>
    <mergeCell ref="G102:Q102"/>
    <mergeCell ref="AE544:AH544"/>
    <mergeCell ref="N526:O526"/>
    <mergeCell ref="W102:Z102"/>
    <mergeCell ref="B488:Q489"/>
    <mergeCell ref="AA110:AD110"/>
    <mergeCell ref="R128:U128"/>
    <mergeCell ref="B586:M586"/>
    <mergeCell ref="P358:Q358"/>
    <mergeCell ref="W474:Z474"/>
    <mergeCell ref="R586:U586"/>
    <mergeCell ref="AA296:AD296"/>
    <mergeCell ref="V583:Z583"/>
    <mergeCell ref="B297:M297"/>
    <mergeCell ref="V278:Z278"/>
    <mergeCell ref="N583:O583"/>
    <mergeCell ref="R233:U233"/>
    <mergeCell ref="V427:Z427"/>
    <mergeCell ref="N128:O128"/>
    <mergeCell ref="R315:U315"/>
    <mergeCell ref="B38:Q38"/>
    <mergeCell ref="V109:Z109"/>
    <mergeCell ref="V443:Z443"/>
    <mergeCell ref="G81:Q81"/>
    <mergeCell ref="R460:U460"/>
    <mergeCell ref="V567:Z567"/>
    <mergeCell ref="V445:Z445"/>
    <mergeCell ref="R462:U462"/>
    <mergeCell ref="N298:O298"/>
    <mergeCell ref="B28:M28"/>
    <mergeCell ref="V569:Z569"/>
    <mergeCell ref="P273:Q273"/>
    <mergeCell ref="G134:K135"/>
    <mergeCell ref="B30:M30"/>
    <mergeCell ref="R28:U28"/>
    <mergeCell ref="P355:Q355"/>
    <mergeCell ref="B458:M458"/>
    <mergeCell ref="R30:U30"/>
    <mergeCell ref="R298:U298"/>
    <mergeCell ref="G196:K197"/>
    <mergeCell ref="B195:M195"/>
    <mergeCell ref="L486:Q486"/>
    <mergeCell ref="P108:Q108"/>
    <mergeCell ref="N45:O45"/>
    <mergeCell ref="B245:Q245"/>
    <mergeCell ref="R361:U361"/>
    <mergeCell ref="R336:U336"/>
    <mergeCell ref="V17:Z17"/>
    <mergeCell ref="N483:O483"/>
    <mergeCell ref="B461:M461"/>
    <mergeCell ref="R459:U459"/>
    <mergeCell ref="AP10:AP11"/>
    <mergeCell ref="P547:Q547"/>
    <mergeCell ref="V500:Z500"/>
    <mergeCell ref="G382:K383"/>
    <mergeCell ref="R88:U88"/>
    <mergeCell ref="G217:K218"/>
    <mergeCell ref="AI254:AL254"/>
    <mergeCell ref="V502:Z502"/>
    <mergeCell ref="R606:U606"/>
    <mergeCell ref="B531:Q533"/>
    <mergeCell ref="V45:Z45"/>
    <mergeCell ref="R90:U90"/>
    <mergeCell ref="R546:U546"/>
    <mergeCell ref="B91:M91"/>
    <mergeCell ref="R214:U214"/>
    <mergeCell ref="B281:Q282"/>
    <mergeCell ref="R91:U91"/>
    <mergeCell ref="R389:U389"/>
    <mergeCell ref="B86:M86"/>
    <mergeCell ref="P173:Q173"/>
    <mergeCell ref="V213:Z213"/>
    <mergeCell ref="N110:O110"/>
    <mergeCell ref="V215:Z215"/>
    <mergeCell ref="V513:Z513"/>
    <mergeCell ref="P502:Q502"/>
    <mergeCell ref="V546:Z546"/>
    <mergeCell ref="N127:O127"/>
    <mergeCell ref="R111:U111"/>
    <mergeCell ref="P605:Q605"/>
    <mergeCell ref="R92:U92"/>
    <mergeCell ref="V379:Z379"/>
    <mergeCell ref="P151:Q151"/>
    <mergeCell ref="V400:Z400"/>
    <mergeCell ref="B6:M6"/>
    <mergeCell ref="L52:Q52"/>
    <mergeCell ref="V110:Z110"/>
    <mergeCell ref="AA27:AD27"/>
    <mergeCell ref="V408:Z408"/>
    <mergeCell ref="N111:O111"/>
    <mergeCell ref="V402:Z402"/>
    <mergeCell ref="B418:M418"/>
    <mergeCell ref="R603:U603"/>
    <mergeCell ref="R419:U419"/>
    <mergeCell ref="R6:U6"/>
    <mergeCell ref="B420:M420"/>
    <mergeCell ref="R418:U418"/>
    <mergeCell ref="N313:O313"/>
    <mergeCell ref="P500:Q500"/>
    <mergeCell ref="G10:K11"/>
    <mergeCell ref="R420:U420"/>
    <mergeCell ref="N315:O315"/>
    <mergeCell ref="B293:M293"/>
    <mergeCell ref="V92:Z92"/>
    <mergeCell ref="P231:Q231"/>
    <mergeCell ref="L403:Q403"/>
    <mergeCell ref="V94:Z94"/>
    <mergeCell ref="B148:M148"/>
    <mergeCell ref="V121:Z121"/>
    <mergeCell ref="N460:O460"/>
    <mergeCell ref="L280:Q280"/>
    <mergeCell ref="P7:Q7"/>
    <mergeCell ref="B51:M51"/>
    <mergeCell ref="AE110:AH110"/>
    <mergeCell ref="N88:O88"/>
    <mergeCell ref="B180:Q182"/>
    <mergeCell ref="R379:U379"/>
    <mergeCell ref="B384:Q385"/>
    <mergeCell ref="N90:O90"/>
    <mergeCell ref="L32:Q32"/>
    <mergeCell ref="R381:U381"/>
    <mergeCell ref="N546:O546"/>
    <mergeCell ref="AI234:AL234"/>
    <mergeCell ref="B278:M278"/>
    <mergeCell ref="B253:M253"/>
    <mergeCell ref="N91:O91"/>
    <mergeCell ref="N541:O541"/>
    <mergeCell ref="V79:Z79"/>
    <mergeCell ref="R278:U278"/>
    <mergeCell ref="P149:Q149"/>
    <mergeCell ref="B350:F350"/>
    <mergeCell ref="AI316:AL316"/>
    <mergeCell ref="AE151:AH151"/>
    <mergeCell ref="V87:Z87"/>
    <mergeCell ref="AE296:AH296"/>
    <mergeCell ref="B317:M317"/>
    <mergeCell ref="R288:U288"/>
    <mergeCell ref="T55:U55"/>
    <mergeCell ref="R148:U148"/>
    <mergeCell ref="N462:O462"/>
    <mergeCell ref="W205:Z205"/>
    <mergeCell ref="V89:Z89"/>
    <mergeCell ref="B319:M319"/>
    <mergeCell ref="R17:U17"/>
    <mergeCell ref="N464:O464"/>
    <mergeCell ref="G577:Q577"/>
    <mergeCell ref="N377:O377"/>
    <mergeCell ref="B469:Q471"/>
    <mergeCell ref="P439:Q439"/>
    <mergeCell ref="R317:U317"/>
    <mergeCell ref="L197:Q197"/>
    <mergeCell ref="R46:U46"/>
    <mergeCell ref="B490:Q492"/>
    <mergeCell ref="B203:Q203"/>
    <mergeCell ref="R48:U48"/>
    <mergeCell ref="N459:O459"/>
    <mergeCell ref="B35:Q37"/>
    <mergeCell ref="AI358:AL358"/>
    <mergeCell ref="R348:U348"/>
    <mergeCell ref="R79:U79"/>
    <mergeCell ref="AI544:AL544"/>
    <mergeCell ref="P562:Q562"/>
    <mergeCell ref="R19:U19"/>
    <mergeCell ref="P213:Q213"/>
    <mergeCell ref="P520:Q520"/>
    <mergeCell ref="N28:O28"/>
    <mergeCell ref="R319:U319"/>
    <mergeCell ref="P215:Q215"/>
    <mergeCell ref="L300:Q300"/>
    <mergeCell ref="N30:O30"/>
    <mergeCell ref="V174:Z174"/>
    <mergeCell ref="V149:Z149"/>
    <mergeCell ref="V472:Z472"/>
    <mergeCell ref="V447:Z447"/>
    <mergeCell ref="R375:U375"/>
    <mergeCell ref="B617:Q617"/>
    <mergeCell ref="R410:U410"/>
    <mergeCell ref="T158:U158"/>
    <mergeCell ref="R251:U251"/>
    <mergeCell ref="W185:Z185"/>
    <mergeCell ref="N603:O603"/>
    <mergeCell ref="B587:M587"/>
    <mergeCell ref="B193:M193"/>
    <mergeCell ref="N6:O6"/>
    <mergeCell ref="R253:U253"/>
    <mergeCell ref="N418:O418"/>
    <mergeCell ref="N604:O604"/>
    <mergeCell ref="L568:Q568"/>
    <mergeCell ref="B582:M582"/>
    <mergeCell ref="N420:O420"/>
    <mergeCell ref="B12:Q13"/>
    <mergeCell ref="B493:Q493"/>
    <mergeCell ref="T613:U613"/>
    <mergeCell ref="R307:U307"/>
    <mergeCell ref="B422:M422"/>
    <mergeCell ref="L590:Q590"/>
    <mergeCell ref="B59:Q59"/>
    <mergeCell ref="B335:M335"/>
    <mergeCell ref="N148:O148"/>
    <mergeCell ref="B212:M212"/>
    <mergeCell ref="N317:O317"/>
    <mergeCell ref="R335:U335"/>
    <mergeCell ref="P504:Q504"/>
    <mergeCell ref="G610:K611"/>
    <mergeCell ref="V7:Z7"/>
    <mergeCell ref="V305:Z305"/>
    <mergeCell ref="N319:O319"/>
    <mergeCell ref="V9:Z9"/>
    <mergeCell ref="N48:O48"/>
    <mergeCell ref="P419:Q419"/>
    <mergeCell ref="B541:M541"/>
    <mergeCell ref="V36:Z36"/>
    <mergeCell ref="V11:Z11"/>
    <mergeCell ref="V334:Z334"/>
    <mergeCell ref="AE399:AH399"/>
    <mergeCell ref="B288:F288"/>
    <mergeCell ref="T241:U241"/>
    <mergeCell ref="AI192:AL192"/>
    <mergeCell ref="P112:Q112"/>
    <mergeCell ref="AA564:AD564"/>
    <mergeCell ref="B355:M355"/>
    <mergeCell ref="V342:Z342"/>
    <mergeCell ref="V336:Z336"/>
    <mergeCell ref="N379:O379"/>
    <mergeCell ref="B357:M357"/>
    <mergeCell ref="R355:U355"/>
    <mergeCell ref="B111:M111"/>
    <mergeCell ref="G185:Q185"/>
    <mergeCell ref="V337:Z337"/>
    <mergeCell ref="R357:U357"/>
    <mergeCell ref="N276:O276"/>
    <mergeCell ref="P9:Q9"/>
    <mergeCell ref="P463:Q463"/>
    <mergeCell ref="N278:O278"/>
    <mergeCell ref="N92:O92"/>
    <mergeCell ref="B251:M251"/>
    <mergeCell ref="P336:Q336"/>
    <mergeCell ref="V399:Z399"/>
    <mergeCell ref="B97:Q99"/>
    <mergeCell ref="R598:U598"/>
    <mergeCell ref="P257:Q257"/>
    <mergeCell ref="P340:Q340"/>
    <mergeCell ref="B316:M316"/>
    <mergeCell ref="R585:U585"/>
    <mergeCell ref="B502:M502"/>
    <mergeCell ref="P396:Q396"/>
    <mergeCell ref="B153:M153"/>
    <mergeCell ref="G176:K177"/>
    <mergeCell ref="P398:Q398"/>
    <mergeCell ref="N335:O335"/>
    <mergeCell ref="T220:U220"/>
    <mergeCell ref="V323:Z323"/>
    <mergeCell ref="V298:Z298"/>
    <mergeCell ref="P399:Q399"/>
    <mergeCell ref="N46:O46"/>
    <mergeCell ref="P111:Q111"/>
    <mergeCell ref="B567:M567"/>
    <mergeCell ref="R567:U567"/>
    <mergeCell ref="T592:U592"/>
    <mergeCell ref="B585:M585"/>
    <mergeCell ref="V463:Z463"/>
    <mergeCell ref="V307:Z307"/>
    <mergeCell ref="N375:O375"/>
    <mergeCell ref="R464:U464"/>
    <mergeCell ref="R377:U377"/>
    <mergeCell ref="V55:Z55"/>
    <mergeCell ref="B459:M459"/>
    <mergeCell ref="N175:O175"/>
    <mergeCell ref="P275:Q275"/>
    <mergeCell ref="B327:Q327"/>
    <mergeCell ref="B116:Q117"/>
    <mergeCell ref="AI151:AL151"/>
    <mergeCell ref="R500:U500"/>
    <mergeCell ref="AA523:AD523"/>
    <mergeCell ref="P586:Q586"/>
    <mergeCell ref="B79:Q79"/>
    <mergeCell ref="R195:U195"/>
    <mergeCell ref="R231:U231"/>
    <mergeCell ref="R502:U502"/>
    <mergeCell ref="P400:Q400"/>
    <mergeCell ref="B68:M68"/>
    <mergeCell ref="R501:U501"/>
    <mergeCell ref="V201:Z201"/>
    <mergeCell ref="N215:O215"/>
    <mergeCell ref="G412:Q412"/>
    <mergeCell ref="P402:Q402"/>
    <mergeCell ref="V27:Z27"/>
    <mergeCell ref="V325:Z325"/>
    <mergeCell ref="N210:O210"/>
    <mergeCell ref="V327:Z327"/>
    <mergeCell ref="B215:M215"/>
    <mergeCell ref="R213:U213"/>
    <mergeCell ref="P299:Q299"/>
    <mergeCell ref="V356:Z356"/>
    <mergeCell ref="N564:O564"/>
    <mergeCell ref="R557:U557"/>
    <mergeCell ref="B542:M542"/>
    <mergeCell ref="R215:U215"/>
    <mergeCell ref="R513:U513"/>
    <mergeCell ref="G474:Q474"/>
    <mergeCell ref="N355:O355"/>
    <mergeCell ref="P113:Q113"/>
    <mergeCell ref="B555:Q555"/>
    <mergeCell ref="B607:M607"/>
    <mergeCell ref="R605:U605"/>
    <mergeCell ref="R482:U482"/>
    <mergeCell ref="B33:Q34"/>
    <mergeCell ref="B442:M442"/>
    <mergeCell ref="N500:O500"/>
    <mergeCell ref="R607:U607"/>
    <mergeCell ref="N195:O195"/>
    <mergeCell ref="N502:O502"/>
    <mergeCell ref="T509:U509"/>
    <mergeCell ref="V183:Z183"/>
    <mergeCell ref="B433:F433"/>
    <mergeCell ref="N153:O153"/>
    <mergeCell ref="V297:Z297"/>
    <mergeCell ref="V272:Z272"/>
    <mergeCell ref="B318:M318"/>
    <mergeCell ref="V483:Z483"/>
    <mergeCell ref="W288:Z288"/>
    <mergeCell ref="N566:O566"/>
    <mergeCell ref="B544:M544"/>
    <mergeCell ref="N357:O357"/>
    <mergeCell ref="B87:M87"/>
    <mergeCell ref="B543:M543"/>
    <mergeCell ref="R210:U210"/>
    <mergeCell ref="N567:O567"/>
    <mergeCell ref="B545:M545"/>
    <mergeCell ref="V338:Z338"/>
    <mergeCell ref="V257:Z257"/>
    <mergeCell ref="V555:Z555"/>
    <mergeCell ref="V340:Z340"/>
    <mergeCell ref="V128:Z128"/>
    <mergeCell ref="N584:O584"/>
    <mergeCell ref="P606:Q606"/>
    <mergeCell ref="G589:K590"/>
    <mergeCell ref="AA151:AD151"/>
    <mergeCell ref="V532:Z532"/>
    <mergeCell ref="T13:U13"/>
    <mergeCell ref="B129:M129"/>
    <mergeCell ref="V233:Z233"/>
    <mergeCell ref="B131:M131"/>
    <mergeCell ref="R129:U129"/>
    <mergeCell ref="B591:Q592"/>
    <mergeCell ref="G40:Q40"/>
    <mergeCell ref="P334:Q334"/>
    <mergeCell ref="N113:O113"/>
    <mergeCell ref="R131:U131"/>
    <mergeCell ref="B136:Q137"/>
    <mergeCell ref="P361:Q361"/>
    <mergeCell ref="V259:Z259"/>
    <mergeCell ref="R431:U431"/>
    <mergeCell ref="L114:Q114"/>
    <mergeCell ref="G371:Q371"/>
    <mergeCell ref="N169:O169"/>
    <mergeCell ref="V261:Z261"/>
    <mergeCell ref="P356:Q356"/>
    <mergeCell ref="N499:O499"/>
    <mergeCell ref="B605:M605"/>
    <mergeCell ref="B467:Q468"/>
    <mergeCell ref="V132:Z132"/>
    <mergeCell ref="V586:Z586"/>
    <mergeCell ref="R149:U149"/>
    <mergeCell ref="W19:Z19"/>
    <mergeCell ref="P27:Q27"/>
    <mergeCell ref="B113:M113"/>
    <mergeCell ref="N605:O605"/>
    <mergeCell ref="V130:Z130"/>
    <mergeCell ref="V464:Z464"/>
    <mergeCell ref="V588:Z588"/>
    <mergeCell ref="V466:Z466"/>
    <mergeCell ref="B369:Q369"/>
    <mergeCell ref="V459:Z459"/>
    <mergeCell ref="V590:Z590"/>
    <mergeCell ref="L320:Q320"/>
    <mergeCell ref="W619:Z619"/>
    <mergeCell ref="B65:M65"/>
    <mergeCell ref="V461:Z461"/>
    <mergeCell ref="N231:O231"/>
    <mergeCell ref="R49:U49"/>
    <mergeCell ref="B50:M50"/>
    <mergeCell ref="B479:M479"/>
    <mergeCell ref="P587:Q587"/>
    <mergeCell ref="V606:Z606"/>
    <mergeCell ref="B164:F164"/>
    <mergeCell ref="V179:Z179"/>
    <mergeCell ref="B504:M504"/>
    <mergeCell ref="P132:Q132"/>
    <mergeCell ref="V214:Z214"/>
    <mergeCell ref="N257:O257"/>
    <mergeCell ref="N213:O213"/>
    <mergeCell ref="B235:M235"/>
    <mergeCell ref="V91:Z91"/>
    <mergeCell ref="R504:U504"/>
    <mergeCell ref="T323:U323"/>
    <mergeCell ref="B376:M376"/>
    <mergeCell ref="B286:Q286"/>
    <mergeCell ref="N542:O542"/>
    <mergeCell ref="AI275:AL275"/>
    <mergeCell ref="P47:Q47"/>
    <mergeCell ref="V66:Z66"/>
    <mergeCell ref="V522:Z522"/>
    <mergeCell ref="V218:Z218"/>
    <mergeCell ref="R235:U235"/>
    <mergeCell ref="P192:Q192"/>
    <mergeCell ref="R112:U112"/>
    <mergeCell ref="N586:O586"/>
    <mergeCell ref="N129:O129"/>
    <mergeCell ref="N7:O7"/>
    <mergeCell ref="B107:M107"/>
    <mergeCell ref="P194:Q194"/>
    <mergeCell ref="V234:Z234"/>
    <mergeCell ref="N131:O131"/>
    <mergeCell ref="V451:Z451"/>
    <mergeCell ref="R107:U107"/>
    <mergeCell ref="G424:K425"/>
    <mergeCell ref="P189:Q189"/>
    <mergeCell ref="B9:M9"/>
    <mergeCell ref="B463:M463"/>
    <mergeCell ref="B438:M438"/>
    <mergeCell ref="P523:Q523"/>
    <mergeCell ref="B267:F267"/>
    <mergeCell ref="V148:Z148"/>
    <mergeCell ref="AE192:AH192"/>
    <mergeCell ref="R463:U463"/>
    <mergeCell ref="R438:U438"/>
    <mergeCell ref="N149:O149"/>
    <mergeCell ref="AE564:AH564"/>
    <mergeCell ref="P8:Q8"/>
    <mergeCell ref="B61:F61"/>
    <mergeCell ref="R4:U4"/>
    <mergeCell ref="B340:M340"/>
    <mergeCell ref="R40:U40"/>
    <mergeCell ref="R338:U338"/>
    <mergeCell ref="B329:F329"/>
    <mergeCell ref="B252:M252"/>
    <mergeCell ref="R340:U340"/>
    <mergeCell ref="AE523:AH523"/>
    <mergeCell ref="B453:F453"/>
    <mergeCell ref="B66:M66"/>
    <mergeCell ref="V493:Z493"/>
    <mergeCell ref="V468:Z468"/>
    <mergeCell ref="V47:Z47"/>
    <mergeCell ref="P148:Q148"/>
    <mergeCell ref="P421:Q421"/>
    <mergeCell ref="V503:Z503"/>
    <mergeCell ref="V381:Z381"/>
    <mergeCell ref="V380:Z380"/>
    <mergeCell ref="B480:M480"/>
    <mergeCell ref="V38:Z38"/>
    <mergeCell ref="V48:Z48"/>
    <mergeCell ref="AA420:AD420"/>
    <mergeCell ref="R391:U391"/>
    <mergeCell ref="N233:O233"/>
    <mergeCell ref="B234:M234"/>
    <mergeCell ref="V77:Z77"/>
    <mergeCell ref="V521:Z521"/>
    <mergeCell ref="B4:M4"/>
    <mergeCell ref="P272:Q272"/>
    <mergeCell ref="V232:Z232"/>
    <mergeCell ref="B141:Q141"/>
    <mergeCell ref="T447:U447"/>
    <mergeCell ref="AA48:AD48"/>
    <mergeCell ref="V429:Z429"/>
    <mergeCell ref="N132:O132"/>
    <mergeCell ref="N9:O9"/>
    <mergeCell ref="V422:Z422"/>
    <mergeCell ref="R27:U27"/>
    <mergeCell ref="N463:O463"/>
    <mergeCell ref="R596:U596"/>
    <mergeCell ref="N438:O438"/>
    <mergeCell ref="W557:Z557"/>
    <mergeCell ref="V335:Z335"/>
    <mergeCell ref="R327:U327"/>
    <mergeCell ref="P521:Q521"/>
    <mergeCell ref="B309:F309"/>
    <mergeCell ref="V449:Z449"/>
    <mergeCell ref="G391:Q391"/>
    <mergeCell ref="B102:F102"/>
    <mergeCell ref="P522:Q522"/>
    <mergeCell ref="V482:Z482"/>
    <mergeCell ref="R9:U9"/>
    <mergeCell ref="AA399:AD399"/>
    <mergeCell ref="L301:Q301"/>
    <mergeCell ref="B338:M338"/>
    <mergeCell ref="R38:U38"/>
    <mergeCell ref="R169:U169"/>
    <mergeCell ref="B575:Q575"/>
    <mergeCell ref="V530:Z530"/>
    <mergeCell ref="B536:F536"/>
    <mergeCell ref="R236:U236"/>
    <mergeCell ref="V252:Z252"/>
    <mergeCell ref="L528:Q528"/>
    <mergeCell ref="R113:U113"/>
    <mergeCell ref="V24:Z24"/>
    <mergeCell ref="B254:M254"/>
    <mergeCell ref="B56:Q58"/>
    <mergeCell ref="B260:Q261"/>
    <mergeCell ref="B256:M256"/>
    <mergeCell ref="V49:Z49"/>
    <mergeCell ref="P150:Q150"/>
    <mergeCell ref="P28:Q28"/>
    <mergeCell ref="AA6:AD6"/>
    <mergeCell ref="AI564:AL564"/>
    <mergeCell ref="P152:Q152"/>
    <mergeCell ref="P30:Q30"/>
    <mergeCell ref="V410:Z410"/>
    <mergeCell ref="V385:Z385"/>
    <mergeCell ref="B401:M401"/>
    <mergeCell ref="G258:K259"/>
    <mergeCell ref="L569:Q569"/>
    <mergeCell ref="V251:Z251"/>
    <mergeCell ref="L53:Q53"/>
    <mergeCell ref="B272:M272"/>
    <mergeCell ref="N419:O419"/>
    <mergeCell ref="V253:Z253"/>
    <mergeCell ref="T489:U489"/>
    <mergeCell ref="B407:Q409"/>
    <mergeCell ref="B274:M274"/>
    <mergeCell ref="N112:O112"/>
    <mergeCell ref="P483:Q483"/>
    <mergeCell ref="W495:Z495"/>
    <mergeCell ref="R299:U299"/>
    <mergeCell ref="P170:Q170"/>
    <mergeCell ref="P49:Q49"/>
    <mergeCell ref="N107:O107"/>
    <mergeCell ref="B3:M3"/>
    <mergeCell ref="P212:Q212"/>
    <mergeCell ref="R272:U272"/>
    <mergeCell ref="B214:M214"/>
    <mergeCell ref="N27:O27"/>
    <mergeCell ref="R3:U3"/>
    <mergeCell ref="R274:U274"/>
    <mergeCell ref="B484:M484"/>
    <mergeCell ref="V313:Z313"/>
    <mergeCell ref="B603:M603"/>
    <mergeCell ref="P541:Q541"/>
    <mergeCell ref="V8:Z8"/>
    <mergeCell ref="V613:Z613"/>
    <mergeCell ref="V344:Z344"/>
    <mergeCell ref="V615:Z615"/>
    <mergeCell ref="V608:Z608"/>
    <mergeCell ref="B356:M356"/>
    <mergeCell ref="V339:Z339"/>
    <mergeCell ref="B233:M233"/>
    <mergeCell ref="G123:Q123"/>
    <mergeCell ref="W123:Z123"/>
    <mergeCell ref="N338:O338"/>
    <mergeCell ref="R356:U356"/>
    <mergeCell ref="P525:Q525"/>
    <mergeCell ref="P313:Q313"/>
    <mergeCell ref="R51:U51"/>
    <mergeCell ref="N340:O340"/>
    <mergeCell ref="V484:Z484"/>
    <mergeCell ref="P437:Q437"/>
    <mergeCell ref="P315:Q315"/>
    <mergeCell ref="T137:U137"/>
    <mergeCell ref="V479:Z479"/>
    <mergeCell ref="AA585:AD585"/>
    <mergeCell ref="V243:Z243"/>
    <mergeCell ref="V236:Z236"/>
    <mergeCell ref="B130:M130"/>
    <mergeCell ref="B302:Q303"/>
    <mergeCell ref="V542:Z542"/>
    <mergeCell ref="R587:U587"/>
    <mergeCell ref="B132:M132"/>
    <mergeCell ref="R130:U130"/>
    <mergeCell ref="B588:M588"/>
    <mergeCell ref="R254:U254"/>
    <mergeCell ref="R132:U132"/>
    <mergeCell ref="N297:O297"/>
    <mergeCell ref="V383:Z383"/>
    <mergeCell ref="R588:U588"/>
    <mergeCell ref="P484:Q484"/>
    <mergeCell ref="R582:U582"/>
    <mergeCell ref="R256:U256"/>
    <mergeCell ref="N299:O299"/>
    <mergeCell ref="B205:F205"/>
    <mergeCell ref="V378:Z378"/>
    <mergeCell ref="V255:Z255"/>
    <mergeCell ref="T261:U261"/>
    <mergeCell ref="B375:M375"/>
    <mergeCell ref="B224:Q224"/>
    <mergeCell ref="V421:Z421"/>
    <mergeCell ref="R296:U296"/>
    <mergeCell ref="B451:Q451"/>
    <mergeCell ref="B283:Q285"/>
    <mergeCell ref="B440:M440"/>
    <mergeCell ref="AA192:AD192"/>
    <mergeCell ref="P169:Q169"/>
    <mergeCell ref="R617:U617"/>
    <mergeCell ref="N214:O214"/>
    <mergeCell ref="P276:Q276"/>
    <mergeCell ref="B322:Q323"/>
    <mergeCell ref="B577:F577"/>
    <mergeCell ref="R461:U461"/>
    <mergeCell ref="P278:Q278"/>
    <mergeCell ref="B485:M485"/>
    <mergeCell ref="AO14:AO15"/>
    <mergeCell ref="V170:Z170"/>
    <mergeCell ref="B189:M189"/>
    <mergeCell ref="V284:Z284"/>
    <mergeCell ref="B216:M216"/>
    <mergeCell ref="R485:U485"/>
    <mergeCell ref="V501:Z501"/>
    <mergeCell ref="V197:Z197"/>
    <mergeCell ref="V172:Z172"/>
    <mergeCell ref="P417:Q417"/>
    <mergeCell ref="B522:M522"/>
    <mergeCell ref="R189:U189"/>
    <mergeCell ref="B190:M190"/>
    <mergeCell ref="P298:Q298"/>
    <mergeCell ref="N356:O356"/>
    <mergeCell ref="P418:Q418"/>
    <mergeCell ref="N525:O525"/>
    <mergeCell ref="P420:Q420"/>
    <mergeCell ref="G403:K404"/>
    <mergeCell ref="N380:O380"/>
    <mergeCell ref="AI523:AL523"/>
    <mergeCell ref="L507:Q507"/>
    <mergeCell ref="N251:O251"/>
    <mergeCell ref="B360:M360"/>
    <mergeCell ref="AE6:AH6"/>
    <mergeCell ref="L73:Q73"/>
    <mergeCell ref="V131:Z131"/>
    <mergeCell ref="R544:U544"/>
    <mergeCell ref="N587:O587"/>
    <mergeCell ref="N130:O130"/>
    <mergeCell ref="B423:M423"/>
    <mergeCell ref="B108:M108"/>
    <mergeCell ref="P46:Q46"/>
    <mergeCell ref="W40:Z40"/>
    <mergeCell ref="R237:U237"/>
    <mergeCell ref="V431:Z431"/>
    <mergeCell ref="V276:Z276"/>
    <mergeCell ref="P48:Q48"/>
    <mergeCell ref="N588:O588"/>
    <mergeCell ref="N582:O582"/>
    <mergeCell ref="G31:K32"/>
    <mergeCell ref="AA502:AD502"/>
    <mergeCell ref="L135:Q135"/>
    <mergeCell ref="V113:Z113"/>
    <mergeCell ref="B557:F557"/>
    <mergeCell ref="T468:U468"/>
    <mergeCell ref="V273:Z273"/>
    <mergeCell ref="AA68:AD68"/>
    <mergeCell ref="V571:Z571"/>
    <mergeCell ref="B503:M503"/>
    <mergeCell ref="B472:Q472"/>
    <mergeCell ref="W391:Z391"/>
    <mergeCell ref="N212:O212"/>
    <mergeCell ref="B304:Q306"/>
    <mergeCell ref="V573:Z573"/>
    <mergeCell ref="B508:Q509"/>
    <mergeCell ref="G19:Q19"/>
    <mergeCell ref="P607:Q607"/>
    <mergeCell ref="B100:Q100"/>
    <mergeCell ref="R216:U216"/>
    <mergeCell ref="B405:Q406"/>
    <mergeCell ref="B89:M89"/>
    <mergeCell ref="R87:U87"/>
    <mergeCell ref="R522:U522"/>
    <mergeCell ref="B198:Q199"/>
    <mergeCell ref="P175:Q175"/>
    <mergeCell ref="R89:U89"/>
    <mergeCell ref="V346:Z346"/>
    <mergeCell ref="B90:M90"/>
    <mergeCell ref="P335:Q335"/>
    <mergeCell ref="V375:Z375"/>
    <mergeCell ref="AI110:AL110"/>
    <mergeCell ref="R234:U234"/>
    <mergeCell ref="B81:F81"/>
    <mergeCell ref="V129:Z129"/>
    <mergeCell ref="R542:U542"/>
    <mergeCell ref="N585:O585"/>
    <mergeCell ref="AI482:AL482"/>
    <mergeCell ref="AA213:AD213"/>
    <mergeCell ref="V216:Z216"/>
    <mergeCell ref="N253:O253"/>
    <mergeCell ref="L527:Q527"/>
    <mergeCell ref="P440:Q440"/>
    <mergeCell ref="B226:F226"/>
    <mergeCell ref="V241:Z241"/>
    <mergeCell ref="P317:Q317"/>
    <mergeCell ref="V355:Z355"/>
    <mergeCell ref="AE420:AH420"/>
    <mergeCell ref="B5:M5"/>
    <mergeCell ref="R608:U608"/>
    <mergeCell ref="P233:Q233"/>
    <mergeCell ref="V561:Z561"/>
    <mergeCell ref="V438:Z438"/>
    <mergeCell ref="B150:M150"/>
    <mergeCell ref="P235:Q235"/>
    <mergeCell ref="V133:Z133"/>
    <mergeCell ref="V404:Z404"/>
    <mergeCell ref="B152:M152"/>
    <mergeCell ref="R150:U150"/>
    <mergeCell ref="P564:Q564"/>
    <mergeCell ref="V135:Z135"/>
    <mergeCell ref="P232:Q232"/>
    <mergeCell ref="N501:O501"/>
    <mergeCell ref="R152:U152"/>
    <mergeCell ref="P566:Q566"/>
    <mergeCell ref="N503:O503"/>
    <mergeCell ref="B481:M481"/>
    <mergeCell ref="N461:O461"/>
    <mergeCell ref="P561:Q561"/>
    <mergeCell ref="G155:K156"/>
    <mergeCell ref="V605:Z605"/>
    <mergeCell ref="V153:Z153"/>
    <mergeCell ref="V607:Z607"/>
    <mergeCell ref="B380:M380"/>
    <mergeCell ref="N485:O485"/>
    <mergeCell ref="R503:U503"/>
    <mergeCell ref="T385:U385"/>
    <mergeCell ref="B54:Q55"/>
    <mergeCell ref="N521:O521"/>
    <mergeCell ref="R380:U380"/>
    <mergeCell ref="AP16:AP17"/>
    <mergeCell ref="R378:U378"/>
    <mergeCell ref="N89:O89"/>
    <mergeCell ref="W267:Z267"/>
    <mergeCell ref="P153:Q153"/>
    <mergeCell ref="V235:Z235"/>
    <mergeCell ref="V210:Z210"/>
    <mergeCell ref="P609:Q609"/>
    <mergeCell ref="B8:M8"/>
    <mergeCell ref="N234:O234"/>
    <mergeCell ref="V112:Z112"/>
    <mergeCell ref="B437:M437"/>
    <mergeCell ref="R525:U525"/>
    <mergeCell ref="V541:Z541"/>
    <mergeCell ref="B118:Q120"/>
    <mergeCell ref="B520:M520"/>
    <mergeCell ref="AE585:AH585"/>
    <mergeCell ref="R8:U8"/>
    <mergeCell ref="V534:Z534"/>
    <mergeCell ref="T344:U344"/>
    <mergeCell ref="R437:U437"/>
    <mergeCell ref="B397:M397"/>
    <mergeCell ref="V107:Z107"/>
    <mergeCell ref="B608:M608"/>
    <mergeCell ref="R422:U422"/>
    <mergeCell ref="AP12:AP13"/>
    <mergeCell ref="P251:Q251"/>
    <mergeCell ref="N216:O216"/>
    <mergeCell ref="AP14:AP15"/>
    <mergeCell ref="P274:Q274"/>
    <mergeCell ref="B377:M377"/>
    <mergeCell ref="P193:Q193"/>
    <mergeCell ref="B25:M25"/>
    <mergeCell ref="L321:Q321"/>
    <mergeCell ref="P234:Q234"/>
    <mergeCell ref="B236:M236"/>
    <mergeCell ref="N49:O49"/>
    <mergeCell ref="R50:U50"/>
    <mergeCell ref="R479:U479"/>
    <mergeCell ref="B358:M358"/>
    <mergeCell ref="V195:Z195"/>
    <mergeCell ref="G527:K528"/>
    <mergeCell ref="P438:Q438"/>
    <mergeCell ref="G72:K73"/>
    <mergeCell ref="V480:Z480"/>
    <mergeCell ref="V363:Z363"/>
    <mergeCell ref="R505:U505"/>
    <mergeCell ref="L341:Q341"/>
    <mergeCell ref="R541:U541"/>
    <mergeCell ref="B378:M378"/>
    <mergeCell ref="R376:U376"/>
    <mergeCell ref="N87:O87"/>
    <mergeCell ref="V504:Z504"/>
    <mergeCell ref="R521:U521"/>
    <mergeCell ref="V199:Z199"/>
    <mergeCell ref="L177:Q177"/>
    <mergeCell ref="B127:M127"/>
    <mergeCell ref="P65:Q65"/>
    <mergeCell ref="L115:Q115"/>
    <mergeCell ref="P45:Q45"/>
    <mergeCell ref="N193:O193"/>
    <mergeCell ref="B247:F247"/>
    <mergeCell ref="G486:K487"/>
    <mergeCell ref="T34:U34"/>
    <mergeCell ref="N8:O8"/>
    <mergeCell ref="V98:Z98"/>
    <mergeCell ref="B596:Q596"/>
    <mergeCell ref="V396:Z396"/>
    <mergeCell ref="N437:O437"/>
    <mergeCell ref="P195:Q195"/>
    <mergeCell ref="B371:F371"/>
    <mergeCell ref="R293:U293"/>
    <mergeCell ref="R255:U255"/>
    <mergeCell ref="P66:Q66"/>
    <mergeCell ref="B110:M110"/>
    <mergeCell ref="AI6:AL6"/>
    <mergeCell ref="B584:M584"/>
    <mergeCell ref="AI296:AL296"/>
    <mergeCell ref="P68:Q68"/>
    <mergeCell ref="AA461:AD461"/>
    <mergeCell ref="R110:U110"/>
    <mergeCell ref="P524:Q524"/>
    <mergeCell ref="V543:Z543"/>
    <mergeCell ref="R440:U440"/>
    <mergeCell ref="L425:Q425"/>
    <mergeCell ref="G350:Q350"/>
    <mergeCell ref="B337:M337"/>
    <mergeCell ref="N150:O150"/>
    <mergeCell ref="V293:Z293"/>
    <mergeCell ref="AE502:AH502"/>
    <mergeCell ref="N484:O484"/>
    <mergeCell ref="B446:Q447"/>
    <mergeCell ref="V111:Z111"/>
    <mergeCell ref="B339:M339"/>
    <mergeCell ref="B314:M314"/>
    <mergeCell ref="N152:O152"/>
    <mergeCell ref="AE68:AH68"/>
    <mergeCell ref="N50:O50"/>
    <mergeCell ref="N25:O25"/>
    <mergeCell ref="G598:Q598"/>
    <mergeCell ref="W598:Z598"/>
    <mergeCell ref="N236:O236"/>
    <mergeCell ref="P131:Q131"/>
    <mergeCell ref="P423:Q423"/>
    <mergeCell ref="AI48:AL48"/>
    <mergeCell ref="W143:Z143"/>
    <mergeCell ref="R399:U399"/>
    <mergeCell ref="B359:M359"/>
    <mergeCell ref="V348:Z348"/>
    <mergeCell ref="R59:U59"/>
    <mergeCell ref="B386:Q388"/>
    <mergeCell ref="R25:U25"/>
    <mergeCell ref="G309:Q309"/>
    <mergeCell ref="B74:Q75"/>
    <mergeCell ref="R359:U359"/>
    <mergeCell ref="N376:O376"/>
    <mergeCell ref="G495:Q495"/>
    <mergeCell ref="B273:M273"/>
    <mergeCell ref="N378:O378"/>
    <mergeCell ref="B474:F474"/>
    <mergeCell ref="V68:Z68"/>
    <mergeCell ref="P442:Q442"/>
    <mergeCell ref="V524:Z524"/>
    <mergeCell ref="V67:Z67"/>
    <mergeCell ref="V401:Z401"/>
    <mergeCell ref="V69:Z69"/>
    <mergeCell ref="V96:Z96"/>
    <mergeCell ref="V367:Z367"/>
    <mergeCell ref="B14:Q16"/>
    <mergeCell ref="T179:U179"/>
    <mergeCell ref="N440:O440"/>
    <mergeCell ref="B170:M170"/>
    <mergeCell ref="V274:Z274"/>
    <mergeCell ref="B183:Q183"/>
    <mergeCell ref="L156:Q156"/>
    <mergeCell ref="B172:M172"/>
    <mergeCell ref="R170:U170"/>
    <mergeCell ref="R172:U172"/>
    <mergeCell ref="N337:O337"/>
    <mergeCell ref="P70:Q70"/>
    <mergeCell ref="B619:F619"/>
    <mergeCell ref="N339:O339"/>
    <mergeCell ref="P401:Q401"/>
    <mergeCell ref="V458:Z458"/>
    <mergeCell ref="L611:Q611"/>
    <mergeCell ref="V295:Z295"/>
    <mergeCell ref="N65:O65"/>
    <mergeCell ref="P129:Q129"/>
    <mergeCell ref="R252:U252"/>
    <mergeCell ref="R412:U412"/>
    <mergeCell ref="B255:M255"/>
    <mergeCell ref="N607:O607"/>
    <mergeCell ref="R337:U337"/>
    <mergeCell ref="B324:Q326"/>
    <mergeCell ref="R339:U339"/>
    <mergeCell ref="P210:Q210"/>
    <mergeCell ref="N479:O479"/>
    <mergeCell ref="P544:Q544"/>
    <mergeCell ref="V169:Z169"/>
    <mergeCell ref="R484:U484"/>
    <mergeCell ref="V26:Z26"/>
    <mergeCell ref="G548:K549"/>
    <mergeCell ref="V360:Z360"/>
    <mergeCell ref="N359:O359"/>
    <mergeCell ref="B562:M562"/>
    <mergeCell ref="V57:Z57"/>
    <mergeCell ref="P29:Q29"/>
    <mergeCell ref="V357:Z357"/>
    <mergeCell ref="B547:M547"/>
    <mergeCell ref="P458:Q458"/>
    <mergeCell ref="T282:U282"/>
    <mergeCell ref="B275:M275"/>
    <mergeCell ref="V256:Z256"/>
    <mergeCell ref="N293:O293"/>
    <mergeCell ref="B277:M277"/>
    <mergeCell ref="V70:Z70"/>
    <mergeCell ref="P171:Q171"/>
    <mergeCell ref="P357:Q357"/>
    <mergeCell ref="G279:K280"/>
    <mergeCell ref="L258:Q258"/>
    <mergeCell ref="V162:Z162"/>
    <mergeCell ref="R65:U65"/>
    <mergeCell ref="N47:O47"/>
    <mergeCell ref="P109:Q109"/>
    <mergeCell ref="V489:Z489"/>
    <mergeCell ref="V377:Z377"/>
    <mergeCell ref="V491:Z491"/>
    <mergeCell ref="L196:Q196"/>
    <mergeCell ref="V34:Z34"/>
    <mergeCell ref="V28:Z28"/>
    <mergeCell ref="N71:O71"/>
    <mergeCell ref="B49:M49"/>
    <mergeCell ref="AI440:AL440"/>
    <mergeCell ref="L445:Q445"/>
    <mergeCell ref="B609:M609"/>
    <mergeCell ref="R309:U309"/>
    <mergeCell ref="R275:U275"/>
    <mergeCell ref="R153:U153"/>
    <mergeCell ref="N170:O170"/>
    <mergeCell ref="R609:U609"/>
    <mergeCell ref="P86:Q86"/>
    <mergeCell ref="N504:O504"/>
    <mergeCell ref="B604:M604"/>
    <mergeCell ref="R575:U575"/>
    <mergeCell ref="N172:O172"/>
    <mergeCell ref="V316:Z316"/>
    <mergeCell ref="AI502:AL502"/>
    <mergeCell ref="R604:U604"/>
    <mergeCell ref="V485:Z485"/>
    <mergeCell ref="V189:Z189"/>
    <mergeCell ref="V487:Z487"/>
    <mergeCell ref="T427:U427"/>
    <mergeCell ref="B505:M505"/>
    <mergeCell ref="B499:M499"/>
    <mergeCell ref="N252:O252"/>
    <mergeCell ref="P316:Q316"/>
    <mergeCell ref="AA130:AD130"/>
    <mergeCell ref="P107:Q107"/>
    <mergeCell ref="AA254:AD254"/>
    <mergeCell ref="B561:M561"/>
    <mergeCell ref="N399:O399"/>
    <mergeCell ref="AI585:AL585"/>
    <mergeCell ref="AE213:AH213"/>
    <mergeCell ref="AI213:AL213"/>
    <mergeCell ref="R561:U561"/>
    <mergeCell ref="B495:F495"/>
    <mergeCell ref="B133:M133"/>
    <mergeCell ref="V237:Z237"/>
    <mergeCell ref="N274:O274"/>
    <mergeCell ref="G515:Q515"/>
    <mergeCell ref="V545:Z545"/>
    <mergeCell ref="L548:Q548"/>
    <mergeCell ref="P461:Q461"/>
    <mergeCell ref="R133:U133"/>
    <mergeCell ref="B570:Q571"/>
    <mergeCell ref="P338:Q338"/>
    <mergeCell ref="AA316:AD316"/>
    <mergeCell ref="R433:U433"/>
    <mergeCell ref="W350:Z350"/>
    <mergeCell ref="V263:Z263"/>
    <mergeCell ref="V265:Z265"/>
    <mergeCell ref="V563:Z563"/>
    <mergeCell ref="B563:M563"/>
    <mergeCell ref="T571:U571"/>
    <mergeCell ref="B565:M565"/>
    <mergeCell ref="R151:U151"/>
    <mergeCell ref="P565:Q565"/>
    <mergeCell ref="AA275:AD275"/>
    <mergeCell ref="V562:Z562"/>
    <mergeCell ref="B262:Q264"/>
    <mergeCell ref="B276:M276"/>
    <mergeCell ref="R247:U247"/>
    <mergeCell ref="V406:Z406"/>
    <mergeCell ref="B294:M294"/>
    <mergeCell ref="N609:O609"/>
    <mergeCell ref="G52:K53"/>
    <mergeCell ref="R164:U164"/>
    <mergeCell ref="R493:U493"/>
    <mergeCell ref="B123:F123"/>
    <mergeCell ref="R66:U66"/>
    <mergeCell ref="V294:Z294"/>
    <mergeCell ref="AA89:AD89"/>
    <mergeCell ref="V592:Z592"/>
    <mergeCell ref="B524:M524"/>
    <mergeCell ref="R495:U495"/>
    <mergeCell ref="B67:M67"/>
    <mergeCell ref="W412:Z412"/>
    <mergeCell ref="R190:U190"/>
    <mergeCell ref="R68:U68"/>
    <mergeCell ref="V594:Z594"/>
    <mergeCell ref="B69:M69"/>
    <mergeCell ref="B529:Q530"/>
    <mergeCell ref="R61:U61"/>
    <mergeCell ref="V318:Z318"/>
    <mergeCell ref="N235:O235"/>
    <mergeCell ref="P297:Q297"/>
    <mergeCell ref="P293:Q293"/>
    <mergeCell ref="B513:Q513"/>
    <mergeCell ref="V191:Z191"/>
    <mergeCell ref="AA440:AD440"/>
    <mergeCell ref="B237:M237"/>
    <mergeCell ref="P294:Q294"/>
    <mergeCell ref="G433:Q433"/>
    <mergeCell ref="N254:O254"/>
    <mergeCell ref="R203:U203"/>
    <mergeCell ref="P319:Q319"/>
    <mergeCell ref="R543:U543"/>
    <mergeCell ref="B109:M109"/>
    <mergeCell ref="V551:Z551"/>
    <mergeCell ref="B295:M295"/>
    <mergeCell ref="N133:O133"/>
    <mergeCell ref="R109:U109"/>
    <mergeCell ref="N4:O4"/>
    <mergeCell ref="P191:Q191"/>
    <mergeCell ref="P51:Q51"/>
    <mergeCell ref="R265:U265"/>
    <mergeCell ref="V150:Z150"/>
    <mergeCell ref="R563:U563"/>
    <mergeCell ref="N606:O606"/>
    <mergeCell ref="G61:Q61"/>
    <mergeCell ref="AE27:AH27"/>
    <mergeCell ref="P380:Q380"/>
    <mergeCell ref="L94:Q94"/>
    <mergeCell ref="V152:Z152"/>
    <mergeCell ref="R565:U565"/>
    <mergeCell ref="N189:O189"/>
    <mergeCell ref="P67:Q67"/>
    <mergeCell ref="B462:M462"/>
    <mergeCell ref="R162:U162"/>
    <mergeCell ref="P253:Q253"/>
    <mergeCell ref="N561:O561"/>
    <mergeCell ref="N256:O256"/>
    <mergeCell ref="P318:Q318"/>
    <mergeCell ref="R534:U534"/>
    <mergeCell ref="P314:Q314"/>
    <mergeCell ref="N401:O401"/>
    <mergeCell ref="V115:Z115"/>
    <mergeCell ref="V544:Z544"/>
    <mergeCell ref="AA378:AD378"/>
    <mergeCell ref="R171:U171"/>
    <mergeCell ref="V365:Z365"/>
    <mergeCell ref="N66:O66"/>
    <mergeCell ref="V156:Z156"/>
    <mergeCell ref="B464:M464"/>
    <mergeCell ref="N522:O522"/>
    <mergeCell ref="N68:O68"/>
    <mergeCell ref="P130:Q130"/>
    <mergeCell ref="B174:M174"/>
    <mergeCell ref="L10:Q10"/>
    <mergeCell ref="G267:Q267"/>
    <mergeCell ref="N524:O524"/>
    <mergeCell ref="P582:Q582"/>
    <mergeCell ref="L155:Q155"/>
    <mergeCell ref="V505:Z505"/>
    <mergeCell ref="P277:Q277"/>
    <mergeCell ref="V507:Z507"/>
    <mergeCell ref="V50:Z50"/>
    <mergeCell ref="R70:U70"/>
    <mergeCell ref="R524:U524"/>
    <mergeCell ref="R499:U499"/>
    <mergeCell ref="L239:Q239"/>
    <mergeCell ref="R401:U401"/>
    <mergeCell ref="N237:O237"/>
    <mergeCell ref="B410:Q410"/>
    <mergeCell ref="B185:F185"/>
    <mergeCell ref="B396:M396"/>
    <mergeCell ref="P295:Q295"/>
    <mergeCell ref="B398:M398"/>
    <mergeCell ref="P214:Q214"/>
    <mergeCell ref="R396:U396"/>
    <mergeCell ref="B24:M24"/>
    <mergeCell ref="R451:U451"/>
    <mergeCell ref="P567:Q567"/>
    <mergeCell ref="R329:U329"/>
    <mergeCell ref="B26:M26"/>
    <mergeCell ref="R24:U24"/>
    <mergeCell ref="R295:U295"/>
    <mergeCell ref="B482:M482"/>
    <mergeCell ref="G341:K342"/>
    <mergeCell ref="R453:U453"/>
    <mergeCell ref="V582:Z582"/>
    <mergeCell ref="L610:Q610"/>
    <mergeCell ref="R26:U26"/>
    <mergeCell ref="B27:M27"/>
    <mergeCell ref="V65:Z65"/>
    <mergeCell ref="V154:Z154"/>
    <mergeCell ref="P526:Q526"/>
    <mergeCell ref="N232:O232"/>
    <mergeCell ref="V525:Z525"/>
    <mergeCell ref="V220:Z220"/>
    <mergeCell ref="G444:K445"/>
    <mergeCell ref="P296:Q296"/>
    <mergeCell ref="R123:U123"/>
    <mergeCell ref="R421:U421"/>
    <mergeCell ref="V437:Z437"/>
    <mergeCell ref="B121:Q121"/>
    <mergeCell ref="B426:Q427"/>
    <mergeCell ref="V222:Z222"/>
    <mergeCell ref="V520:Z520"/>
    <mergeCell ref="B307:Q307"/>
    <mergeCell ref="R423:U423"/>
    <mergeCell ref="R108:U108"/>
    <mergeCell ref="AE440:AH440"/>
    <mergeCell ref="P503:Q503"/>
    <mergeCell ref="P459:Q459"/>
    <mergeCell ref="AI399:AL399"/>
    <mergeCell ref="V59:Z59"/>
    <mergeCell ref="N396:O396"/>
    <mergeCell ref="P154:Q154"/>
    <mergeCell ref="W515:Z515"/>
    <mergeCell ref="AA606:AD606"/>
    <mergeCell ref="L72:Q72"/>
    <mergeCell ref="B572:Q574"/>
    <mergeCell ref="G329:Q329"/>
    <mergeCell ref="W329:Z329"/>
    <mergeCell ref="R526:U526"/>
    <mergeCell ref="AA337:AD337"/>
    <mergeCell ref="N421:O421"/>
    <mergeCell ref="AE130:AH130"/>
    <mergeCell ref="R397:U397"/>
    <mergeCell ref="R316:U316"/>
    <mergeCell ref="N423:O423"/>
    <mergeCell ref="P485:Q485"/>
    <mergeCell ref="N422:O422"/>
    <mergeCell ref="G226:Q226"/>
    <mergeCell ref="B400:M400"/>
    <mergeCell ref="R100:U100"/>
    <mergeCell ref="N109:O109"/>
    <mergeCell ref="P480:Q480"/>
    <mergeCell ref="B402:M402"/>
    <mergeCell ref="V440:Z440"/>
    <mergeCell ref="V141:Z141"/>
    <mergeCell ref="B391:F391"/>
    <mergeCell ref="V439:Z439"/>
    <mergeCell ref="AI27:AL27"/>
    <mergeCell ref="N481:O481"/>
    <mergeCell ref="P543:Q543"/>
    <mergeCell ref="N24:O24"/>
    <mergeCell ref="G143:Q143"/>
    <mergeCell ref="AA234:AD234"/>
    <mergeCell ref="P211:Q211"/>
    <mergeCell ref="P89:Q89"/>
    <mergeCell ref="B460:M460"/>
    <mergeCell ref="P545:Q545"/>
    <mergeCell ref="N26:O26"/>
    <mergeCell ref="P88:Q88"/>
    <mergeCell ref="N482:O482"/>
    <mergeCell ref="V470:Z470"/>
    <mergeCell ref="V13:Z13"/>
    <mergeCell ref="N171:O171"/>
    <mergeCell ref="P542:Q542"/>
    <mergeCell ref="V314:Z314"/>
    <mergeCell ref="R358:U358"/>
    <mergeCell ref="B345:Q347"/>
    <mergeCell ref="R360:U360"/>
    <mergeCell ref="B19:F19"/>
    <mergeCell ref="B361:M361"/>
    <mergeCell ref="B200:Q202"/>
    <mergeCell ref="B232:M232"/>
    <mergeCell ref="P441:Q441"/>
    <mergeCell ref="V25:Z25"/>
    <mergeCell ref="R86:U86"/>
    <mergeCell ref="L342:Q342"/>
    <mergeCell ref="P255:Q255"/>
    <mergeCell ref="R515:U515"/>
    <mergeCell ref="N70:O70"/>
    <mergeCell ref="W61:Z61"/>
    <mergeCell ref="P69:Q69"/>
    <mergeCell ref="V88:Z88"/>
    <mergeCell ref="V299:Z299"/>
    <mergeCell ref="V117:Z117"/>
    <mergeCell ref="B428:Q430"/>
    <mergeCell ref="R318:U318"/>
    <mergeCell ref="B313:M313"/>
    <mergeCell ref="N29:O29"/>
    <mergeCell ref="V119:Z119"/>
    <mergeCell ref="V417:Z417"/>
    <mergeCell ref="N458:O458"/>
    <mergeCell ref="P216:Q216"/>
    <mergeCell ref="R314:U314"/>
    <mergeCell ref="B315:M315"/>
    <mergeCell ref="R286:U286"/>
    <mergeCell ref="P87:Q87"/>
    <mergeCell ref="R81:U81"/>
    <mergeCell ref="B29:M29"/>
    <mergeCell ref="V441:Z441"/>
    <mergeCell ref="V397:Z397"/>
    <mergeCell ref="R29:U29"/>
    <mergeCell ref="T365:U365"/>
    <mergeCell ref="R458:U458"/>
    <mergeCell ref="B138:Q140"/>
    <mergeCell ref="N272:O272"/>
    <mergeCell ref="V245:Z245"/>
    <mergeCell ref="V29:Z29"/>
    <mergeCell ref="V32:Z32"/>
    <mergeCell ref="V53:Z53"/>
    <mergeCell ref="V46:Z46"/>
  </mergeCells>
  <phoneticPr fontId="2"/>
  <conditionalFormatting sqref="B31:G31 L31:L32 B32:F32 B33 B35 B38">
    <cfRule type="cellIs" dxfId="31" priority="33" operator="equal">
      <formula>0</formula>
    </cfRule>
  </conditionalFormatting>
  <conditionalFormatting sqref="B52:G52 L52:L53 B53:F53 B54 B56 B59">
    <cfRule type="cellIs" dxfId="30" priority="32" operator="equal">
      <formula>0</formula>
    </cfRule>
  </conditionalFormatting>
  <conditionalFormatting sqref="B93:G93 L93:L94 B94:F94 B95 B97 B100">
    <cfRule type="cellIs" dxfId="29" priority="11" operator="equal">
      <formula>0</formula>
    </cfRule>
  </conditionalFormatting>
  <conditionalFormatting sqref="B114:G114 L114:L115 B115:F115 B116 B118 B121">
    <cfRule type="cellIs" dxfId="28" priority="10" operator="equal">
      <formula>0</formula>
    </cfRule>
  </conditionalFormatting>
  <conditionalFormatting sqref="B155:G155 L155:L156 B156:F156 B157 B159 B162">
    <cfRule type="cellIs" dxfId="27" priority="31" operator="equal">
      <formula>0</formula>
    </cfRule>
  </conditionalFormatting>
  <conditionalFormatting sqref="B176:G176 L176:L177 B177:F177 B178 B180 B183">
    <cfRule type="cellIs" dxfId="26" priority="30" operator="equal">
      <formula>0</formula>
    </cfRule>
  </conditionalFormatting>
  <conditionalFormatting sqref="B217:G217 L217:L218 B218:F218 B219 B221 B224">
    <cfRule type="cellIs" dxfId="25" priority="28" operator="equal">
      <formula>0</formula>
    </cfRule>
  </conditionalFormatting>
  <conditionalFormatting sqref="B238:G238 L238:L239 B239:F239 B240 B242 B245">
    <cfRule type="cellIs" dxfId="24" priority="29" operator="equal">
      <formula>0</formula>
    </cfRule>
  </conditionalFormatting>
  <conditionalFormatting sqref="B279:G279 L279:L280 B280:F280 B281 B283 B286">
    <cfRule type="cellIs" dxfId="23" priority="27" operator="equal">
      <formula>0</formula>
    </cfRule>
  </conditionalFormatting>
  <conditionalFormatting sqref="B300:G300 L300:L301 B301:F301 B302 B304 B307">
    <cfRule type="cellIs" dxfId="22" priority="26" operator="equal">
      <formula>0</formula>
    </cfRule>
  </conditionalFormatting>
  <conditionalFormatting sqref="B341:G341 L341:L342 B342:F342 B343 B345 B348">
    <cfRule type="cellIs" dxfId="21" priority="24" operator="equal">
      <formula>0</formula>
    </cfRule>
  </conditionalFormatting>
  <conditionalFormatting sqref="B362:G362 L362:L363 B363:F363 B364 B366 B369">
    <cfRule type="cellIs" dxfId="20" priority="25" operator="equal">
      <formula>0</formula>
    </cfRule>
  </conditionalFormatting>
  <conditionalFormatting sqref="B403:G403 L403:L404 B404:F404 B405 B407 B410">
    <cfRule type="cellIs" dxfId="19" priority="9" operator="equal">
      <formula>0</formula>
    </cfRule>
  </conditionalFormatting>
  <conditionalFormatting sqref="B424:G424 L424:L425 B425:F425 B426 B428 B431">
    <cfRule type="cellIs" dxfId="18" priority="8" operator="equal">
      <formula>0</formula>
    </cfRule>
  </conditionalFormatting>
  <conditionalFormatting sqref="B465:G465 L465:L466 B466:F466 B467 B469 B472">
    <cfRule type="cellIs" dxfId="17" priority="6" operator="equal">
      <formula>0</formula>
    </cfRule>
  </conditionalFormatting>
  <conditionalFormatting sqref="B486:G486 L486:L487 B487:F487 B488 B490 B493">
    <cfRule type="cellIs" dxfId="16" priority="7" operator="equal">
      <formula>0</formula>
    </cfRule>
  </conditionalFormatting>
  <conditionalFormatting sqref="B527:G527 L527:L528 B528:F528 B529 B531 B534">
    <cfRule type="cellIs" dxfId="15" priority="5" operator="equal">
      <formula>0</formula>
    </cfRule>
  </conditionalFormatting>
  <conditionalFormatting sqref="B548:G548 L548:L549 B549:F549 B550 B552 B555">
    <cfRule type="cellIs" dxfId="14" priority="4" operator="equal">
      <formula>0</formula>
    </cfRule>
  </conditionalFormatting>
  <conditionalFormatting sqref="B589:G589 L589:L590 B590:F590 B591 B593 B596">
    <cfRule type="cellIs" dxfId="13" priority="2" operator="equal">
      <formula>0</formula>
    </cfRule>
  </conditionalFormatting>
  <conditionalFormatting sqref="B610:G610 L610:L611 B611:F611 B612 B614 B617">
    <cfRule type="cellIs" dxfId="12" priority="3" operator="equal">
      <formula>0</formula>
    </cfRule>
  </conditionalFormatting>
  <conditionalFormatting sqref="B1:Q1048576 V1:Z1048576">
    <cfRule type="cellIs" dxfId="11" priority="1" operator="equal">
      <formula>0</formula>
    </cfRule>
  </conditionalFormatting>
  <conditionalFormatting sqref="B1:Z9 R10:Z12 R13:S13 R14:Z17 B18:Z30 R31:Z33 R34:S34 R35:Z38 B39:Z51 R52:Z54 R55:S55 R56:Z59">
    <cfRule type="cellIs" dxfId="10" priority="53" operator="equal">
      <formula>0</formula>
    </cfRule>
  </conditionalFormatting>
  <conditionalFormatting sqref="B60:Z71 R72:Z73 R76:Z79 B80:Z92 R93:Z94 R97:Z100 B101:Z113 R114:Z115 R118:Z121">
    <cfRule type="cellIs" dxfId="9" priority="51" operator="equal">
      <formula>0</formula>
    </cfRule>
  </conditionalFormatting>
  <conditionalFormatting sqref="B122:Z133 R134:Z135 R138:Z141 B142:Z154 R155:Z156 R159:Z162 B163:Z175 R176:Z177 R180:Z183">
    <cfRule type="cellIs" dxfId="8" priority="49" operator="equal">
      <formula>0</formula>
    </cfRule>
  </conditionalFormatting>
  <conditionalFormatting sqref="B184:Z195 R196:Z197 R200:Z203 B204:Z216 R217:Z218 R221:Z224 B225:Z237 R238:Z239 R242:Z245">
    <cfRule type="cellIs" dxfId="7" priority="47" operator="equal">
      <formula>0</formula>
    </cfRule>
  </conditionalFormatting>
  <conditionalFormatting sqref="B246:Z257 R258:Z259 R262:Z265 B266:Z278 R279:Z280 R283:Z286 B287:Z299 R300:Z301 R304:Z307">
    <cfRule type="cellIs" dxfId="6" priority="45" operator="equal">
      <formula>0</formula>
    </cfRule>
  </conditionalFormatting>
  <conditionalFormatting sqref="B308:Z319 R320:Z321 R324:Z327 B328:Z340 R341:Z342 R345:Z348 B349:Z361 R362:Z363 R366:Z369">
    <cfRule type="cellIs" dxfId="5" priority="43" operator="equal">
      <formula>0</formula>
    </cfRule>
  </conditionalFormatting>
  <conditionalFormatting sqref="B370:Z381 R382:Z383 R386:Z389 B390:Z402 R403:Z404 R407:Z410 B411:Z423 R424:Z425 R428:Z431">
    <cfRule type="cellIs" dxfId="4" priority="41" operator="equal">
      <formula>0</formula>
    </cfRule>
  </conditionalFormatting>
  <conditionalFormatting sqref="B432:Z443 R444:Z445 R448:Z451 B452:Z464 R465:Z466 R469:Z472 B473:Z485 R486:Z487 R490:Z493">
    <cfRule type="cellIs" dxfId="3" priority="39" operator="equal">
      <formula>0</formula>
    </cfRule>
  </conditionalFormatting>
  <conditionalFormatting sqref="B494:Z505 R506:Z507 R510:Z513 B514:Z526 R527:Z528 R531:Z534 B535:Z547 R548:Z549 R552:Z555">
    <cfRule type="cellIs" dxfId="2" priority="37" operator="equal">
      <formula>0</formula>
    </cfRule>
  </conditionalFormatting>
  <conditionalFormatting sqref="B556:Z567 R568:Z569 R572:Z575 B576:Z588 R589:Z590 R593:Z596 B597:Z609 R610:Z611 R614:Z617 B618:Z620">
    <cfRule type="cellIs" dxfId="1" priority="35" operator="equal">
      <formula>0</formula>
    </cfRule>
  </conditionalFormatting>
  <conditionalFormatting sqref="V1:Z620">
    <cfRule type="cellIs" dxfId="0" priority="34" operator="equal">
      <formula>"//"</formula>
    </cfRule>
  </conditionalFormatting>
  <pageMargins left="0.62992125984251968" right="0.19685039370078741" top="0.39370078740157483" bottom="0.19685039370078741" header="0.19685039370078741" footer="0.19685039370078741"/>
  <pageSetup paperSize="9" scale="99" orientation="portrait" r:id="rId1"/>
  <rowBreaks count="1" manualBreakCount="1">
    <brk id="62" max="3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5</vt:i4>
      </vt:variant>
    </vt:vector>
  </HeadingPairs>
  <TitlesOfParts>
    <vt:vector size="18" baseType="lpstr">
      <vt:lpstr>使い方</vt:lpstr>
      <vt:lpstr>請求データ入力</vt:lpstr>
      <vt:lpstr>合計請求書</vt:lpstr>
      <vt:lpstr>個別001-010</vt:lpstr>
      <vt:lpstr>個別011-020</vt:lpstr>
      <vt:lpstr>個別021-030</vt:lpstr>
      <vt:lpstr>個別031-040</vt:lpstr>
      <vt:lpstr>個別041-050</vt:lpstr>
      <vt:lpstr>個別051-060</vt:lpstr>
      <vt:lpstr>個別061-070</vt:lpstr>
      <vt:lpstr>個別071-080</vt:lpstr>
      <vt:lpstr>個別081-090</vt:lpstr>
      <vt:lpstr>個別091-100</vt:lpstr>
      <vt:lpstr>'個別001-010'!Print_Area</vt:lpstr>
      <vt:lpstr>合計請求書!Print_Area</vt:lpstr>
      <vt:lpstr>使い方!Print_Area</vt:lpstr>
      <vt:lpstr>請求データ入力!Print_Area</vt:lpstr>
      <vt:lpstr>合計請求書!Print_Titles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里紗 木村</cp:lastModifiedBy>
  <cp:lastPrinted>2026-04-25T06:59:22Z</cp:lastPrinted>
  <dcterms:created xsi:type="dcterms:W3CDTF">2006-09-16T00:00:00Z</dcterms:created>
  <dcterms:modified xsi:type="dcterms:W3CDTF">2026-04-25T07:00:06Z</dcterms:modified>
</cp:coreProperties>
</file>