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rea Budget" sheetId="1" state="visible" r:id="rId2"/>
    <sheet name="Timing Budget" sheetId="2" state="visible" r:id="rId3"/>
  </sheets>
  <definedNames>
    <definedName function="false" hidden="false" localSheetId="0" name="_xlnm.Print_Area" vbProcedure="false"/>
    <definedName function="false" hidden="false" name="_xlnm.Print_Area" vbProcedure="false">'Area Budget'!$A$1:$E$32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<sst xmlns="http://schemas.openxmlformats.org/spreadsheetml/2006/main" count="36" uniqueCount="32">
  <si>
    <t>Core Area Calculations</t>
  </si>
  <si>
    <t>Name of Block</t>
  </si>
  <si>
    <t>Category</t>
  </si>
  <si>
    <t>Gate/FF Count</t>
  </si>
  <si>
    <r>
      <t xml:space="preserve">Area (um</t>
    </r>
    <r>
      <rPr>
        <rFont val="Calibri"/>
        <charset val="1"/>
        <family val="2"/>
        <b val="true"/>
        <color rgb="00FFFFFF"/>
        <sz val="16"/>
        <vertAlign val="superscript"/>
      </rPr>
      <t xml:space="preserve">2</t>
    </r>
    <r>
      <rPr>
        <rFont val="Calibri"/>
        <charset val="1"/>
        <family val="2"/>
        <b val="true"/>
        <color rgb="00FFFFFF"/>
        <sz val="16"/>
      </rPr>
      <t xml:space="preserve">)</t>
    </r>
  </si>
  <si>
    <t>Comments</t>
  </si>
  <si>
    <t>Example Register w/ Reset</t>
  </si>
  <si>
    <t>Reg. w/ Reset</t>
  </si>
  <si>
    <t>Example Register w/o Reset</t>
  </si>
  <si>
    <t>Reg. w/o Reset</t>
  </si>
  <si>
    <t>Example On-chip SRAM</t>
  </si>
  <si>
    <t>On-chip SRAM</t>
  </si>
  <si>
    <t>Example Combinational Block</t>
  </si>
  <si>
    <t>Combinational</t>
  </si>
  <si>
    <t>Total Core Area</t>
  </si>
  <si>
    <r>
      <t xml:space="preserve">Chip Area Calculations (units in um or um</t>
    </r>
    <r>
      <rPr>
        <rFont val="Calibri"/>
        <charset val="1"/>
        <family val="2"/>
        <b val="true"/>
        <color rgb="00FFFFFF"/>
        <sz val="11"/>
        <vertAlign val="superscript"/>
      </rPr>
      <t xml:space="preserve">2</t>
    </r>
    <r>
      <rPr>
        <rFont val="Calibri"/>
        <charset val="1"/>
        <family val="2"/>
        <b val="true"/>
        <color rgb="00FFFFFF"/>
        <sz val="11"/>
      </rPr>
      <t xml:space="preserve">)</t>
    </r>
  </si>
  <si>
    <t>Number of I/O Pads:</t>
  </si>
  <si>
    <t>I/O Pad Dimensions:</t>
  </si>
  <si>
    <t>by</t>
  </si>
  <si>
    <t>I/O Based Padframe Dimensions:</t>
  </si>
  <si>
    <t>Core Dimensions</t>
  </si>
  <si>
    <t>by </t>
  </si>
  <si>
    <t>Core Based Padframe Dimensions:</t>
  </si>
  <si>
    <t>Final Padframe Dimensions:</t>
  </si>
  <si>
    <t>Final Chip Area:</t>
  </si>
  <si>
    <t>Starting Component</t>
  </si>
  <si>
    <t>Propagation Delay (ns)</t>
  </si>
  <si>
    <t>Combinational Logic</t>
  </si>
  <si>
    <t>Ending Component</t>
  </si>
  <si>
    <t>Setup Time or Propagation Delay (ns)</t>
  </si>
  <si>
    <t>Total Path Delay (ns)</t>
  </si>
  <si>
    <t>Target Clock Period (ns)</t>
  </si>
</sst>
</file>

<file path=xl/styles.xml><?xml version="1.0" encoding="utf-8"?>
<styleSheet xmlns="http://schemas.openxmlformats.org/spreadsheetml/2006/main">
  <numFmts count="3">
    <numFmt formatCode="GENERAL" numFmtId="164"/>
    <numFmt formatCode="_(* #,##0.00_);_(* \(#,##0.00\);_(* \-??_);_(@_)" numFmtId="165"/>
    <numFmt formatCode="_(* #,##0_);_(* \(#,##0\);_(* \-??_);_(@_)" numFmtId="166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FFFF"/>
      <sz val="11"/>
    </font>
    <font>
      <name val="Calibri"/>
      <charset val="1"/>
      <family val="2"/>
      <b val="true"/>
      <color rgb="00FFFFFF"/>
      <sz val="16"/>
    </font>
    <font>
      <name val="Calibri"/>
      <charset val="1"/>
      <family val="2"/>
      <b val="true"/>
      <color rgb="00FFFFFF"/>
      <sz val="16"/>
      <vertAlign val="superscript"/>
    </font>
    <font>
      <name val="Calibri"/>
      <charset val="1"/>
      <family val="2"/>
      <b val="true"/>
      <color rgb="00FFFFFF"/>
      <sz val="11"/>
      <vertAlign val="superscript"/>
    </font>
    <font>
      <name val="Calibri"/>
      <charset val="1"/>
      <family val="2"/>
      <b val="true"/>
      <color rgb="00FFFFFF"/>
      <sz val="12"/>
    </font>
    <font>
      <name val="Calibri"/>
      <charset val="1"/>
      <family val="2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40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thin"/>
      <top style="thick"/>
      <bottom style="thin"/>
      <diagonal/>
    </border>
    <border diagonalDown="false" diagonalUp="false">
      <left style="thin"/>
      <right style="thin"/>
      <top style="thick"/>
      <bottom style="thin"/>
      <diagonal/>
    </border>
    <border diagonalDown="false" diagonalUp="false">
      <left style="thin"/>
      <right style="medium"/>
      <top style="thick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medium"/>
      <top/>
      <bottom/>
      <diagonal/>
    </border>
    <border diagonalDown="false" diagonalUp="false">
      <left style="medium"/>
      <right style="thin"/>
      <top style="medium"/>
      <bottom style="thick"/>
      <diagonal/>
    </border>
    <border diagonalDown="false" diagonalUp="false">
      <left style="thin"/>
      <right style="thin"/>
      <top style="medium"/>
      <bottom style="thick"/>
      <diagonal/>
    </border>
    <border diagonalDown="false" diagonalUp="false">
      <left style="thin"/>
      <right style="medium"/>
      <top style="medium"/>
      <bottom style="thick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/>
      <top/>
      <bottom style="thin"/>
      <diagonal/>
    </border>
    <border diagonalDown="false" diagonalUp="false">
      <left style="thin"/>
      <right/>
      <top/>
      <bottom style="thin"/>
      <diagonal/>
    </border>
    <border diagonalDown="false" diagonalUp="false">
      <left style="medium"/>
      <right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medium"/>
      <right/>
      <top style="thin"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 style="medium"/>
      <right/>
      <top style="medium"/>
      <bottom style="thin"/>
      <diagonal/>
    </border>
    <border diagonalDown="false" diagonalUp="false">
      <left style="thin"/>
      <right/>
      <top style="medium"/>
      <bottom style="thin"/>
      <diagonal/>
    </border>
    <border diagonalDown="false" diagonalUp="false">
      <left/>
      <right/>
      <top style="medium"/>
      <bottom style="thin"/>
      <diagonal/>
    </border>
    <border diagonalDown="false" diagonalUp="false">
      <left/>
      <right style="medium"/>
      <top style="medium"/>
      <bottom style="thin"/>
      <diagonal/>
    </border>
    <border diagonalDown="false" diagonalUp="false">
      <left style="medium"/>
      <right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/>
      <right style="medium"/>
      <top/>
      <bottom style="thin"/>
      <diagonal/>
    </border>
    <border diagonalDown="false" diagonalUp="false">
      <left style="medium"/>
      <right style="medium"/>
      <top/>
      <bottom style="thin"/>
      <diagonal/>
    </border>
    <border diagonalDown="false" diagonalUp="false">
      <left/>
      <right style="medium"/>
      <top style="thin"/>
      <bottom style="thin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/>
      <top/>
      <bottom style="medium"/>
      <diagonal/>
    </border>
    <border diagonalDown="false" diagonalUp="false">
      <left style="medium"/>
      <right style="medium"/>
      <top style="thin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6">
    <xf applyAlignment="false" applyBorder="false" applyFont="false" applyProtection="false" borderId="0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4" fillId="0" fontId="0" numFmtId="164" xfId="0"/>
    <xf applyAlignment="false" applyBorder="true" applyFont="true" applyProtection="false" borderId="5" fillId="0" fontId="0" numFmtId="164" xfId="0"/>
    <xf applyAlignment="true" applyBorder="true" applyFont="true" applyProtection="true" borderId="5" fillId="0" fontId="0" numFmtId="166" xfId="1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0"/>
    <xf applyAlignment="false" applyBorder="true" applyFont="true" applyProtection="false" borderId="7" fillId="0" fontId="0" numFmtId="164" xfId="0"/>
    <xf applyAlignment="false" applyBorder="true" applyFont="true" applyProtection="false" borderId="8" fillId="0" fontId="0" numFmtId="164" xfId="0"/>
    <xf applyAlignment="true" applyBorder="true" applyFont="true" applyProtection="true" borderId="8" fillId="0" fontId="0" numFmtId="166" xfId="1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0" fontId="0" numFmtId="164" xfId="0"/>
    <xf applyAlignment="false" applyBorder="true" applyFont="false" applyProtection="false" borderId="10" fillId="0" fontId="0" numFmtId="164" xfId="0"/>
    <xf applyAlignment="false" applyBorder="true" applyFont="false" applyProtection="false" borderId="11" fillId="0" fontId="0" numFmtId="164" xfId="0"/>
    <xf applyAlignment="false" applyBorder="true" applyFont="false" applyProtection="false" borderId="12" fillId="0" fontId="0" numFmtId="164" xfId="0"/>
    <xf applyAlignment="false" applyBorder="true" applyFont="true" applyProtection="false" borderId="13" fillId="0" fontId="0" numFmtId="164" xfId="0"/>
    <xf applyAlignment="false" applyBorder="true" applyFont="false" applyProtection="false" borderId="14" fillId="2" fontId="0" numFmtId="164" xfId="0"/>
    <xf applyAlignment="true" applyBorder="true" applyFont="true" applyProtection="true" borderId="14" fillId="0" fontId="0" numFmtId="166" xfId="1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5" fillId="2" fontId="0" numFmtId="164" xfId="0"/>
    <xf applyAlignment="true" applyBorder="true" applyFont="true" applyProtection="false" borderId="16" fillId="2" fontId="4" numFmtId="164" xfId="0">
      <alignment horizontal="center" indent="0" shrinkToFit="false" textRotation="0" vertical="bottom" wrapText="false"/>
    </xf>
    <xf applyAlignment="false" applyBorder="true" applyFont="true" applyProtection="false" borderId="17" fillId="0" fontId="0" numFmtId="164" xfId="0"/>
    <xf applyAlignment="true" applyBorder="true" applyFont="true" applyProtection="true" borderId="18" fillId="0" fontId="0" numFmtId="166" xfId="15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3" fillId="2" fontId="0" numFmtId="164" xfId="0"/>
    <xf applyAlignment="false" applyBorder="true" applyFont="true" applyProtection="false" borderId="19" fillId="0" fontId="0" numFmtId="164" xfId="0"/>
    <xf applyAlignment="true" applyBorder="true" applyFont="true" applyProtection="true" borderId="20" fillId="0" fontId="0" numFmtId="166" xfId="15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1" fillId="0" fontId="0" numFmtId="164" xfId="0">
      <alignment horizontal="center" indent="0" shrinkToFit="false" textRotation="0" vertical="center" wrapText="false"/>
    </xf>
    <xf applyAlignment="true" applyBorder="true" applyFont="true" applyProtection="true" borderId="21" fillId="0" fontId="0" numFmtId="166" xfId="1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9" fillId="0" fontId="0" numFmtId="164" xfId="0"/>
    <xf applyAlignment="false" applyBorder="true" applyFont="true" applyProtection="false" borderId="22" fillId="0" fontId="0" numFmtId="164" xfId="0"/>
    <xf applyAlignment="true" applyBorder="true" applyFont="true" applyProtection="true" borderId="23" fillId="0" fontId="0" numFmtId="166" xfId="15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4" fillId="0" fontId="0" numFmtId="164" xfId="0">
      <alignment horizontal="center" indent="0" shrinkToFit="false" textRotation="0" vertical="center" wrapText="false"/>
    </xf>
    <xf applyAlignment="true" applyBorder="true" applyFont="true" applyProtection="true" borderId="24" fillId="0" fontId="0" numFmtId="166" xfId="1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5" fillId="0" fontId="0" numFmtId="164" xfId="0"/>
    <xf applyAlignment="true" applyBorder="true" applyFont="true" applyProtection="true" borderId="26" fillId="0" fontId="0" numFmtId="166" xfId="15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7" fillId="0" fontId="0" numFmtId="164" xfId="0">
      <alignment horizontal="center" indent="0" shrinkToFit="false" textRotation="0" vertical="center" wrapText="false"/>
    </xf>
    <xf applyAlignment="true" applyBorder="true" applyFont="true" applyProtection="true" borderId="28" fillId="0" fontId="0" numFmtId="166" xfId="1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9" fillId="0" fontId="0" numFmtId="164" xfId="0"/>
    <xf applyAlignment="true" applyBorder="true" applyFont="true" applyProtection="true" borderId="30" fillId="0" fontId="0" numFmtId="166" xfId="15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31" fillId="2" fontId="0" numFmtId="164" xfId="0"/>
    <xf applyAlignment="true" applyBorder="true" applyFont="true" applyProtection="false" borderId="32" fillId="2" fontId="8" numFmtId="164" xfId="0">
      <alignment horizontal="center" indent="0" shrinkToFit="false" textRotation="0" vertical="center" wrapText="true"/>
    </xf>
    <xf applyAlignment="true" applyBorder="true" applyFont="true" applyProtection="false" borderId="33" fillId="2" fontId="8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8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9" numFmtId="164" xfId="0">
      <alignment horizontal="center" indent="0" shrinkToFit="false" textRotation="0" vertical="center" wrapText="true"/>
    </xf>
    <xf applyAlignment="true" applyBorder="true" applyFont="false" applyProtection="false" borderId="17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34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35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19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36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37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38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31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39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4" activeCellId="0" pane="topLeft" sqref="C34"/>
    </sheetView>
  </sheetViews>
  <cols>
    <col collapsed="false" hidden="false" max="1" min="1" style="1" width="31.4156862745098"/>
    <col collapsed="false" hidden="false" max="2" min="2" style="1" width="14.9137254901961"/>
    <col collapsed="false" hidden="false" max="3" min="3" style="1" width="11.9019607843137"/>
    <col collapsed="false" hidden="false" max="4" min="4" style="1" width="17.0745098039216"/>
    <col collapsed="false" hidden="false" max="5" min="5" style="1" width="40.5960784313726"/>
    <col collapsed="false" hidden="false" max="1025" min="6" style="0" width="8.56862745098039"/>
  </cols>
  <sheetData>
    <row collapsed="false" customFormat="false" customHeight="false" hidden="false" ht="14" outlineLevel="0" r="1">
      <c r="A1" s="2" t="s">
        <v>0</v>
      </c>
      <c r="B1" s="2"/>
      <c r="C1" s="2"/>
      <c r="D1" s="2"/>
      <c r="E1" s="2"/>
    </row>
    <row collapsed="false" customFormat="true" customHeight="true" hidden="false" ht="43.5" outlineLevel="0" r="2" s="7">
      <c r="A2" s="3" t="s">
        <v>1</v>
      </c>
      <c r="B2" s="4" t="s">
        <v>2</v>
      </c>
      <c r="C2" s="5" t="s">
        <v>3</v>
      </c>
      <c r="D2" s="4" t="s">
        <v>4</v>
      </c>
      <c r="E2" s="6" t="s">
        <v>5</v>
      </c>
    </row>
    <row collapsed="false" customFormat="false" customHeight="false" hidden="false" ht="14" outlineLevel="0" r="3">
      <c r="A3" s="8" t="s">
        <v>6</v>
      </c>
      <c r="B3" s="9" t="s">
        <v>7</v>
      </c>
      <c r="C3" s="9" t="n">
        <v>1</v>
      </c>
      <c r="D3" s="10" t="n">
        <f aca="false">IF(B3="Combinational",C3*500*1.5,IF(B3="Reg. w/ Reset",C3*1600*1.5,IF(B3="Reg. w/o Reset",C3*900*1.5,IF(B3="On-chip SRAM",C3*50*1.5,"N/A"))))</f>
        <v>2400</v>
      </c>
      <c r="E3" s="11"/>
    </row>
    <row collapsed="false" customFormat="false" customHeight="false" hidden="false" ht="14" outlineLevel="0" r="4">
      <c r="A4" s="12" t="s">
        <v>8</v>
      </c>
      <c r="B4" s="13" t="s">
        <v>9</v>
      </c>
      <c r="C4" s="13" t="n">
        <v>1</v>
      </c>
      <c r="D4" s="14" t="n">
        <f aca="false">IF(B4="Combinational",C4*500*1.5,IF(B4="Reg. w/ Reset",C4*1600*1.5,IF(B4="Reg. w/o Reset",C4*900*1.5,IF(B4="On-chip SRAM",C4*50*1.5,"N/A"))))</f>
        <v>1350</v>
      </c>
      <c r="E4" s="15"/>
    </row>
    <row collapsed="false" customFormat="false" customHeight="false" hidden="false" ht="14" outlineLevel="0" r="5">
      <c r="A5" s="12" t="s">
        <v>10</v>
      </c>
      <c r="B5" s="13" t="s">
        <v>11</v>
      </c>
      <c r="C5" s="13" t="n">
        <v>8</v>
      </c>
      <c r="D5" s="14" t="n">
        <f aca="false">IF(B5="Combinational",C5*500*1.5,IF(B5="Reg. w/ Reset",C5*1600*1.5,IF(B5="Reg. w/o Reset",C5*900*1.5,IF(B5="On-chip SRAM",C5*50*1.5,"N/A"))))</f>
        <v>600</v>
      </c>
      <c r="E5" s="15"/>
    </row>
    <row collapsed="false" customFormat="false" customHeight="false" hidden="false" ht="14" outlineLevel="0" r="6">
      <c r="A6" s="12" t="s">
        <v>12</v>
      </c>
      <c r="B6" s="13" t="s">
        <v>13</v>
      </c>
      <c r="C6" s="13" t="n">
        <v>20</v>
      </c>
      <c r="D6" s="14" t="n">
        <f aca="false">IF(B6="Combinational",C6*500*1.5,IF(B6="Reg. w/ Reset",C6*1600*1.5,IF(B6="Reg. w/o Reset",C6*900*1.5,IF(B6="On-chip SRAM",C6*50*1.5,"N/A"))))</f>
        <v>15000</v>
      </c>
      <c r="E6" s="15"/>
    </row>
    <row collapsed="false" customFormat="false" customHeight="false" hidden="false" ht="14" outlineLevel="0" r="7">
      <c r="A7" s="12"/>
      <c r="B7" s="13"/>
      <c r="C7" s="13"/>
      <c r="D7" s="14" t="str">
        <f aca="false">IF(B7="Combinational",C7*500*1.5,IF(B7="Reg. w/ Reset",C7*1600*1.5,IF(B7="Reg. w/o Reset",C7*900*1.5,IF(B7="On-chip SRAM",C7*50*1.5,"N/A"))))</f>
        <v>N/A</v>
      </c>
      <c r="E7" s="15"/>
    </row>
    <row collapsed="false" customFormat="false" customHeight="false" hidden="false" ht="14" outlineLevel="0" r="8">
      <c r="A8" s="12"/>
      <c r="B8" s="13"/>
      <c r="C8" s="13"/>
      <c r="D8" s="14" t="str">
        <f aca="false">IF(B8="Combinational",C8*500*1.5,IF(B8="Reg. w/ Reset",C8*1600*1.5,IF(B8="Reg. w/o Reset",C8*900*1.5,IF(B8="On-chip SRAM",C8*50*1.5,"N/A"))))</f>
        <v>N/A</v>
      </c>
      <c r="E8" s="15"/>
    </row>
    <row collapsed="false" customFormat="false" customHeight="false" hidden="false" ht="14" outlineLevel="0" r="9">
      <c r="A9" s="12"/>
      <c r="B9" s="13"/>
      <c r="C9" s="13"/>
      <c r="D9" s="14" t="str">
        <f aca="false">IF(B9="Combinational",C9*500*1.5,IF(B9="Reg. w/ Reset",C9*1600*1.5,IF(B9="Reg. w/o Reset",C9*900*1.5,IF(B9="On-chip SRAM",C9*50*1.5,"N/A"))))</f>
        <v>N/A</v>
      </c>
      <c r="E9" s="15"/>
    </row>
    <row collapsed="false" customFormat="false" customHeight="false" hidden="false" ht="14" outlineLevel="0" r="10">
      <c r="A10" s="12"/>
      <c r="B10" s="13"/>
      <c r="C10" s="13"/>
      <c r="D10" s="14" t="str">
        <f aca="false">IF(B10="Combinational",C10*500*1.5,IF(B10="Reg. w/ Reset",C10*1600*1.5,IF(B10="Reg. w/o Reset",C10*900*1.5,IF(B10="On-chip SRAM",C10*50*1.5,"N/A"))))</f>
        <v>N/A</v>
      </c>
      <c r="E10" s="15"/>
    </row>
    <row collapsed="false" customFormat="false" customHeight="false" hidden="false" ht="14" outlineLevel="0" r="11">
      <c r="A11" s="12"/>
      <c r="B11" s="13"/>
      <c r="C11" s="13"/>
      <c r="D11" s="14" t="str">
        <f aca="false">IF(B11="Combinational",C11*500*1.5,IF(B11="Reg. w/ Reset",C11*1600*1.5,IF(B11="Reg. w/o Reset",C11*900*1.5,IF(B11="On-chip SRAM",C11*50*1.5,"N/A"))))</f>
        <v>N/A</v>
      </c>
      <c r="E11" s="15"/>
    </row>
    <row collapsed="false" customFormat="false" customHeight="false" hidden="false" ht="14" outlineLevel="0" r="12">
      <c r="A12" s="12"/>
      <c r="B12" s="13"/>
      <c r="C12" s="13"/>
      <c r="D12" s="14" t="str">
        <f aca="false">IF(B12="Combinational",C12*500*1.5,IF(B12="Reg. w/ Reset",C12*1600*1.5,IF(B12="Reg. w/o Reset",C12*900*1.5,IF(B12="On-chip SRAM",C12*50*1.5,"N/A"))))</f>
        <v>N/A</v>
      </c>
      <c r="E12" s="15"/>
    </row>
    <row collapsed="false" customFormat="false" customHeight="false" hidden="false" ht="14" outlineLevel="0" r="13">
      <c r="A13" s="12"/>
      <c r="B13" s="13"/>
      <c r="C13" s="13"/>
      <c r="D13" s="14" t="str">
        <f aca="false">IF(B13="Combinational",C13*500*1.5,IF(B13="Reg. w/ Reset",C13*1600*1.5,IF(B13="Reg. w/o Reset",C13*900*1.5,IF(B13="On-chip SRAM",C13*50*1.5,"N/A"))))</f>
        <v>N/A</v>
      </c>
      <c r="E13" s="15"/>
    </row>
    <row collapsed="false" customFormat="false" customHeight="false" hidden="false" ht="14" outlineLevel="0" r="14">
      <c r="A14" s="12"/>
      <c r="B14" s="13"/>
      <c r="C14" s="13"/>
      <c r="D14" s="14" t="str">
        <f aca="false">IF(B14="Combinational",C14*500*1.5,IF(B14="Reg. w/ Reset",C14*1600*1.5,IF(B14="Reg. w/o Reset",C14*900*1.5,IF(B14="On-chip SRAM",C14*50*1.5,"N/A"))))</f>
        <v>N/A</v>
      </c>
      <c r="E14" s="15"/>
    </row>
    <row collapsed="false" customFormat="false" customHeight="false" hidden="false" ht="14" outlineLevel="0" r="15">
      <c r="A15" s="12"/>
      <c r="B15" s="13"/>
      <c r="C15" s="13"/>
      <c r="D15" s="14" t="str">
        <f aca="false">IF(B15="Combinational",C15*500*1.5,IF(B15="Reg. w/ Reset",C15*1600*1.5,IF(B15="Reg. w/o Reset",C15*900*1.5,IF(B15="On-chip SRAM",C15*50*1.5,"N/A"))))</f>
        <v>N/A</v>
      </c>
      <c r="E15" s="15"/>
    </row>
    <row collapsed="false" customFormat="false" customHeight="false" hidden="false" ht="14" outlineLevel="0" r="16">
      <c r="A16" s="12"/>
      <c r="B16" s="13"/>
      <c r="C16" s="13"/>
      <c r="D16" s="14" t="str">
        <f aca="false">IF(B16="Combinational",C16*500*1.5,IF(B16="Reg. w/ Reset",C16*1600*1.5,IF(B16="Reg. w/o Reset",C16*900*1.5,IF(B16="On-chip SRAM",C16*50*1.5,"N/A"))))</f>
        <v>N/A</v>
      </c>
      <c r="E16" s="15"/>
    </row>
    <row collapsed="false" customFormat="false" customHeight="false" hidden="false" ht="14" outlineLevel="0" r="17">
      <c r="A17" s="12"/>
      <c r="B17" s="13"/>
      <c r="C17" s="13"/>
      <c r="D17" s="14" t="str">
        <f aca="false">IF(B17="Combinational",C17*500*1.5,IF(B17="Reg. w/ Reset",C17*1600*1.5,IF(B17="Reg. w/o Reset",C17*900*1.5,IF(B17="On-chip SRAM",C17*50*1.5,"N/A"))))</f>
        <v>N/A</v>
      </c>
      <c r="E17" s="15"/>
    </row>
    <row collapsed="false" customFormat="false" customHeight="false" hidden="false" ht="14" outlineLevel="0" r="18">
      <c r="A18" s="12"/>
      <c r="B18" s="13"/>
      <c r="C18" s="13"/>
      <c r="D18" s="14" t="str">
        <f aca="false">IF(B18="Combinational",C18*500*1.5,IF(B18="Reg. w/ Reset",C18*1600*1.5,IF(B18="Reg. w/o Reset",C18*900*1.5,IF(B18="On-chip SRAM",C18*50*1.5,"N/A"))))</f>
        <v>N/A</v>
      </c>
      <c r="E18" s="15"/>
    </row>
    <row collapsed="false" customFormat="false" customHeight="false" hidden="false" ht="14" outlineLevel="0" r="19">
      <c r="A19" s="12"/>
      <c r="B19" s="13"/>
      <c r="C19" s="13"/>
      <c r="D19" s="14" t="str">
        <f aca="false">IF(B19="Combinational",C19*500*1.5,IF(B19="Reg. w/ Reset",C19*1600*1.5,IF(B19="Reg. w/o Reset",C19*900*1.5,IF(B19="On-chip SRAM",C19*50*1.5,"N/A"))))</f>
        <v>N/A</v>
      </c>
      <c r="E19" s="15"/>
    </row>
    <row collapsed="false" customFormat="false" customHeight="false" hidden="false" ht="14" outlineLevel="0" r="20">
      <c r="A20" s="12"/>
      <c r="B20" s="13"/>
      <c r="C20" s="13"/>
      <c r="D20" s="14" t="str">
        <f aca="false">IF(B20="Combinational",C20*500*1.5,IF(B20="Reg. w/ Reset",C20*1600*1.5,IF(B20="Reg. w/o Reset",C20*900*1.5,IF(B20="On-chip SRAM",C20*50*1.5,"N/A"))))</f>
        <v>N/A</v>
      </c>
      <c r="E20" s="15"/>
    </row>
    <row collapsed="false" customFormat="false" customHeight="false" hidden="false" ht="14" outlineLevel="0" r="21">
      <c r="A21" s="12"/>
      <c r="B21" s="13"/>
      <c r="C21" s="13"/>
      <c r="D21" s="14" t="str">
        <f aca="false">IF(B21="Combinational",C21*500*1.5,IF(B21="Reg. w/ Reset",C21*1600*1.5,IF(B21="Reg. w/o Reset",C21*900*1.5,IF(B21="On-chip SRAM",C21*50*1.5,"N/A"))))</f>
        <v>N/A</v>
      </c>
      <c r="E21" s="15"/>
    </row>
    <row collapsed="false" customFormat="false" customHeight="false" hidden="false" ht="14" outlineLevel="0" r="22">
      <c r="A22" s="12"/>
      <c r="B22" s="13"/>
      <c r="C22" s="13"/>
      <c r="D22" s="14" t="str">
        <f aca="false">IF(B22="Combinational",C22*500*1.5,IF(B22="Reg. w/ Reset",C22*1600*1.5,IF(B22="Reg. w/o Reset",C22*900*1.5,IF(B22="On-chip SRAM",C22*50*1.5,"N/A"))))</f>
        <v>N/A</v>
      </c>
      <c r="E22" s="15"/>
    </row>
    <row collapsed="false" customFormat="false" customHeight="false" hidden="false" ht="14" outlineLevel="0" r="23">
      <c r="A23" s="16"/>
      <c r="B23" s="17"/>
      <c r="C23" s="17"/>
      <c r="D23" s="14" t="str">
        <f aca="false">IF(B23="Combinational",C23*500*1.5,IF(B23="Reg. w/ Reset",C23*1600*1.5,IF(B23="Reg. w/o Reset",C23*900*1.5,IF(B23="On-chip SRAM",C23*50*1.5,"N/A"))))</f>
        <v>N/A</v>
      </c>
      <c r="E23" s="18"/>
    </row>
    <row collapsed="false" customFormat="false" customHeight="false" hidden="false" ht="14" outlineLevel="0" r="24">
      <c r="A24" s="19" t="s">
        <v>14</v>
      </c>
      <c r="B24" s="20"/>
      <c r="C24" s="20"/>
      <c r="D24" s="21" t="n">
        <f aca="false">SUM(D3:D22)</f>
        <v>19350</v>
      </c>
      <c r="E24" s="22"/>
    </row>
    <row collapsed="false" customFormat="false" customHeight="false" hidden="false" ht="14.9" outlineLevel="0" r="25">
      <c r="A25" s="23" t="s">
        <v>15</v>
      </c>
      <c r="B25" s="23"/>
      <c r="C25" s="23"/>
      <c r="D25" s="23"/>
      <c r="E25" s="23"/>
    </row>
    <row collapsed="false" customFormat="false" customHeight="false" hidden="false" ht="14" outlineLevel="0" r="26">
      <c r="A26" s="24" t="s">
        <v>16</v>
      </c>
      <c r="B26" s="25" t="n">
        <v>12</v>
      </c>
      <c r="C26" s="25"/>
      <c r="D26" s="25"/>
      <c r="E26" s="26"/>
    </row>
    <row collapsed="false" customFormat="false" customHeight="false" hidden="false" ht="14" outlineLevel="0" r="27">
      <c r="A27" s="27" t="s">
        <v>17</v>
      </c>
      <c r="B27" s="28" t="n">
        <v>90</v>
      </c>
      <c r="C27" s="29" t="s">
        <v>18</v>
      </c>
      <c r="D27" s="30" t="n">
        <v>300</v>
      </c>
      <c r="E27" s="26"/>
    </row>
    <row collapsed="false" customFormat="false" customHeight="false" hidden="false" ht="14" outlineLevel="0" r="28">
      <c r="A28" s="27" t="s">
        <v>19</v>
      </c>
      <c r="B28" s="28" t="n">
        <f aca="false">($B$26/4)*B27+2*D27</f>
        <v>870</v>
      </c>
      <c r="C28" s="29" t="s">
        <v>18</v>
      </c>
      <c r="D28" s="30" t="n">
        <f aca="false">($B$26/4)*B27+2*D27</f>
        <v>870</v>
      </c>
      <c r="E28" s="26"/>
    </row>
    <row collapsed="false" customFormat="false" customHeight="false" hidden="false" ht="14" outlineLevel="0" r="29">
      <c r="A29" s="31" t="s">
        <v>20</v>
      </c>
      <c r="B29" s="28" t="n">
        <f aca="false">SQRT($D$24)</f>
        <v>139.104277432436</v>
      </c>
      <c r="C29" s="29" t="s">
        <v>21</v>
      </c>
      <c r="D29" s="30" t="n">
        <f aca="false">SQRT($D$24)</f>
        <v>139.104277432436</v>
      </c>
      <c r="E29" s="26"/>
    </row>
    <row collapsed="false" customFormat="false" customHeight="false" hidden="false" ht="14" outlineLevel="0" r="30">
      <c r="A30" s="32" t="s">
        <v>22</v>
      </c>
      <c r="B30" s="33" t="n">
        <f aca="false">B29+3*$D$27</f>
        <v>1039.10427743244</v>
      </c>
      <c r="C30" s="34" t="s">
        <v>18</v>
      </c>
      <c r="D30" s="35" t="n">
        <f aca="false">D29+3*$D$27</f>
        <v>1039.10427743244</v>
      </c>
      <c r="E30" s="26"/>
    </row>
    <row collapsed="false" customFormat="false" customHeight="false" hidden="false" ht="14" outlineLevel="0" r="31">
      <c r="A31" s="36" t="s">
        <v>23</v>
      </c>
      <c r="B31" s="37" t="n">
        <f aca="false">MAX(B30,B28)</f>
        <v>1039.10427743244</v>
      </c>
      <c r="C31" s="38" t="s">
        <v>18</v>
      </c>
      <c r="D31" s="39" t="n">
        <f aca="false">MAX(D30,D28)</f>
        <v>1039.10427743244</v>
      </c>
      <c r="E31" s="26"/>
    </row>
    <row collapsed="false" customFormat="false" customHeight="false" hidden="false" ht="14" outlineLevel="0" r="32">
      <c r="A32" s="40" t="s">
        <v>24</v>
      </c>
      <c r="B32" s="41" t="n">
        <f aca="false">B31*D31</f>
        <v>1079737.69937838</v>
      </c>
      <c r="C32" s="41"/>
      <c r="D32" s="41"/>
      <c r="E32" s="42"/>
    </row>
  </sheetData>
  <mergeCells count="4">
    <mergeCell ref="A1:E1"/>
    <mergeCell ref="A25:E25"/>
    <mergeCell ref="B26:D26"/>
    <mergeCell ref="B32:D3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7" activeCellId="0" pane="topLeft" sqref="C27"/>
    </sheetView>
  </sheetViews>
  <cols>
    <col collapsed="false" hidden="false" max="1" min="1" style="0" width="15.6313725490196"/>
    <col collapsed="false" hidden="false" max="2" min="2" style="0" width="13.4823529411765"/>
    <col collapsed="false" hidden="false" max="3" min="3" style="0" width="15.2039215686275"/>
    <col collapsed="false" hidden="false" max="4" min="4" style="0" width="13.4823529411765"/>
    <col collapsed="false" hidden="false" max="5" min="5" style="0" width="16.0705882352941"/>
    <col collapsed="false" hidden="false" max="6" min="6" style="0" width="23.3764705882353"/>
    <col collapsed="false" hidden="false" max="7" min="7" style="0" width="11.6156862745098"/>
    <col collapsed="false" hidden="false" max="8" min="8" style="0" width="13.1960784313725"/>
    <col collapsed="false" hidden="false" max="1025" min="9" style="0" width="8.56862745098039"/>
  </cols>
  <sheetData>
    <row collapsed="false" customFormat="true" customHeight="true" hidden="false" ht="31.5" outlineLevel="0" r="1" s="46">
      <c r="A1" s="43" t="s">
        <v>25</v>
      </c>
      <c r="B1" s="44" t="s">
        <v>26</v>
      </c>
      <c r="C1" s="43" t="s">
        <v>27</v>
      </c>
      <c r="D1" s="44" t="s">
        <v>26</v>
      </c>
      <c r="E1" s="43" t="s">
        <v>28</v>
      </c>
      <c r="F1" s="44" t="s">
        <v>29</v>
      </c>
      <c r="G1" s="45" t="s">
        <v>30</v>
      </c>
      <c r="H1" s="45" t="s">
        <v>31</v>
      </c>
    </row>
    <row collapsed="false" customFormat="false" customHeight="false" hidden="false" ht="14.9" outlineLevel="0" r="2">
      <c r="A2" s="47"/>
      <c r="B2" s="48"/>
      <c r="C2" s="47"/>
      <c r="D2" s="48"/>
      <c r="E2" s="47"/>
      <c r="F2" s="48"/>
      <c r="G2" s="49" t="n">
        <f aca="false">SUM(F2,B2,D2)</f>
        <v>0</v>
      </c>
      <c r="H2" s="49"/>
    </row>
    <row collapsed="false" customFormat="false" customHeight="false" hidden="false" ht="14.9" outlineLevel="0" r="3">
      <c r="A3" s="50"/>
      <c r="B3" s="51"/>
      <c r="C3" s="50"/>
      <c r="D3" s="51"/>
      <c r="E3" s="50"/>
      <c r="F3" s="51"/>
      <c r="G3" s="49" t="n">
        <f aca="false">SUM(F3,B3,D3)</f>
        <v>0</v>
      </c>
      <c r="H3" s="52" t="n">
        <f aca="false">H2</f>
        <v>0</v>
      </c>
    </row>
    <row collapsed="false" customFormat="false" customHeight="false" hidden="false" ht="14.9" outlineLevel="0" r="4">
      <c r="A4" s="50"/>
      <c r="B4" s="51"/>
      <c r="C4" s="50"/>
      <c r="D4" s="51"/>
      <c r="E4" s="50"/>
      <c r="F4" s="51"/>
      <c r="G4" s="49" t="n">
        <f aca="false">SUM(F4,B4,D4)</f>
        <v>0</v>
      </c>
      <c r="H4" s="52" t="n">
        <f aca="false">H3</f>
        <v>0</v>
      </c>
    </row>
    <row collapsed="false" customFormat="false" customHeight="false" hidden="false" ht="14.9" outlineLevel="0" r="5">
      <c r="A5" s="50"/>
      <c r="B5" s="51"/>
      <c r="C5" s="50"/>
      <c r="D5" s="51"/>
      <c r="E5" s="50"/>
      <c r="F5" s="51"/>
      <c r="G5" s="49" t="n">
        <f aca="false">SUM(F5,B5,D5)</f>
        <v>0</v>
      </c>
      <c r="H5" s="52" t="n">
        <f aca="false">H4</f>
        <v>0</v>
      </c>
    </row>
    <row collapsed="false" customFormat="false" customHeight="false" hidden="false" ht="14.9" outlineLevel="0" r="6">
      <c r="A6" s="53"/>
      <c r="B6" s="54"/>
      <c r="C6" s="53"/>
      <c r="D6" s="54"/>
      <c r="E6" s="53"/>
      <c r="F6" s="54"/>
      <c r="G6" s="55" t="n">
        <f aca="false">SUM(F6,B6,D6)</f>
        <v>0</v>
      </c>
      <c r="H6" s="55" t="n">
        <f aca="false">H5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