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240" yWindow="105" windowWidth="27795" windowHeight="12585" activeTab="2"/>
  </bookViews>
  <sheets>
    <sheet name="Phase 1 Costs" sheetId="3" r:id="rId1"/>
    <sheet name="Phase 2 DigiKey Purchase" sheetId="1" r:id="rId2"/>
    <sheet name="Phase 2 Costs" sheetId="2" r:id="rId3"/>
  </sheets>
  <calcPr calcId="145621"/>
</workbook>
</file>

<file path=xl/calcChain.xml><?xml version="1.0" encoding="utf-8"?>
<calcChain xmlns="http://schemas.openxmlformats.org/spreadsheetml/2006/main">
  <c r="E3" i="2" l="1"/>
  <c r="E2" i="2"/>
  <c r="E14" i="2"/>
  <c r="E7" i="2"/>
  <c r="E10" i="2"/>
  <c r="E9" i="2"/>
  <c r="G23" i="3"/>
  <c r="G26" i="3"/>
  <c r="E13" i="2"/>
  <c r="C11" i="2"/>
  <c r="E11" i="2" s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5" i="2"/>
  <c r="E6" i="2"/>
  <c r="E8" i="2"/>
  <c r="E12" i="2"/>
  <c r="E4" i="2"/>
  <c r="G8" i="3"/>
  <c r="G9" i="3"/>
  <c r="G10" i="3"/>
  <c r="G4" i="3"/>
  <c r="G5" i="3"/>
  <c r="G6" i="3"/>
  <c r="G7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E16" i="2" l="1"/>
</calcChain>
</file>

<file path=xl/sharedStrings.xml><?xml version="1.0" encoding="utf-8"?>
<sst xmlns="http://schemas.openxmlformats.org/spreadsheetml/2006/main" count="184" uniqueCount="152">
  <si>
    <t>Digi-Key Part Number</t>
  </si>
  <si>
    <t>Description</t>
  </si>
  <si>
    <t>Footprint</t>
  </si>
  <si>
    <t>#</t>
  </si>
  <si>
    <t>Per Unit</t>
  </si>
  <si>
    <t>Cost</t>
  </si>
  <si>
    <t>LVK12R010DERCT-ND</t>
  </si>
  <si>
    <t>Res 0.5W 10mOhm</t>
  </si>
  <si>
    <t>490-6521-1-ND</t>
  </si>
  <si>
    <t>Cap 4.7uF 50V Ceramic</t>
  </si>
  <si>
    <t>P16460CT-ND</t>
  </si>
  <si>
    <t>Cap 180uF 16V Low ESR</t>
  </si>
  <si>
    <t>Panasonic E</t>
  </si>
  <si>
    <t>490-3367-1-ND</t>
  </si>
  <si>
    <t>Cap 2.2uF 50V Ceramic</t>
  </si>
  <si>
    <t>CTX406-ND</t>
  </si>
  <si>
    <t>Crystal 8MHz 20pF</t>
  </si>
  <si>
    <t>HC-49US</t>
  </si>
  <si>
    <t>160-1889-1-ND</t>
  </si>
  <si>
    <t>LED Blue</t>
  </si>
  <si>
    <t>475-1407-1-ND</t>
  </si>
  <si>
    <t>LED Green</t>
  </si>
  <si>
    <t>P68.1KBCCT-ND</t>
  </si>
  <si>
    <t>Res 68.1K 0.1%</t>
  </si>
  <si>
    <t>P5.76KBCCT-ND</t>
  </si>
  <si>
    <t>Res 5.76K 0.1%</t>
  </si>
  <si>
    <t>P100KBCCT-ND</t>
  </si>
  <si>
    <t>Res 100K 0.1%</t>
  </si>
  <si>
    <t>P34KBCCT-ND</t>
  </si>
  <si>
    <t>Res 34K 0.1%</t>
  </si>
  <si>
    <t>P499KBCCT-ND</t>
  </si>
  <si>
    <t>Res 499K 0.1%</t>
  </si>
  <si>
    <t>P215KBCCT-ND</t>
  </si>
  <si>
    <t>Res 215K 0.1%</t>
  </si>
  <si>
    <t>P2.43KBCCT-ND</t>
  </si>
  <si>
    <t>Res 2.43K 0.1%</t>
  </si>
  <si>
    <t>ED2992CT-ND</t>
  </si>
  <si>
    <t>Mini USB Connector</t>
  </si>
  <si>
    <t>Special</t>
  </si>
  <si>
    <t>497-11767-ND</t>
  </si>
  <si>
    <t>STM32F405RGT6</t>
  </si>
  <si>
    <t>TQFP 64</t>
  </si>
  <si>
    <t>497-13631-ND</t>
  </si>
  <si>
    <t>STM32L100RBT6</t>
  </si>
  <si>
    <t>576-1827-5-ND</t>
  </si>
  <si>
    <t>Regulator 3.3V 500mA</t>
  </si>
  <si>
    <t>MSOP 8</t>
  </si>
  <si>
    <t>576-1281-1-ND</t>
  </si>
  <si>
    <t>Regulator 3.3V 150mA</t>
  </si>
  <si>
    <t>SOT-23-5</t>
  </si>
  <si>
    <t>LM2936MP-3.3/NOPBCT-ND</t>
  </si>
  <si>
    <t>Regulator 3.3V Low-Iq</t>
  </si>
  <si>
    <t>SOT-223-4</t>
  </si>
  <si>
    <t>DS2782E+-ND</t>
  </si>
  <si>
    <t>Fuel Gauge IC</t>
  </si>
  <si>
    <t>TSSOP 8</t>
  </si>
  <si>
    <t>296-20523-ND</t>
  </si>
  <si>
    <t>Power Module 12V 3A</t>
  </si>
  <si>
    <t>497-12918-ND</t>
  </si>
  <si>
    <t>9-DOF IMU Breakout</t>
  </si>
  <si>
    <t>DIP 24 W</t>
  </si>
  <si>
    <t>Items available from the Senior Design lab include:</t>
  </si>
  <si>
    <t>Cap 0.1uF Ceramic</t>
  </si>
  <si>
    <t>Cap 1uF Ceramic</t>
  </si>
  <si>
    <t>Header Breakaway Female</t>
  </si>
  <si>
    <t>Header Breakaway Male</t>
  </si>
  <si>
    <t>Res 4.7K 5%</t>
  </si>
  <si>
    <t>Res 10K 5%</t>
  </si>
  <si>
    <t>Res 6.8K 5%</t>
  </si>
  <si>
    <t>Res 22 5%</t>
  </si>
  <si>
    <t>Res 1.5K 5%</t>
  </si>
  <si>
    <t>Cap 39pF Ceramic</t>
  </si>
  <si>
    <t>Cap 470pF Ceramic</t>
  </si>
  <si>
    <t>Cap 10uF 16V</t>
  </si>
  <si>
    <t>Panasonic D</t>
  </si>
  <si>
    <t>Cap 22uF 16V</t>
  </si>
  <si>
    <t>PCB Button</t>
  </si>
  <si>
    <t>Name</t>
  </si>
  <si>
    <t>Vendor</t>
  </si>
  <si>
    <t>Unit Price</t>
  </si>
  <si>
    <t>Quantity</t>
  </si>
  <si>
    <t>Price</t>
  </si>
  <si>
    <t>Battery</t>
  </si>
  <si>
    <t>BatterySpace</t>
  </si>
  <si>
    <t>Screen 1</t>
  </si>
  <si>
    <t>Adafruit</t>
  </si>
  <si>
    <t>Screen 2</t>
  </si>
  <si>
    <t>Mouser</t>
  </si>
  <si>
    <t>GPS</t>
  </si>
  <si>
    <t>Circuit Board (PCB)</t>
  </si>
  <si>
    <t>OSH Park</t>
  </si>
  <si>
    <t>DigiKey</t>
  </si>
  <si>
    <t>Battery charger</t>
  </si>
  <si>
    <t>Project Box</t>
  </si>
  <si>
    <t>Radio Shack</t>
  </si>
  <si>
    <t>N/A</t>
  </si>
  <si>
    <t>Phase 1 Costs</t>
  </si>
  <si>
    <t>Item</t>
  </si>
  <si>
    <t>Shipping</t>
  </si>
  <si>
    <t>Micro Eval Board</t>
  </si>
  <si>
    <t>Eval Kit STM32F Discovery</t>
  </si>
  <si>
    <t>9-Axis IMU</t>
  </si>
  <si>
    <t>511-STEVAL-MKI108V2</t>
  </si>
  <si>
    <t>Analog Interface Dev</t>
  </si>
  <si>
    <t>MCP73831T-2ACI/OT</t>
  </si>
  <si>
    <t>Microchip</t>
  </si>
  <si>
    <t>XBEE Pro</t>
  </si>
  <si>
    <t>XBEE PRO 900 S3B 900HP RPSMA</t>
  </si>
  <si>
    <t>Duck Antenna</t>
  </si>
  <si>
    <t>900 MHZ Duck Antenna RPSMA</t>
  </si>
  <si>
    <t>SparkFun</t>
  </si>
  <si>
    <t>Microcontrollers</t>
  </si>
  <si>
    <t>GPS Antenna</t>
  </si>
  <si>
    <t>GPS-00464</t>
  </si>
  <si>
    <t>GPS-11058</t>
  </si>
  <si>
    <t>Shipping Cost</t>
  </si>
  <si>
    <t>Shipping Cost for GPS items</t>
  </si>
  <si>
    <t>Fuel Guage</t>
  </si>
  <si>
    <t>MAXIM IC CHIP</t>
  </si>
  <si>
    <t>MaximIC</t>
  </si>
  <si>
    <t>Aluminum Angle</t>
  </si>
  <si>
    <t>ALUM ANG 1/16''X1/2'' 3FT</t>
  </si>
  <si>
    <t>Menards</t>
  </si>
  <si>
    <t>Hard Hat</t>
  </si>
  <si>
    <t>White Hard Hat</t>
  </si>
  <si>
    <t>Mini Hack Saw</t>
  </si>
  <si>
    <t>8-5/8'' Mini Hack Saw</t>
  </si>
  <si>
    <t>Acrylic</t>
  </si>
  <si>
    <t>18x24 OPTIX</t>
  </si>
  <si>
    <t>8x10 Non Glare</t>
  </si>
  <si>
    <t>Screws</t>
  </si>
  <si>
    <t>24x 1/2 COMBO RD MS</t>
  </si>
  <si>
    <t>Aluminum Rod</t>
  </si>
  <si>
    <t>Window Tint</t>
  </si>
  <si>
    <t>2'x15' LW-E ULT PLAT GRA</t>
  </si>
  <si>
    <t>Hinges</t>
  </si>
  <si>
    <t>1'' HINGE (SQ) NR PIN-ZI</t>
  </si>
  <si>
    <t>Film Solution</t>
  </si>
  <si>
    <t>FILM APP &amp; CLEAN SOLUTION</t>
  </si>
  <si>
    <t>Total</t>
  </si>
  <si>
    <t>5"x 2.5" Project Box</t>
  </si>
  <si>
    <t>DigiKey Expenses (From DigiKey Purchase)</t>
  </si>
  <si>
    <t>Light Backpack</t>
  </si>
  <si>
    <t>TI</t>
  </si>
  <si>
    <t>4"x6"x2" Project Box</t>
  </si>
  <si>
    <t>Yellow Hard Hat</t>
  </si>
  <si>
    <t>Ace Hardware</t>
  </si>
  <si>
    <t>6"x4"x2" Project Box</t>
  </si>
  <si>
    <t>Maxim</t>
  </si>
  <si>
    <t>LMZ14203H Regulator</t>
  </si>
  <si>
    <t>DS2782 Fuel Guage</t>
  </si>
  <si>
    <t>Connector/Adaptor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</si>
</sst>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$-409]#,##0.00;[Red]&quot;-&quot;[$$-409]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28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5" fillId="3" borderId="3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5" fillId="3" borderId="0" xfId="1" applyFont="1" applyFill="1" applyAlignment="1">
      <alignment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vertical="center"/>
    </xf>
    <xf numFmtId="0" fontId="6" fillId="3" borderId="0" xfId="1" applyFont="1" applyFill="1" applyAlignment="1">
      <alignment vertical="center"/>
    </xf>
    <xf numFmtId="0" fontId="6" fillId="3" borderId="2" xfId="1" applyFont="1" applyFill="1" applyBorder="1" applyAlignment="1">
      <alignment vertical="center"/>
    </xf>
    <xf numFmtId="0" fontId="1" fillId="0" borderId="0" xfId="0" applyFont="1"/>
    <xf numFmtId="2" fontId="0" fillId="0" borderId="0" xfId="0" applyNumberFormat="1" applyFont="1"/>
    <xf numFmtId="0" fontId="0" fillId="0" borderId="0" xfId="0" applyFont="1"/>
    <xf numFmtId="8" fontId="0" fillId="0" borderId="0" xfId="0" applyNumberFormat="1"/>
    <xf numFmtId="0" fontId="5" fillId="0" borderId="1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6" fillId="3" borderId="0" xfId="1" applyFont="1" applyFill="1" applyAlignment="1">
      <alignment horizontal="right" vertical="center"/>
    </xf>
    <xf numFmtId="8" fontId="6" fillId="3" borderId="0" xfId="1" applyNumberFormat="1" applyFont="1" applyFill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8" fontId="6" fillId="0" borderId="0" xfId="1" applyNumberFormat="1" applyFont="1" applyAlignment="1">
      <alignment horizontal="right" vertical="center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2" xfId="1" applyFont="1" applyFill="1" applyBorder="1" applyAlignment="1">
      <alignment vertical="top"/>
    </xf>
    <xf numFmtId="0" fontId="6" fillId="3" borderId="2" xfId="1" applyFont="1" applyFill="1" applyBorder="1" applyAlignment="1">
      <alignment horizontal="right" vertical="center"/>
    </xf>
    <xf numFmtId="8" fontId="6" fillId="3" borderId="0" xfId="1" applyNumberFormat="1" applyFont="1" applyFill="1" applyAlignment="1">
      <alignment horizontal="right"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4" sqref="A24"/>
    </sheetView>
  </sheetViews>
  <sheetFormatPr defaultRowHeight="15"/>
  <cols>
    <col min="1" max="1" width="20" customWidth="1"/>
    <col min="2" max="2" width="29.7109375" customWidth="1"/>
    <col min="3" max="3" width="10.85546875" customWidth="1"/>
    <col min="4" max="4" width="11.28515625" customWidth="1"/>
  </cols>
  <sheetData>
    <row r="1" spans="1:7">
      <c r="A1" s="9" t="s">
        <v>96</v>
      </c>
    </row>
    <row r="2" spans="1:7">
      <c r="A2" s="9" t="s">
        <v>77</v>
      </c>
      <c r="B2" s="9" t="s">
        <v>97</v>
      </c>
      <c r="C2" s="9" t="s">
        <v>78</v>
      </c>
      <c r="D2" s="9" t="s">
        <v>79</v>
      </c>
      <c r="E2" s="9" t="s">
        <v>98</v>
      </c>
      <c r="F2" s="9" t="s">
        <v>80</v>
      </c>
      <c r="G2" s="9" t="s">
        <v>81</v>
      </c>
    </row>
    <row r="3" spans="1:7">
      <c r="A3" t="s">
        <v>99</v>
      </c>
      <c r="B3" t="s">
        <v>100</v>
      </c>
      <c r="C3" t="s">
        <v>91</v>
      </c>
      <c r="D3">
        <v>14.9</v>
      </c>
      <c r="E3">
        <v>0</v>
      </c>
      <c r="F3">
        <v>2</v>
      </c>
      <c r="G3">
        <f>D3*F3*1.07 + E3</f>
        <v>31.886000000000003</v>
      </c>
    </row>
    <row r="4" spans="1:7">
      <c r="A4" t="s">
        <v>101</v>
      </c>
      <c r="B4" t="s">
        <v>102</v>
      </c>
      <c r="C4" t="s">
        <v>87</v>
      </c>
      <c r="D4">
        <v>27.5</v>
      </c>
      <c r="E4">
        <v>0</v>
      </c>
      <c r="F4">
        <v>3</v>
      </c>
      <c r="G4">
        <f>D4*F4 + E4</f>
        <v>82.5</v>
      </c>
    </row>
    <row r="5" spans="1:7">
      <c r="A5" t="s">
        <v>103</v>
      </c>
      <c r="B5" t="s">
        <v>104</v>
      </c>
      <c r="C5" t="s">
        <v>105</v>
      </c>
      <c r="D5">
        <v>0.56000000000000005</v>
      </c>
      <c r="E5">
        <v>6.78</v>
      </c>
      <c r="F5">
        <v>5</v>
      </c>
      <c r="G5">
        <f>D5*F5*1.07 + E5</f>
        <v>9.7759999999999998</v>
      </c>
    </row>
    <row r="6" spans="1:7">
      <c r="A6" t="s">
        <v>106</v>
      </c>
      <c r="B6" t="s">
        <v>107</v>
      </c>
      <c r="C6" t="s">
        <v>91</v>
      </c>
      <c r="D6">
        <v>39</v>
      </c>
      <c r="E6">
        <v>0</v>
      </c>
      <c r="F6">
        <v>1</v>
      </c>
      <c r="G6">
        <f>D6*F6*1.07 + E6</f>
        <v>41.730000000000004</v>
      </c>
    </row>
    <row r="7" spans="1:7">
      <c r="A7" t="s">
        <v>108</v>
      </c>
      <c r="B7" t="s">
        <v>109</v>
      </c>
      <c r="C7" t="s">
        <v>110</v>
      </c>
      <c r="E7">
        <v>0</v>
      </c>
      <c r="F7">
        <v>1</v>
      </c>
      <c r="G7">
        <f>D7*F7*1.07 + E7</f>
        <v>0</v>
      </c>
    </row>
    <row r="8" spans="1:7">
      <c r="A8" t="s">
        <v>111</v>
      </c>
      <c r="B8" t="s">
        <v>40</v>
      </c>
      <c r="C8" t="s">
        <v>91</v>
      </c>
      <c r="D8">
        <v>11.45</v>
      </c>
      <c r="E8">
        <v>0</v>
      </c>
      <c r="F8">
        <v>3</v>
      </c>
      <c r="G8">
        <f>D8*F8*1.07 + E8</f>
        <v>36.754499999999993</v>
      </c>
    </row>
    <row r="9" spans="1:7">
      <c r="A9" t="s">
        <v>112</v>
      </c>
      <c r="B9" t="s">
        <v>113</v>
      </c>
      <c r="C9" t="s">
        <v>110</v>
      </c>
      <c r="D9">
        <v>12.95</v>
      </c>
      <c r="E9">
        <v>0</v>
      </c>
      <c r="F9">
        <v>3</v>
      </c>
      <c r="G9">
        <f>D9*F9 + E9</f>
        <v>38.849999999999994</v>
      </c>
    </row>
    <row r="10" spans="1:7">
      <c r="A10" t="s">
        <v>88</v>
      </c>
      <c r="B10" t="s">
        <v>114</v>
      </c>
      <c r="C10" t="s">
        <v>110</v>
      </c>
      <c r="D10">
        <v>49.95</v>
      </c>
      <c r="E10">
        <v>0</v>
      </c>
      <c r="F10">
        <v>3</v>
      </c>
      <c r="G10">
        <f>D10*F10 + E10</f>
        <v>149.85000000000002</v>
      </c>
    </row>
    <row r="11" spans="1:7">
      <c r="A11" t="s">
        <v>115</v>
      </c>
      <c r="B11" t="s">
        <v>116</v>
      </c>
      <c r="C11" t="s">
        <v>110</v>
      </c>
      <c r="D11">
        <v>0</v>
      </c>
      <c r="E11">
        <v>14.34</v>
      </c>
      <c r="F11">
        <v>0</v>
      </c>
      <c r="G11">
        <f>D11*F11*1.07 + E11</f>
        <v>14.34</v>
      </c>
    </row>
    <row r="12" spans="1:7">
      <c r="A12" t="s">
        <v>117</v>
      </c>
      <c r="B12" t="s">
        <v>118</v>
      </c>
      <c r="C12" t="s">
        <v>119</v>
      </c>
      <c r="D12">
        <v>0</v>
      </c>
      <c r="E12">
        <v>0</v>
      </c>
      <c r="F12">
        <v>0</v>
      </c>
      <c r="G12">
        <f>D12*F12*1.07 + E12</f>
        <v>0</v>
      </c>
    </row>
    <row r="13" spans="1:7">
      <c r="A13" t="s">
        <v>120</v>
      </c>
      <c r="B13" t="s">
        <v>121</v>
      </c>
      <c r="C13" t="s">
        <v>122</v>
      </c>
      <c r="D13">
        <v>1.96</v>
      </c>
      <c r="E13">
        <v>0</v>
      </c>
      <c r="F13">
        <v>2</v>
      </c>
      <c r="G13">
        <f>D13*F13*1.07 + E13</f>
        <v>4.1943999999999999</v>
      </c>
    </row>
    <row r="14" spans="1:7">
      <c r="A14" t="s">
        <v>123</v>
      </c>
      <c r="B14" t="s">
        <v>124</v>
      </c>
      <c r="C14" t="s">
        <v>122</v>
      </c>
      <c r="D14">
        <v>6.48</v>
      </c>
      <c r="E14">
        <v>0</v>
      </c>
      <c r="F14">
        <v>2</v>
      </c>
      <c r="G14">
        <f>D14*F14*1.07 + E14</f>
        <v>13.867200000000002</v>
      </c>
    </row>
    <row r="15" spans="1:7">
      <c r="A15" t="s">
        <v>125</v>
      </c>
      <c r="B15" t="s">
        <v>126</v>
      </c>
      <c r="C15" t="s">
        <v>122</v>
      </c>
      <c r="D15">
        <v>2.97</v>
      </c>
      <c r="E15">
        <v>0</v>
      </c>
      <c r="F15">
        <v>1</v>
      </c>
      <c r="G15">
        <f>D15*F15*1.07 + E15</f>
        <v>3.1779000000000006</v>
      </c>
    </row>
    <row r="16" spans="1:7">
      <c r="A16" t="s">
        <v>127</v>
      </c>
      <c r="B16" t="s">
        <v>128</v>
      </c>
      <c r="C16" t="s">
        <v>122</v>
      </c>
      <c r="D16">
        <v>4.99</v>
      </c>
      <c r="E16">
        <v>0</v>
      </c>
      <c r="F16">
        <v>1</v>
      </c>
      <c r="G16">
        <f>D16*F16*1.07 + E16</f>
        <v>5.3393000000000006</v>
      </c>
    </row>
    <row r="17" spans="1:7">
      <c r="A17" t="s">
        <v>127</v>
      </c>
      <c r="B17" t="s">
        <v>129</v>
      </c>
      <c r="C17" t="s">
        <v>122</v>
      </c>
      <c r="D17">
        <v>1.42</v>
      </c>
      <c r="E17">
        <v>0</v>
      </c>
      <c r="F17">
        <v>1</v>
      </c>
      <c r="G17">
        <f>D17*F17*1.07 + E17</f>
        <v>1.5194000000000001</v>
      </c>
    </row>
    <row r="18" spans="1:7">
      <c r="A18" t="s">
        <v>130</v>
      </c>
      <c r="B18" t="s">
        <v>131</v>
      </c>
      <c r="C18" t="s">
        <v>122</v>
      </c>
      <c r="D18">
        <v>3.29</v>
      </c>
      <c r="E18">
        <v>0</v>
      </c>
      <c r="F18">
        <v>1</v>
      </c>
      <c r="G18">
        <f>D18*F18*1.07 + E18</f>
        <v>3.5203000000000002</v>
      </c>
    </row>
    <row r="19" spans="1:7">
      <c r="A19" t="s">
        <v>132</v>
      </c>
      <c r="B19" t="s">
        <v>121</v>
      </c>
      <c r="C19" t="s">
        <v>122</v>
      </c>
      <c r="D19">
        <v>1.96</v>
      </c>
      <c r="E19">
        <v>0</v>
      </c>
      <c r="F19">
        <v>2</v>
      </c>
      <c r="G19">
        <f>D19*F19*1.07 + E19</f>
        <v>4.1943999999999999</v>
      </c>
    </row>
    <row r="20" spans="1:7">
      <c r="A20" t="s">
        <v>133</v>
      </c>
      <c r="B20" t="s">
        <v>134</v>
      </c>
      <c r="C20" t="s">
        <v>122</v>
      </c>
      <c r="D20">
        <v>25.78</v>
      </c>
      <c r="E20">
        <v>0</v>
      </c>
      <c r="F20">
        <v>1</v>
      </c>
      <c r="G20">
        <f>D20*F20*1.07 + E20</f>
        <v>27.584600000000002</v>
      </c>
    </row>
    <row r="21" spans="1:7">
      <c r="A21" t="s">
        <v>135</v>
      </c>
      <c r="B21" t="s">
        <v>136</v>
      </c>
      <c r="C21" t="s">
        <v>122</v>
      </c>
      <c r="D21">
        <v>1.48</v>
      </c>
      <c r="E21">
        <v>0</v>
      </c>
      <c r="F21">
        <v>1</v>
      </c>
      <c r="G21">
        <f>D21*F21*1.07 + E21</f>
        <v>1.5836000000000001</v>
      </c>
    </row>
    <row r="22" spans="1:7">
      <c r="A22" t="s">
        <v>137</v>
      </c>
      <c r="B22" t="s">
        <v>138</v>
      </c>
      <c r="C22" t="s">
        <v>122</v>
      </c>
      <c r="D22">
        <v>3.76</v>
      </c>
      <c r="E22">
        <v>0</v>
      </c>
      <c r="F22">
        <v>1</v>
      </c>
      <c r="G22">
        <f>D22*F22*1.07 + E22</f>
        <v>4.0232000000000001</v>
      </c>
    </row>
    <row r="23" spans="1:7">
      <c r="A23" t="s">
        <v>93</v>
      </c>
      <c r="B23" t="s">
        <v>144</v>
      </c>
      <c r="C23" t="s">
        <v>94</v>
      </c>
      <c r="D23">
        <v>5.46</v>
      </c>
      <c r="E23">
        <v>0</v>
      </c>
      <c r="F23">
        <v>2</v>
      </c>
      <c r="G23">
        <f>D23*F23*1.07 + E23</f>
        <v>11.6844</v>
      </c>
    </row>
    <row r="26" spans="1:7">
      <c r="A26" t="s">
        <v>139</v>
      </c>
      <c r="G26">
        <f>SUM(G3:G23)</f>
        <v>486.37519999999995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5" sqref="H5"/>
    </sheetView>
  </sheetViews>
  <sheetFormatPr defaultRowHeight="15"/>
  <cols>
    <col min="1" max="1" width="19.28515625" customWidth="1"/>
    <col min="2" max="2" width="8.85546875" customWidth="1"/>
    <col min="3" max="3" width="22.42578125" customWidth="1"/>
    <col min="4" max="4" width="13.28515625" customWidth="1"/>
    <col min="5" max="5" width="6" customWidth="1"/>
  </cols>
  <sheetData>
    <row r="1" spans="1:8" ht="15.75" thickBot="1">
      <c r="A1" s="1" t="s">
        <v>0</v>
      </c>
      <c r="B1" s="1"/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8">
      <c r="A2" s="2" t="s">
        <v>6</v>
      </c>
      <c r="B2" s="2"/>
      <c r="C2" s="14" t="s">
        <v>7</v>
      </c>
      <c r="D2" s="15">
        <v>1206</v>
      </c>
      <c r="E2" s="15">
        <v>1</v>
      </c>
      <c r="F2" s="16">
        <v>0.5</v>
      </c>
      <c r="G2" s="16">
        <f>E2*F2</f>
        <v>0.5</v>
      </c>
      <c r="H2" s="12"/>
    </row>
    <row r="3" spans="1:8">
      <c r="A3" s="3" t="s">
        <v>8</v>
      </c>
      <c r="B3" s="3"/>
      <c r="C3" s="17" t="s">
        <v>9</v>
      </c>
      <c r="D3" s="18">
        <v>1206</v>
      </c>
      <c r="E3" s="18">
        <v>3</v>
      </c>
      <c r="F3" s="19">
        <v>0.76</v>
      </c>
      <c r="G3" s="24">
        <f t="shared" ref="G3:G24" si="0">E3*F3</f>
        <v>2.2800000000000002</v>
      </c>
      <c r="H3" s="12"/>
    </row>
    <row r="4" spans="1:8">
      <c r="A4" s="4" t="s">
        <v>10</v>
      </c>
      <c r="B4" s="4"/>
      <c r="C4" s="14" t="s">
        <v>11</v>
      </c>
      <c r="D4" s="15" t="s">
        <v>12</v>
      </c>
      <c r="E4" s="15">
        <v>1</v>
      </c>
      <c r="F4" s="16">
        <v>2.3199999999999998</v>
      </c>
      <c r="G4" s="24">
        <f t="shared" si="0"/>
        <v>2.3199999999999998</v>
      </c>
      <c r="H4" s="12"/>
    </row>
    <row r="5" spans="1:8">
      <c r="A5" s="3" t="s">
        <v>13</v>
      </c>
      <c r="B5" s="3"/>
      <c r="C5" s="17" t="s">
        <v>14</v>
      </c>
      <c r="D5" s="18">
        <v>1206</v>
      </c>
      <c r="E5" s="18">
        <v>2</v>
      </c>
      <c r="F5" s="19">
        <v>0.39</v>
      </c>
      <c r="G5" s="24">
        <f t="shared" si="0"/>
        <v>0.78</v>
      </c>
      <c r="H5" s="12"/>
    </row>
    <row r="6" spans="1:8">
      <c r="A6" s="4" t="s">
        <v>15</v>
      </c>
      <c r="B6" s="4"/>
      <c r="C6" s="14" t="s">
        <v>16</v>
      </c>
      <c r="D6" s="15" t="s">
        <v>17</v>
      </c>
      <c r="E6" s="15">
        <v>2</v>
      </c>
      <c r="F6" s="16">
        <v>0.36</v>
      </c>
      <c r="G6" s="24">
        <f t="shared" si="0"/>
        <v>0.72</v>
      </c>
      <c r="H6" s="12"/>
    </row>
    <row r="7" spans="1:8">
      <c r="A7" s="3" t="s">
        <v>18</v>
      </c>
      <c r="B7" s="3"/>
      <c r="C7" s="17" t="s">
        <v>19</v>
      </c>
      <c r="D7" s="18">
        <v>1206</v>
      </c>
      <c r="E7" s="18">
        <v>1</v>
      </c>
      <c r="F7" s="19">
        <v>0.38</v>
      </c>
      <c r="G7" s="24">
        <f t="shared" si="0"/>
        <v>0.38</v>
      </c>
      <c r="H7" s="12"/>
    </row>
    <row r="8" spans="1:8">
      <c r="A8" s="4" t="s">
        <v>20</v>
      </c>
      <c r="B8" s="4"/>
      <c r="C8" s="14" t="s">
        <v>21</v>
      </c>
      <c r="D8" s="15">
        <v>1206</v>
      </c>
      <c r="E8" s="15">
        <v>2</v>
      </c>
      <c r="F8" s="16">
        <v>0.11</v>
      </c>
      <c r="G8" s="24">
        <f t="shared" si="0"/>
        <v>0.22</v>
      </c>
      <c r="H8" s="12"/>
    </row>
    <row r="9" spans="1:8">
      <c r="A9" s="3" t="s">
        <v>22</v>
      </c>
      <c r="B9" s="3"/>
      <c r="C9" s="17" t="s">
        <v>23</v>
      </c>
      <c r="D9" s="18">
        <v>1206</v>
      </c>
      <c r="E9" s="18">
        <v>1</v>
      </c>
      <c r="F9" s="19">
        <v>0.79</v>
      </c>
      <c r="G9" s="24">
        <f t="shared" si="0"/>
        <v>0.79</v>
      </c>
      <c r="H9" s="12"/>
    </row>
    <row r="10" spans="1:8">
      <c r="A10" s="4" t="s">
        <v>24</v>
      </c>
      <c r="B10" s="4"/>
      <c r="C10" s="14" t="s">
        <v>25</v>
      </c>
      <c r="D10" s="15">
        <v>1206</v>
      </c>
      <c r="E10" s="15">
        <v>1</v>
      </c>
      <c r="F10" s="16">
        <v>0.79</v>
      </c>
      <c r="G10" s="24">
        <f t="shared" si="0"/>
        <v>0.79</v>
      </c>
      <c r="H10" s="12"/>
    </row>
    <row r="11" spans="1:8">
      <c r="A11" s="3" t="s">
        <v>26</v>
      </c>
      <c r="B11" s="3"/>
      <c r="C11" s="17" t="s">
        <v>27</v>
      </c>
      <c r="D11" s="18">
        <v>1206</v>
      </c>
      <c r="E11" s="18">
        <v>1</v>
      </c>
      <c r="F11" s="19">
        <v>0.79</v>
      </c>
      <c r="G11" s="24">
        <f t="shared" si="0"/>
        <v>0.79</v>
      </c>
      <c r="H11" s="12"/>
    </row>
    <row r="12" spans="1:8">
      <c r="A12" s="4" t="s">
        <v>28</v>
      </c>
      <c r="B12" s="4"/>
      <c r="C12" s="14" t="s">
        <v>29</v>
      </c>
      <c r="D12" s="15">
        <v>1206</v>
      </c>
      <c r="E12" s="15">
        <v>1</v>
      </c>
      <c r="F12" s="16">
        <v>0.79</v>
      </c>
      <c r="G12" s="24">
        <f t="shared" si="0"/>
        <v>0.79</v>
      </c>
      <c r="H12" s="12"/>
    </row>
    <row r="13" spans="1:8">
      <c r="A13" s="3" t="s">
        <v>30</v>
      </c>
      <c r="B13" s="3"/>
      <c r="C13" s="17" t="s">
        <v>31</v>
      </c>
      <c r="D13" s="18">
        <v>1206</v>
      </c>
      <c r="E13" s="18">
        <v>1</v>
      </c>
      <c r="F13" s="19">
        <v>0.79</v>
      </c>
      <c r="G13" s="24">
        <f t="shared" si="0"/>
        <v>0.79</v>
      </c>
      <c r="H13" s="12"/>
    </row>
    <row r="14" spans="1:8">
      <c r="A14" s="4" t="s">
        <v>32</v>
      </c>
      <c r="B14" s="4"/>
      <c r="C14" s="14" t="s">
        <v>33</v>
      </c>
      <c r="D14" s="15">
        <v>1206</v>
      </c>
      <c r="E14" s="15">
        <v>1</v>
      </c>
      <c r="F14" s="16">
        <v>0.79</v>
      </c>
      <c r="G14" s="24">
        <f t="shared" si="0"/>
        <v>0.79</v>
      </c>
      <c r="H14" s="12"/>
    </row>
    <row r="15" spans="1:8">
      <c r="A15" s="3" t="s">
        <v>34</v>
      </c>
      <c r="B15" s="3"/>
      <c r="C15" s="17" t="s">
        <v>35</v>
      </c>
      <c r="D15" s="18">
        <v>1206</v>
      </c>
      <c r="E15" s="18">
        <v>1</v>
      </c>
      <c r="F15" s="19">
        <v>0.79</v>
      </c>
      <c r="G15" s="24">
        <f t="shared" si="0"/>
        <v>0.79</v>
      </c>
      <c r="H15" s="12"/>
    </row>
    <row r="16" spans="1:8">
      <c r="A16" s="4" t="s">
        <v>36</v>
      </c>
      <c r="B16" s="4"/>
      <c r="C16" s="14" t="s">
        <v>37</v>
      </c>
      <c r="D16" s="15" t="s">
        <v>38</v>
      </c>
      <c r="E16" s="15">
        <v>2</v>
      </c>
      <c r="F16" s="16">
        <v>0.87</v>
      </c>
      <c r="G16" s="24">
        <f t="shared" si="0"/>
        <v>1.74</v>
      </c>
      <c r="H16" s="12"/>
    </row>
    <row r="17" spans="1:8">
      <c r="A17" s="3" t="s">
        <v>39</v>
      </c>
      <c r="B17" s="3"/>
      <c r="C17" s="17" t="s">
        <v>40</v>
      </c>
      <c r="D17" s="18" t="s">
        <v>41</v>
      </c>
      <c r="E17" s="18">
        <v>1</v>
      </c>
      <c r="F17" s="19">
        <v>11.45</v>
      </c>
      <c r="G17" s="24">
        <f t="shared" si="0"/>
        <v>11.45</v>
      </c>
      <c r="H17" s="12"/>
    </row>
    <row r="18" spans="1:8">
      <c r="A18" s="4" t="s">
        <v>42</v>
      </c>
      <c r="B18" s="4"/>
      <c r="C18" s="14" t="s">
        <v>43</v>
      </c>
      <c r="D18" s="15" t="s">
        <v>41</v>
      </c>
      <c r="E18" s="15">
        <v>1</v>
      </c>
      <c r="F18" s="16">
        <v>4.37</v>
      </c>
      <c r="G18" s="24">
        <f t="shared" si="0"/>
        <v>4.37</v>
      </c>
      <c r="H18" s="12"/>
    </row>
    <row r="19" spans="1:8">
      <c r="A19" s="3" t="s">
        <v>44</v>
      </c>
      <c r="B19" s="3"/>
      <c r="C19" s="17" t="s">
        <v>45</v>
      </c>
      <c r="D19" s="18" t="s">
        <v>46</v>
      </c>
      <c r="E19" s="18">
        <v>1</v>
      </c>
      <c r="F19" s="19">
        <v>2.35</v>
      </c>
      <c r="G19" s="24">
        <f t="shared" si="0"/>
        <v>2.35</v>
      </c>
      <c r="H19" s="12"/>
    </row>
    <row r="20" spans="1:8">
      <c r="A20" s="4" t="s">
        <v>47</v>
      </c>
      <c r="B20" s="4"/>
      <c r="C20" s="14" t="s">
        <v>48</v>
      </c>
      <c r="D20" s="15" t="s">
        <v>49</v>
      </c>
      <c r="E20" s="15">
        <v>1</v>
      </c>
      <c r="F20" s="16">
        <v>2.0099999999999998</v>
      </c>
      <c r="G20" s="24">
        <f t="shared" si="0"/>
        <v>2.0099999999999998</v>
      </c>
      <c r="H20" s="12"/>
    </row>
    <row r="21" spans="1:8">
      <c r="A21" s="3" t="s">
        <v>50</v>
      </c>
      <c r="B21" s="3"/>
      <c r="C21" s="17" t="s">
        <v>51</v>
      </c>
      <c r="D21" s="18" t="s">
        <v>52</v>
      </c>
      <c r="E21" s="18">
        <v>1</v>
      </c>
      <c r="F21" s="19">
        <v>1.78</v>
      </c>
      <c r="G21" s="24">
        <f t="shared" si="0"/>
        <v>1.78</v>
      </c>
      <c r="H21" s="12"/>
    </row>
    <row r="22" spans="1:8">
      <c r="A22" s="4" t="s">
        <v>53</v>
      </c>
      <c r="B22" s="4"/>
      <c r="C22" s="14" t="s">
        <v>54</v>
      </c>
      <c r="D22" s="15" t="s">
        <v>55</v>
      </c>
      <c r="E22" s="15">
        <v>1</v>
      </c>
      <c r="F22" s="16">
        <v>7.46</v>
      </c>
      <c r="G22" s="24">
        <f t="shared" si="0"/>
        <v>7.46</v>
      </c>
      <c r="H22" s="12"/>
    </row>
    <row r="23" spans="1:8">
      <c r="A23" s="3" t="s">
        <v>56</v>
      </c>
      <c r="B23" s="3"/>
      <c r="C23" s="17" t="s">
        <v>57</v>
      </c>
      <c r="D23" s="18" t="s">
        <v>38</v>
      </c>
      <c r="E23" s="18">
        <v>1</v>
      </c>
      <c r="F23" s="19">
        <v>17.7</v>
      </c>
      <c r="G23" s="24">
        <f t="shared" si="0"/>
        <v>17.7</v>
      </c>
      <c r="H23" s="12"/>
    </row>
    <row r="24" spans="1:8">
      <c r="A24" s="4" t="s">
        <v>58</v>
      </c>
      <c r="B24" s="4"/>
      <c r="C24" s="14" t="s">
        <v>59</v>
      </c>
      <c r="D24" s="15" t="s">
        <v>60</v>
      </c>
      <c r="E24" s="15">
        <v>1</v>
      </c>
      <c r="F24" s="16">
        <v>27.6</v>
      </c>
      <c r="G24" s="24">
        <f t="shared" si="0"/>
        <v>27.6</v>
      </c>
      <c r="H24" s="12"/>
    </row>
    <row r="25" spans="1:8">
      <c r="A25" s="5"/>
      <c r="B25" s="5"/>
      <c r="C25" s="20"/>
      <c r="D25" s="20"/>
      <c r="E25" s="20"/>
      <c r="F25" s="20"/>
      <c r="G25" s="19">
        <f>SUM(G2:G24)</f>
        <v>89.19</v>
      </c>
      <c r="H25" s="12"/>
    </row>
    <row r="26" spans="1:8">
      <c r="A26" s="4" t="s">
        <v>61</v>
      </c>
      <c r="B26" s="4"/>
      <c r="C26" s="4"/>
      <c r="D26" s="4"/>
      <c r="E26" s="21"/>
      <c r="F26" s="21"/>
      <c r="G26" s="21"/>
    </row>
    <row r="27" spans="1:8">
      <c r="A27" s="20"/>
      <c r="B27" s="6" t="s">
        <v>62</v>
      </c>
      <c r="C27" s="6"/>
      <c r="D27" s="18">
        <v>1206</v>
      </c>
      <c r="E27" s="20"/>
      <c r="F27" s="20"/>
      <c r="G27" s="20"/>
    </row>
    <row r="28" spans="1:8">
      <c r="A28" s="21"/>
      <c r="B28" s="7" t="s">
        <v>63</v>
      </c>
      <c r="C28" s="7"/>
      <c r="D28" s="15">
        <v>1206</v>
      </c>
      <c r="E28" s="21"/>
      <c r="F28" s="21"/>
      <c r="G28" s="21"/>
    </row>
    <row r="29" spans="1:8">
      <c r="A29" s="20"/>
      <c r="B29" s="6" t="s">
        <v>64</v>
      </c>
      <c r="C29" s="6"/>
      <c r="D29" s="18">
        <v>0.1</v>
      </c>
      <c r="E29" s="20"/>
      <c r="F29" s="20"/>
      <c r="G29" s="20"/>
    </row>
    <row r="30" spans="1:8">
      <c r="A30" s="21"/>
      <c r="B30" s="7" t="s">
        <v>65</v>
      </c>
      <c r="C30" s="7"/>
      <c r="D30" s="15">
        <v>0.1</v>
      </c>
      <c r="E30" s="21"/>
      <c r="F30" s="21"/>
      <c r="G30" s="21"/>
    </row>
    <row r="31" spans="1:8">
      <c r="A31" s="20"/>
      <c r="B31" s="6" t="s">
        <v>66</v>
      </c>
      <c r="C31" s="6"/>
      <c r="D31" s="18">
        <v>1206</v>
      </c>
      <c r="E31" s="20"/>
      <c r="F31" s="20"/>
      <c r="G31" s="20"/>
    </row>
    <row r="32" spans="1:8">
      <c r="A32" s="21"/>
      <c r="B32" s="7" t="s">
        <v>67</v>
      </c>
      <c r="C32" s="7"/>
      <c r="D32" s="15">
        <v>1206</v>
      </c>
      <c r="E32" s="21"/>
      <c r="F32" s="21"/>
      <c r="G32" s="21"/>
    </row>
    <row r="33" spans="1:7">
      <c r="A33" s="20"/>
      <c r="B33" s="6" t="s">
        <v>68</v>
      </c>
      <c r="C33" s="6"/>
      <c r="D33" s="18">
        <v>1206</v>
      </c>
      <c r="E33" s="20"/>
      <c r="F33" s="20"/>
      <c r="G33" s="20"/>
    </row>
    <row r="34" spans="1:7">
      <c r="A34" s="21"/>
      <c r="B34" s="7" t="s">
        <v>69</v>
      </c>
      <c r="C34" s="7"/>
      <c r="D34" s="15">
        <v>1206</v>
      </c>
      <c r="E34" s="21"/>
      <c r="F34" s="21"/>
      <c r="G34" s="21"/>
    </row>
    <row r="35" spans="1:7">
      <c r="A35" s="20"/>
      <c r="B35" s="6" t="s">
        <v>70</v>
      </c>
      <c r="C35" s="6"/>
      <c r="D35" s="18">
        <v>1206</v>
      </c>
      <c r="E35" s="20"/>
      <c r="F35" s="20"/>
      <c r="G35" s="20"/>
    </row>
    <row r="36" spans="1:7">
      <c r="A36" s="21"/>
      <c r="B36" s="7" t="s">
        <v>71</v>
      </c>
      <c r="C36" s="7"/>
      <c r="D36" s="15">
        <v>1206</v>
      </c>
      <c r="E36" s="21"/>
      <c r="F36" s="21"/>
      <c r="G36" s="21"/>
    </row>
    <row r="37" spans="1:7">
      <c r="A37" s="20"/>
      <c r="B37" s="6" t="s">
        <v>72</v>
      </c>
      <c r="C37" s="6"/>
      <c r="D37" s="18">
        <v>1206</v>
      </c>
      <c r="E37" s="20"/>
      <c r="F37" s="20"/>
      <c r="G37" s="20"/>
    </row>
    <row r="38" spans="1:7">
      <c r="A38" s="21"/>
      <c r="B38" s="7" t="s">
        <v>73</v>
      </c>
      <c r="C38" s="7"/>
      <c r="D38" s="15" t="s">
        <v>74</v>
      </c>
      <c r="E38" s="21"/>
      <c r="F38" s="21"/>
      <c r="G38" s="21"/>
    </row>
    <row r="39" spans="1:7">
      <c r="A39" s="20"/>
      <c r="B39" s="6" t="s">
        <v>75</v>
      </c>
      <c r="C39" s="6"/>
      <c r="D39" s="18" t="s">
        <v>74</v>
      </c>
      <c r="E39" s="20"/>
      <c r="F39" s="20"/>
      <c r="G39" s="20"/>
    </row>
    <row r="40" spans="1:7" ht="15.75" thickBot="1">
      <c r="A40" s="22"/>
      <c r="B40" s="8" t="s">
        <v>76</v>
      </c>
      <c r="C40" s="8"/>
      <c r="D40" s="23" t="s">
        <v>38</v>
      </c>
      <c r="E40" s="22"/>
      <c r="F40" s="22"/>
      <c r="G40" s="22"/>
    </row>
  </sheetData>
  <mergeCells count="40"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6:D26"/>
    <mergeCell ref="B27:C27"/>
    <mergeCell ref="B28:C28"/>
    <mergeCell ref="B29:C29"/>
    <mergeCell ref="B30:C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3:B13"/>
    <mergeCell ref="A14:B14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5" sqref="F15"/>
    </sheetView>
  </sheetViews>
  <sheetFormatPr defaultRowHeight="15"/>
  <cols>
    <col min="1" max="1" width="38.28515625" customWidth="1"/>
    <col min="2" max="2" width="13.42578125" customWidth="1"/>
    <col min="3" max="3" width="10.140625" customWidth="1"/>
  </cols>
  <sheetData>
    <row r="1" spans="1:5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</row>
    <row r="2" spans="1:5">
      <c r="A2" s="11" t="s">
        <v>151</v>
      </c>
      <c r="B2" s="11" t="s">
        <v>83</v>
      </c>
      <c r="C2" s="10">
        <v>2.66</v>
      </c>
      <c r="D2" s="10">
        <v>2</v>
      </c>
      <c r="E2" s="10">
        <f>C2*D2</f>
        <v>5.32</v>
      </c>
    </row>
    <row r="3" spans="1:5">
      <c r="A3" t="s">
        <v>92</v>
      </c>
      <c r="B3" t="s">
        <v>83</v>
      </c>
      <c r="C3" s="25">
        <v>37.950000000000003</v>
      </c>
      <c r="D3" s="25">
        <v>3</v>
      </c>
      <c r="E3" s="25">
        <f>C3*D3</f>
        <v>113.85000000000001</v>
      </c>
    </row>
    <row r="4" spans="1:5">
      <c r="A4" t="s">
        <v>82</v>
      </c>
      <c r="B4" t="s">
        <v>83</v>
      </c>
      <c r="C4" s="25">
        <v>65.5</v>
      </c>
      <c r="D4" s="25">
        <v>2</v>
      </c>
      <c r="E4" s="25">
        <f>C4*D4</f>
        <v>131</v>
      </c>
    </row>
    <row r="5" spans="1:5">
      <c r="A5" t="s">
        <v>84</v>
      </c>
      <c r="B5" t="s">
        <v>85</v>
      </c>
      <c r="C5" s="25">
        <v>139.94999999999999</v>
      </c>
      <c r="D5" s="25">
        <v>1</v>
      </c>
      <c r="E5" s="25">
        <f t="shared" ref="E5:E10" si="0">C5*D5</f>
        <v>139.94999999999999</v>
      </c>
    </row>
    <row r="6" spans="1:5">
      <c r="A6" t="s">
        <v>86</v>
      </c>
      <c r="B6" t="s">
        <v>85</v>
      </c>
      <c r="C6" s="25">
        <v>64.95</v>
      </c>
      <c r="D6" s="25">
        <v>1</v>
      </c>
      <c r="E6" s="25">
        <f t="shared" si="0"/>
        <v>64.95</v>
      </c>
    </row>
    <row r="7" spans="1:5">
      <c r="A7" s="26" t="s">
        <v>89</v>
      </c>
      <c r="B7" s="26" t="s">
        <v>90</v>
      </c>
      <c r="C7" s="27">
        <v>40</v>
      </c>
      <c r="D7" s="27">
        <v>4</v>
      </c>
      <c r="E7" s="27">
        <f>C7*D7</f>
        <v>160</v>
      </c>
    </row>
    <row r="8" spans="1:5">
      <c r="A8" t="s">
        <v>140</v>
      </c>
      <c r="B8" t="s">
        <v>94</v>
      </c>
      <c r="C8" s="25">
        <v>5.49</v>
      </c>
      <c r="D8" s="25">
        <v>2</v>
      </c>
      <c r="E8" s="25">
        <f t="shared" si="0"/>
        <v>10.98</v>
      </c>
    </row>
    <row r="9" spans="1:5">
      <c r="A9" t="s">
        <v>147</v>
      </c>
      <c r="B9" t="s">
        <v>94</v>
      </c>
      <c r="C9" s="25">
        <v>4.25</v>
      </c>
      <c r="D9" s="25">
        <v>1</v>
      </c>
      <c r="E9" s="25">
        <f t="shared" si="0"/>
        <v>4.25</v>
      </c>
    </row>
    <row r="10" spans="1:5">
      <c r="A10" t="s">
        <v>145</v>
      </c>
      <c r="B10" t="s">
        <v>146</v>
      </c>
      <c r="C10" s="25">
        <v>10</v>
      </c>
      <c r="D10" s="25">
        <v>1</v>
      </c>
      <c r="E10" s="25">
        <f t="shared" si="0"/>
        <v>10</v>
      </c>
    </row>
    <row r="11" spans="1:5">
      <c r="A11" t="s">
        <v>141</v>
      </c>
      <c r="B11" t="s">
        <v>91</v>
      </c>
      <c r="C11" s="25">
        <f>'Phase 2 DigiKey Purchase'!G25</f>
        <v>89.19</v>
      </c>
      <c r="D11" s="25">
        <v>1</v>
      </c>
      <c r="E11" s="25">
        <f>C11*D11</f>
        <v>89.19</v>
      </c>
    </row>
    <row r="12" spans="1:5">
      <c r="A12" t="s">
        <v>142</v>
      </c>
      <c r="B12" t="s">
        <v>95</v>
      </c>
      <c r="C12" s="25">
        <v>0</v>
      </c>
      <c r="D12" s="25">
        <v>2</v>
      </c>
      <c r="E12" s="25">
        <f>C12*D12</f>
        <v>0</v>
      </c>
    </row>
    <row r="13" spans="1:5">
      <c r="A13" t="s">
        <v>149</v>
      </c>
      <c r="B13" t="s">
        <v>143</v>
      </c>
      <c r="C13" s="25">
        <v>0</v>
      </c>
      <c r="D13" s="25">
        <v>2</v>
      </c>
      <c r="E13" s="25">
        <f>C13*D13</f>
        <v>0</v>
      </c>
    </row>
    <row r="14" spans="1:5">
      <c r="A14" t="s">
        <v>150</v>
      </c>
      <c r="B14" t="s">
        <v>148</v>
      </c>
      <c r="C14" s="25">
        <v>0</v>
      </c>
      <c r="D14" s="25">
        <v>2</v>
      </c>
      <c r="E14" s="25">
        <f>C14*D14</f>
        <v>0</v>
      </c>
    </row>
    <row r="16" spans="1:5">
      <c r="E16" s="25">
        <f>SUM(E3:E14)</f>
        <v>724.17000000000007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 Costs</vt:lpstr>
      <vt:lpstr>Phase 2 DigiKey Purchase</vt:lpstr>
      <vt:lpstr>Phase 2 Costs</vt:lpstr>
    </vt:vector>
  </TitlesOfParts>
  <Company>Engineering Computer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Thor A</dc:creator>
  <cp:lastModifiedBy>Smith, Thor A</cp:lastModifiedBy>
  <dcterms:created xsi:type="dcterms:W3CDTF">2014-04-20T23:03:54Z</dcterms:created>
  <dcterms:modified xsi:type="dcterms:W3CDTF">2014-04-21T00:13:08Z</dcterms:modified>
</cp:coreProperties>
</file>