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mo/Downloads/"/>
    </mc:Choice>
  </mc:AlternateContent>
  <xr:revisionPtr revIDLastSave="0" documentId="8_{D82DB16F-7B07-5647-813C-50309C424EB9}" xr6:coauthVersionLast="47" xr6:coauthVersionMax="47" xr10:uidLastSave="{00000000-0000-0000-0000-000000000000}"/>
  <bookViews>
    <workbookView xWindow="0" yWindow="0" windowWidth="28800" windowHeight="18000" xr2:uid="{428D5B23-806C-7C46-B593-4EEF900C43D7}"/>
  </bookViews>
  <sheets>
    <sheet name="MP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9" i="1"/>
  <c r="E12" i="1"/>
  <c r="E11" i="1"/>
  <c r="E9" i="1"/>
  <c r="E10" i="1"/>
  <c r="A5" i="1"/>
  <c r="C5" i="1" s="1"/>
</calcChain>
</file>

<file path=xl/sharedStrings.xml><?xml version="1.0" encoding="utf-8"?>
<sst xmlns="http://schemas.openxmlformats.org/spreadsheetml/2006/main" count="24" uniqueCount="19">
  <si>
    <t>Tue Jun. 10</t>
  </si>
  <si>
    <t xml:space="preserve">Source Voltage and measuring Current </t>
  </si>
  <si>
    <t>Range (Measure)</t>
  </si>
  <si>
    <t>10nA</t>
  </si>
  <si>
    <t>15min intervals</t>
  </si>
  <si>
    <t xml:space="preserve">Range </t>
  </si>
  <si>
    <t>200V</t>
  </si>
  <si>
    <t>Limit</t>
  </si>
  <si>
    <t>10.5nA</t>
  </si>
  <si>
    <t>Area (cm^2)</t>
  </si>
  <si>
    <t>Thickness (cm)</t>
  </si>
  <si>
    <t>A/L (cm)</t>
  </si>
  <si>
    <t>Trial 1</t>
  </si>
  <si>
    <t>Trial 2</t>
  </si>
  <si>
    <t>Voltage Sourced (V)</t>
  </si>
  <si>
    <t>Voltage obs (V)</t>
  </si>
  <si>
    <t>Measured Current (pA)</t>
  </si>
  <si>
    <t>STDEV (pA)</t>
  </si>
  <si>
    <t>Resistivity (ohm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</si>
</sst>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Voltage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(Manual)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MP!$A$7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MP!$B$9:$B$13</c:f>
              <c:numCache>
                <c:formatCode>0.000</c:formatCode>
                <c:ptCount val="5"/>
                <c:pt idx="0" formatCode="General">
                  <c:v>25.001000000000001</c:v>
                </c:pt>
                <c:pt idx="1">
                  <c:v>49.999000000000002</c:v>
                </c:pt>
                <c:pt idx="2">
                  <c:v>100</c:v>
                </c:pt>
                <c:pt idx="3" formatCode="General">
                  <c:v>149.99600000000001</c:v>
                </c:pt>
                <c:pt idx="4" formatCode="General">
                  <c:v>199.994</c:v>
                </c:pt>
              </c:numCache>
            </c:numRef>
          </c:xVal>
          <c:yVal>
            <c:numRef>
              <c:f>MP!$C$9:$C$13</c:f>
              <c:numCache>
                <c:formatCode>General</c:formatCode>
                <c:ptCount val="5"/>
                <c:pt idx="0">
                  <c:v>10.9</c:v>
                </c:pt>
                <c:pt idx="1">
                  <c:v>13.4</c:v>
                </c:pt>
                <c:pt idx="2" formatCode="0.0">
                  <c:v>21</c:v>
                </c:pt>
                <c:pt idx="3">
                  <c:v>28.6</c:v>
                </c:pt>
                <c:pt idx="4">
                  <c:v>35.299999999999997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5-E449-84AE-B4304BA42219}"/>
            </c:ext>
          </c:extLst>
        </c:ser>
        <c:ser>
          <c:idx val="0"/>
          <c:order val="1"/>
          <c:tx>
            <c:strRef>
              <c:f>MP!$G$7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MP!$H$9:$H$13</c:f>
              <c:numCache>
                <c:formatCode>0.000</c:formatCode>
                <c:ptCount val="5"/>
                <c:pt idx="0">
                  <c:v>-25</c:v>
                </c:pt>
                <c:pt idx="1">
                  <c:v>-49.999000000000002</c:v>
                </c:pt>
                <c:pt idx="2">
                  <c:v>-100</c:v>
                </c:pt>
                <c:pt idx="3" formatCode="General">
                  <c:v>-149.99600000000001</c:v>
                </c:pt>
                <c:pt idx="4" formatCode="General">
                  <c:v>-199.99600000000001</c:v>
                </c:pt>
              </c:numCache>
            </c:numRef>
          </c:xVal>
          <c:yVal>
            <c:numRef>
              <c:f>MP!$I$9:$I$13</c:f>
              <c:numCache>
                <c:formatCode>General</c:formatCode>
                <c:ptCount val="5"/>
                <c:pt idx="0">
                  <c:v>3.7</c:v>
                </c:pt>
                <c:pt idx="1">
                  <c:v>0.8</c:v>
                </c:pt>
                <c:pt idx="2">
                  <c:v>-4.5999999999999996</c:v>
                </c:pt>
                <c:pt idx="3">
                  <c:v>-10.1</c:v>
                </c:pt>
                <c:pt idx="4" formatCode="0.0">
                  <c:v>-15.3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5-E449-84AE-B4304BA4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5616"/>
        <c:axId val="67594496"/>
      </c:scatterChart>
      <c:valAx>
        <c:axId val="6756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Voltage obs (V)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496"/>
        <c:crosses val="autoZero"/>
        <c:crossBetween val="midCat"/>
      </c:valAx>
      <c:valAx>
        <c:axId val="6759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Measured Current (pA)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Resistivity vs Voltage (Manual)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MP!$A$7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MP!$B$9:$B$13</c:f>
              <c:numCache>
                <c:formatCode>0.000</c:formatCode>
                <c:ptCount val="5"/>
                <c:pt idx="0" formatCode="General">
                  <c:v>25.001000000000001</c:v>
                </c:pt>
                <c:pt idx="1">
                  <c:v>49.999000000000002</c:v>
                </c:pt>
                <c:pt idx="2">
                  <c:v>100</c:v>
                </c:pt>
                <c:pt idx="3" formatCode="General">
                  <c:v>149.99600000000001</c:v>
                </c:pt>
                <c:pt idx="4" formatCode="General">
                  <c:v>199.994</c:v>
                </c:pt>
              </c:numCache>
            </c:numRef>
          </c:xVal>
          <c:yVal>
            <c:numRef>
              <c:f>MP!$E$10:$E$12</c:f>
              <c:numCache>
                <c:formatCode>0.0E+00</c:formatCode>
                <c:ptCount val="3"/>
                <c:pt idx="0">
                  <c:v>427508549999999.94</c:v>
                </c:pt>
                <c:pt idx="1">
                  <c:v>427465799999999.94</c:v>
                </c:pt>
                <c:pt idx="2">
                  <c:v>484905976119403.12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CC40-BBD7-DA183D30F91F}"/>
            </c:ext>
          </c:extLst>
        </c:ser>
        <c:ser>
          <c:idx val="0"/>
          <c:order val="1"/>
          <c:tx>
            <c:strRef>
              <c:f>MP!$G$7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MP!$H$9:$H$13</c:f>
              <c:numCache>
                <c:formatCode>0.000</c:formatCode>
                <c:ptCount val="5"/>
                <c:pt idx="0">
                  <c:v>-25</c:v>
                </c:pt>
                <c:pt idx="1">
                  <c:v>-49.999000000000002</c:v>
                </c:pt>
                <c:pt idx="2">
                  <c:v>-100</c:v>
                </c:pt>
                <c:pt idx="3" formatCode="General">
                  <c:v>-149.99600000000001</c:v>
                </c:pt>
                <c:pt idx="4" formatCode="General">
                  <c:v>-199.99600000000001</c:v>
                </c:pt>
              </c:numCache>
            </c:numRef>
          </c:xVal>
          <c:yVal>
            <c:numRef>
              <c:f>MP!$K$9:$K$12</c:f>
              <c:numCache>
                <c:formatCode>0.0E+00</c:formatCode>
                <c:ptCount val="4"/>
                <c:pt idx="0">
                  <c:v>560150006896551.62</c:v>
                </c:pt>
                <c:pt idx="1">
                  <c:v>601678699999999.88</c:v>
                </c:pt>
                <c:pt idx="2">
                  <c:v>590680014545454.62</c:v>
                </c:pt>
                <c:pt idx="3">
                  <c:v>624807692307692.12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E-CC40-BBD7-DA183D30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13536"/>
        <c:axId val="398417424"/>
      </c:scatterChart>
      <c:valAx>
        <c:axId val="39841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Voltage obs (V)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7424"/>
        <c:crosses val="autoZero"/>
        <c:crossBetween val="midCat"/>
      </c:valAx>
      <c:valAx>
        <c:axId val="39841742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Resistivity (ohm cm)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35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561730</xdr:colOff>
      <xdr:row>15</xdr:row>
      <xdr:rowOff>54708</xdr:rowOff>
    </xdr:from>
    <xdr:to>
      <xdr:col>4</xdr:col>
      <xdr:colOff>522653</xdr:colOff>
      <xdr:row>28</xdr:row>
      <xdr:rowOff>130908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EFD1E-C4DB-EB45-B7DC-4B3F50572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581269</xdr:colOff>
      <xdr:row>15</xdr:row>
      <xdr:rowOff>44938</xdr:rowOff>
    </xdr:from>
    <xdr:to>
      <xdr:col>8</xdr:col>
      <xdr:colOff>268654</xdr:colOff>
      <xdr:row>28</xdr:row>
      <xdr:rowOff>121138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9B9DF4-691C-EC4E-9E3D-3DD55E00B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umo/Downloads/HighPerformanceTB.xlsx" TargetMode="External"/><Relationship Id="rId1" Type="http://schemas.openxmlformats.org/officeDocument/2006/relationships/externalLinkPath" Target="HighPerformance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PTB"/>
    </sheetNames>
    <sheetDataSet>
      <sheetData sheetId="0">
        <row r="7">
          <cell r="A7" t="str">
            <v>Trial 1</v>
          </cell>
        </row>
        <row r="9">
          <cell r="B9">
            <v>25.001000000000001</v>
          </cell>
          <cell r="C9">
            <v>19.5</v>
          </cell>
          <cell r="E9">
            <v>138835046153846.14</v>
          </cell>
        </row>
        <row r="10">
          <cell r="B10">
            <v>49.999000000000002</v>
          </cell>
          <cell r="C10">
            <v>31.2</v>
          </cell>
          <cell r="E10">
            <v>140654976623376.64</v>
          </cell>
        </row>
        <row r="11">
          <cell r="B11">
            <v>100.001</v>
          </cell>
          <cell r="C11">
            <v>54.3</v>
          </cell>
          <cell r="E11">
            <v>174663445161290.25</v>
          </cell>
        </row>
        <row r="12">
          <cell r="B12">
            <v>149.99700000000001</v>
          </cell>
          <cell r="C12">
            <v>72.900000000000006</v>
          </cell>
          <cell r="E12">
            <v>206930258598726.16</v>
          </cell>
        </row>
        <row r="13">
          <cell r="B13">
            <v>199.994</v>
          </cell>
          <cell r="C13">
            <v>88.6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AFF9-19A9-E644-9388-928664E17B38}">
  <dimension ref="A1:K13"/>
  <sheetViews>
    <sheetView tabSelected="1" zoomScale="120" zoomScaleNormal="120" workbookViewId="0">
      <selection activeCell="K24" sqref="K24"/>
    </sheetView>
  </sheetViews>
  <sheetFormatPr baseColWidth="10" defaultRowHeight="16" x14ac:dyDescent="0.2"/>
  <cols>
    <col min="1" max="1" width="17" bestFit="1" customWidth="1"/>
    <col min="2" max="2" width="13.1640625" bestFit="1" customWidth="1"/>
    <col min="3" max="3" width="19.6640625" bestFit="1" customWidth="1"/>
    <col min="4" max="4" width="10" bestFit="1" customWidth="1"/>
    <col min="5" max="5" width="17.6640625" bestFit="1" customWidth="1"/>
    <col min="6" max="6" width="14.83203125" bestFit="1" customWidth="1"/>
    <col min="7" max="7" width="17" bestFit="1" customWidth="1"/>
    <col min="8" max="8" width="13.5" bestFit="1" customWidth="1"/>
    <col min="9" max="9" width="19.6640625" bestFit="1" customWidth="1"/>
    <col min="10" max="10" width="10" bestFit="1" customWidth="1"/>
    <col min="11" max="11" width="17.6640625" bestFit="1" customWidth="1"/>
  </cols>
  <sheetData>
    <row r="1" spans="1:11" x14ac:dyDescent="0.2">
      <c r="A1" s="1" t="s">
        <v>0</v>
      </c>
      <c r="B1" s="2" t="s">
        <v>1</v>
      </c>
      <c r="C1" s="2"/>
      <c r="D1" s="2"/>
      <c r="E1" s="1"/>
      <c r="F1" s="1" t="s">
        <v>2</v>
      </c>
      <c r="G1" s="1" t="s">
        <v>3</v>
      </c>
      <c r="H1" s="3" t="s">
        <v>4</v>
      </c>
    </row>
    <row r="2" spans="1:11" x14ac:dyDescent="0.2">
      <c r="F2" s="1" t="s">
        <v>5</v>
      </c>
      <c r="G2" s="1" t="s">
        <v>6</v>
      </c>
    </row>
    <row r="3" spans="1:11" x14ac:dyDescent="0.2">
      <c r="F3" s="1" t="s">
        <v>7</v>
      </c>
      <c r="G3" s="1" t="s">
        <v>8</v>
      </c>
    </row>
    <row r="4" spans="1:11" x14ac:dyDescent="0.2">
      <c r="A4" s="4" t="s">
        <v>9</v>
      </c>
      <c r="B4" t="s">
        <v>10</v>
      </c>
      <c r="C4" s="1" t="s">
        <v>11</v>
      </c>
    </row>
    <row r="5" spans="1:11" x14ac:dyDescent="0.2">
      <c r="A5" s="5">
        <f>3.42*3.42</f>
        <v>11.696399999999999</v>
      </c>
      <c r="B5" s="6">
        <v>0.18</v>
      </c>
      <c r="C5">
        <f>A5/B5</f>
        <v>64.97999999999999</v>
      </c>
    </row>
    <row r="6" spans="1:11" x14ac:dyDescent="0.2">
      <c r="A6" s="1"/>
      <c r="B6" s="1"/>
      <c r="C6" s="4"/>
    </row>
    <row r="7" spans="1:11" x14ac:dyDescent="0.2">
      <c r="A7" s="7" t="s">
        <v>12</v>
      </c>
      <c r="B7" s="7"/>
      <c r="C7" s="7"/>
      <c r="D7" s="7"/>
      <c r="G7" s="7" t="s">
        <v>13</v>
      </c>
      <c r="H7" s="7"/>
      <c r="I7" s="7"/>
      <c r="J7" s="7"/>
    </row>
    <row r="8" spans="1:11" x14ac:dyDescent="0.2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/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</row>
    <row r="9" spans="1:11" x14ac:dyDescent="0.2">
      <c r="A9">
        <v>25</v>
      </c>
      <c r="B9">
        <v>25.001000000000001</v>
      </c>
      <c r="C9">
        <v>10.9</v>
      </c>
      <c r="D9">
        <v>0.7</v>
      </c>
      <c r="E9" s="8">
        <f>((B10-B9)/(C10-C9))*10^12*$C$5</f>
        <v>649748015999999.88</v>
      </c>
      <c r="G9">
        <v>-25</v>
      </c>
      <c r="H9" s="9">
        <v>-25</v>
      </c>
      <c r="I9">
        <v>3.7</v>
      </c>
      <c r="J9">
        <v>0.7</v>
      </c>
      <c r="K9" s="8">
        <f>((H10-H9)/(I10-I9))*10^12*$C$5</f>
        <v>560150006896551.62</v>
      </c>
    </row>
    <row r="10" spans="1:11" x14ac:dyDescent="0.2">
      <c r="A10">
        <v>50</v>
      </c>
      <c r="B10" s="9">
        <v>49.999000000000002</v>
      </c>
      <c r="C10">
        <v>13.4</v>
      </c>
      <c r="D10">
        <v>1.1000000000000001</v>
      </c>
      <c r="E10" s="8">
        <f>((B11-B10)/(C11-C10))*10^12*$C$5</f>
        <v>427508549999999.94</v>
      </c>
      <c r="G10">
        <v>-50</v>
      </c>
      <c r="H10" s="9">
        <v>-49.999000000000002</v>
      </c>
      <c r="I10">
        <v>0.8</v>
      </c>
      <c r="J10">
        <v>0.6</v>
      </c>
      <c r="K10" s="8">
        <f t="shared" ref="K10:K12" si="0">((H11-H10)/(I11-I10))*10^12*$C$5</f>
        <v>601678699999999.88</v>
      </c>
    </row>
    <row r="11" spans="1:11" x14ac:dyDescent="0.2">
      <c r="A11">
        <v>100</v>
      </c>
      <c r="B11" s="9">
        <v>100</v>
      </c>
      <c r="C11" s="10">
        <v>21</v>
      </c>
      <c r="D11">
        <v>0.6</v>
      </c>
      <c r="E11" s="8">
        <f>((B12-B11)/(C12-C11))*10^12*$C$5</f>
        <v>427465799999999.94</v>
      </c>
      <c r="G11">
        <v>-100</v>
      </c>
      <c r="H11" s="9">
        <v>-100</v>
      </c>
      <c r="I11">
        <v>-4.5999999999999996</v>
      </c>
      <c r="J11" s="10">
        <v>0.7</v>
      </c>
      <c r="K11" s="8">
        <f t="shared" si="0"/>
        <v>590680014545454.62</v>
      </c>
    </row>
    <row r="12" spans="1:11" x14ac:dyDescent="0.2">
      <c r="A12">
        <v>150</v>
      </c>
      <c r="B12">
        <v>149.99600000000001</v>
      </c>
      <c r="C12">
        <v>28.6</v>
      </c>
      <c r="D12" s="10">
        <v>0.9</v>
      </c>
      <c r="E12" s="8">
        <f>((B13-B12)/(C13-C12))*10^12*$C$5</f>
        <v>484905976119403.12</v>
      </c>
      <c r="G12">
        <v>-150</v>
      </c>
      <c r="H12">
        <v>-149.99600000000001</v>
      </c>
      <c r="I12">
        <v>-10.1</v>
      </c>
      <c r="J12" s="10">
        <v>0.9</v>
      </c>
      <c r="K12" s="8">
        <f t="shared" si="0"/>
        <v>624807692307692.12</v>
      </c>
    </row>
    <row r="13" spans="1:11" x14ac:dyDescent="0.2">
      <c r="A13">
        <v>200</v>
      </c>
      <c r="B13">
        <v>199.994</v>
      </c>
      <c r="C13">
        <v>35.299999999999997</v>
      </c>
      <c r="D13" s="10">
        <v>0.9</v>
      </c>
      <c r="E13" s="8"/>
      <c r="G13">
        <v>-200</v>
      </c>
      <c r="H13">
        <v>-199.99600000000001</v>
      </c>
      <c r="I13" s="10">
        <v>-15.3</v>
      </c>
      <c r="J13">
        <v>0.9</v>
      </c>
    </row>
  </sheetData>
  <mergeCells count="3">
    <mergeCell ref="B1:D1"/>
    <mergeCell ref="A7:D7"/>
    <mergeCell ref="G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Gumaro GONZALEZ</dc:creator>
  <cp:lastModifiedBy>Gumaro GONZALEZ</cp:lastModifiedBy>
  <dcterms:created xsi:type="dcterms:W3CDTF">2025-06-10T16:41:04Z</dcterms:created>
  <dcterms:modified xsi:type="dcterms:W3CDTF">2025-06-11T13:08:48Z</dcterms:modified>
</cp:coreProperties>
</file>