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30"/>
  <workbookPr/>
  <mc:AlternateContent xmlns:mc="http://schemas.openxmlformats.org/markup-compatibility/2006">
    <mc:Choice Requires="x15">
      <x15ac:absPath xmlns:x15ac="http://schemas.microsoft.com/office/spreadsheetml/2010/11/ac" url="/Users/gumo/Downloads/"/>
    </mc:Choice>
  </mc:AlternateContent>
  <xr:revisionPtr revIDLastSave="0" documentId="8_{20D5D12E-2F9C-4AAA-ABDB-F1FC7CA61586}" xr6:coauthVersionLast="47" xr6:coauthVersionMax="47" xr10:uidLastSave="{00000000-0000-0000-0000-000000000000}"/>
  <bookViews>
    <workbookView xWindow="0" yWindow="0" windowWidth="28800" windowHeight="18000" firstSheet="3" activeTab="3" xr2:uid="{0720D1D3-3B17-7448-8608-D1733749D666}"/>
  </bookViews>
  <sheets>
    <sheet name="832HD0" sheetId="1" r:id="rId1"/>
    <sheet name="832HD" sheetId="5" r:id="rId2"/>
    <sheet name="353ND" sheetId="2" r:id="rId3"/>
    <sheet name="301" sheetId="3" r:id="rId4"/>
    <sheet name="301-2" sheetId="4" r:id="rId5"/>
    <sheet name="Empty " sheetId="6" r:id="rId6"/>
    <sheet name="Keithley"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3" i="3" l="1"/>
  <c r="F122" i="3"/>
  <c r="F121" i="3"/>
  <c r="F120" i="3"/>
  <c r="F119" i="3"/>
  <c r="F70" i="2"/>
  <c r="F71" i="2"/>
  <c r="F69" i="2"/>
  <c r="F68" i="2"/>
  <c r="F67" i="2"/>
  <c r="F101" i="3"/>
  <c r="F105" i="3"/>
  <c r="F104" i="3"/>
  <c r="F103" i="3"/>
  <c r="F102" i="3"/>
  <c r="D63" i="3"/>
  <c r="D45" i="6"/>
  <c r="F16" i="6"/>
  <c r="D9" i="6"/>
  <c r="L15" i="6" s="1"/>
  <c r="D9" i="3"/>
  <c r="D5" i="5"/>
  <c r="F61" i="1"/>
  <c r="F68" i="1"/>
  <c r="F67" i="1"/>
  <c r="F66" i="1"/>
  <c r="F65" i="1"/>
  <c r="F64" i="1"/>
  <c r="F63" i="1"/>
  <c r="F62" i="1"/>
  <c r="F60" i="1"/>
  <c r="F59" i="1"/>
  <c r="L46" i="1"/>
  <c r="L43" i="1"/>
  <c r="L51" i="1"/>
  <c r="L50" i="1"/>
  <c r="L49" i="1"/>
  <c r="L48" i="1"/>
  <c r="L47" i="1"/>
  <c r="L45" i="1"/>
  <c r="L44" i="1"/>
  <c r="L42" i="1"/>
  <c r="F45" i="1"/>
  <c r="F42" i="1"/>
  <c r="F47" i="1"/>
  <c r="F48" i="1"/>
  <c r="F49" i="1"/>
  <c r="F50" i="1"/>
  <c r="F51" i="1"/>
  <c r="F46" i="1"/>
  <c r="F44" i="1"/>
  <c r="F43" i="1"/>
  <c r="F21" i="1"/>
  <c r="F31" i="1"/>
  <c r="F32" i="1"/>
  <c r="F33" i="1"/>
  <c r="F30" i="1"/>
  <c r="L22" i="1"/>
  <c r="L20" i="1"/>
  <c r="L24" i="1"/>
  <c r="L23" i="1"/>
  <c r="L21" i="1"/>
  <c r="F20" i="1"/>
  <c r="F22" i="1"/>
  <c r="F23" i="1"/>
  <c r="F24" i="1"/>
  <c r="L9" i="1"/>
  <c r="L10" i="1"/>
  <c r="L11" i="1"/>
  <c r="L12" i="1"/>
  <c r="L8" i="1"/>
  <c r="F9" i="1"/>
  <c r="F10" i="1"/>
  <c r="F11" i="1"/>
  <c r="F12" i="1"/>
  <c r="F8" i="1"/>
  <c r="C5" i="1"/>
  <c r="D5" i="2"/>
  <c r="F25" i="2" l="1"/>
  <c r="M44" i="2"/>
  <c r="M45" i="2"/>
  <c r="M46" i="2"/>
  <c r="M47" i="2"/>
  <c r="M48" i="2"/>
  <c r="M49" i="2"/>
  <c r="M50" i="2"/>
  <c r="M51" i="2"/>
  <c r="M52" i="2"/>
  <c r="M53" i="2"/>
  <c r="M42" i="2"/>
  <c r="M43" i="2"/>
  <c r="M41" i="2"/>
  <c r="F53" i="2"/>
  <c r="F52" i="2"/>
  <c r="F51" i="2"/>
  <c r="F50" i="2"/>
  <c r="F14" i="3"/>
  <c r="L71" i="3"/>
  <c r="L68" i="3"/>
  <c r="L69" i="3"/>
  <c r="L70" i="3"/>
  <c r="L67" i="3"/>
  <c r="F69" i="3"/>
  <c r="L16" i="3"/>
  <c r="F33" i="3"/>
  <c r="L37" i="3"/>
  <c r="L29" i="3"/>
  <c r="F16" i="3"/>
  <c r="F70" i="3"/>
  <c r="F26" i="3"/>
  <c r="F30" i="3"/>
  <c r="L34" i="3"/>
  <c r="F17" i="3"/>
  <c r="F37" i="3"/>
  <c r="F29" i="3"/>
  <c r="L33" i="3"/>
  <c r="F13" i="3"/>
  <c r="F67" i="3"/>
  <c r="L17" i="3"/>
  <c r="F34" i="3"/>
  <c r="L26" i="3"/>
  <c r="L30" i="3"/>
  <c r="F68" i="3"/>
  <c r="F71" i="3"/>
  <c r="L17" i="6"/>
  <c r="F14" i="6"/>
  <c r="L16" i="6"/>
  <c r="F17" i="6"/>
  <c r="F13" i="6"/>
  <c r="L13" i="6"/>
  <c r="F15" i="6"/>
  <c r="L14" i="6"/>
  <c r="F15" i="3"/>
  <c r="L15" i="3"/>
  <c r="F36" i="3"/>
  <c r="F32" i="3"/>
  <c r="F28" i="3"/>
  <c r="L36" i="3"/>
  <c r="L32" i="3"/>
  <c r="L28" i="3"/>
  <c r="L13" i="3"/>
  <c r="L14" i="3"/>
  <c r="F35" i="3"/>
  <c r="F31" i="3"/>
  <c r="F27" i="3"/>
  <c r="L35" i="3"/>
  <c r="L31" i="3"/>
  <c r="L27" i="3"/>
  <c r="F21" i="2"/>
  <c r="L23" i="2"/>
  <c r="L26" i="2"/>
  <c r="F43" i="2"/>
  <c r="L27" i="2"/>
  <c r="F44" i="2"/>
  <c r="F24" i="2"/>
  <c r="F9" i="2"/>
  <c r="L21" i="2"/>
  <c r="L25" i="2"/>
  <c r="L28" i="2"/>
  <c r="F41" i="2"/>
  <c r="F45" i="2"/>
  <c r="F49" i="2"/>
  <c r="F20" i="2"/>
  <c r="L30" i="2"/>
  <c r="F22" i="2"/>
  <c r="L20" i="2"/>
  <c r="L31" i="2"/>
  <c r="F47" i="2"/>
  <c r="F23" i="2"/>
  <c r="L22" i="2"/>
  <c r="L24" i="2"/>
  <c r="L29" i="2"/>
  <c r="F42" i="2"/>
  <c r="F46" i="2"/>
  <c r="F48" i="2"/>
  <c r="F31" i="2"/>
  <c r="F13" i="2"/>
  <c r="F28" i="2"/>
  <c r="F10" i="2"/>
  <c r="F27" i="2"/>
  <c r="F11" i="2"/>
  <c r="F30" i="2"/>
  <c r="F26" i="2"/>
  <c r="F12" i="2"/>
  <c r="F29" i="2"/>
</calcChain>
</file>

<file path=xl/sharedStrings.xml><?xml version="1.0" encoding="utf-8"?>
<sst xmlns="http://schemas.openxmlformats.org/spreadsheetml/2006/main" count="394" uniqueCount="85">
  <si>
    <t>Date</t>
  </si>
  <si>
    <t xml:space="preserve">Monday, March 24 </t>
  </si>
  <si>
    <t>NDCM - Chip Mimicking  No Degassing</t>
  </si>
  <si>
    <t>Range (Measure)</t>
  </si>
  <si>
    <t>10nA</t>
  </si>
  <si>
    <t>Measuring current and sourcing voltage</t>
  </si>
  <si>
    <t xml:space="preserve">Range </t>
  </si>
  <si>
    <t>200V</t>
  </si>
  <si>
    <t>Limit</t>
  </si>
  <si>
    <t>10.5nA</t>
  </si>
  <si>
    <t>Resistivity (ohm cm)</t>
  </si>
  <si>
    <t>Area (cm^2)</t>
  </si>
  <si>
    <t>Thickness (cm)</t>
  </si>
  <si>
    <t>1.4 x 10^13</t>
  </si>
  <si>
    <t>Trial 1</t>
  </si>
  <si>
    <t>Trial 2</t>
  </si>
  <si>
    <t>Voltage Sourced (V)</t>
  </si>
  <si>
    <t>Voltage obs (V)</t>
  </si>
  <si>
    <t>Measured Current (pA)</t>
  </si>
  <si>
    <t>STDEV (pA)</t>
  </si>
  <si>
    <t xml:space="preserve">Polarity reversed </t>
  </si>
  <si>
    <t>Trial 3</t>
  </si>
  <si>
    <t>Trial 4</t>
  </si>
  <si>
    <t>Range: 10nA ; Limit: 10.5nA</t>
  </si>
  <si>
    <t>Trial 5</t>
  </si>
  <si>
    <t>Tuesday, March 26</t>
  </si>
  <si>
    <t>Trial 6</t>
  </si>
  <si>
    <t>Trial 7</t>
  </si>
  <si>
    <t>Trial 8</t>
  </si>
  <si>
    <t xml:space="preserve">Degassing Non Chip Mimicking </t>
  </si>
  <si>
    <t>1.4*10E13</t>
  </si>
  <si>
    <t>(greater than or equal to)</t>
  </si>
  <si>
    <t xml:space="preserve">This setup still contains the old tips that were part of the noisy wires. Ordering new tips. </t>
  </si>
  <si>
    <t xml:space="preserve">Thursday, April 10 </t>
  </si>
  <si>
    <t>Degassing Chip Mimicking Region</t>
  </si>
  <si>
    <t>100C for 10 min</t>
  </si>
  <si>
    <t>Oven is not well calibrated</t>
  </si>
  <si>
    <t>3min intervals</t>
  </si>
  <si>
    <t>1.8*10E13</t>
  </si>
  <si>
    <t>566e-15A</t>
  </si>
  <si>
    <t>Repeat of chip mimicking region</t>
  </si>
  <si>
    <t>942e-15A</t>
  </si>
  <si>
    <t xml:space="preserve">graph is getting noisey </t>
  </si>
  <si>
    <t xml:space="preserve">New Tips - Retest &amp; compare </t>
  </si>
  <si>
    <t>15 min</t>
  </si>
  <si>
    <t>Cure Date</t>
  </si>
  <si>
    <t>1*10E13</t>
  </si>
  <si>
    <t xml:space="preserve">Remeasuring with new wires </t>
  </si>
  <si>
    <t>Thursday, April 17</t>
  </si>
  <si>
    <t>15min longer wait time</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</si>
  <si>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</si>
  <si>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New Tips - Retest &amp; compare with leakage test</t>
  </si>
  <si>
    <t xml:space="preserve">Old 301 setup </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</si>
  <si>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</si>
  <si>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</si>
  <si>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</si>
  <si>
    <t xml:space="preserve">Injecting today </t>
  </si>
  <si>
    <t>NA</t>
  </si>
  <si>
    <t xml:space="preserve">Measurements seem stable, but are very gradually declining with time. The decline is incredibly slow. </t>
  </si>
  <si>
    <t>Monday, April 14</t>
  </si>
  <si>
    <t>~3min intervals</t>
  </si>
  <si>
    <t xml:space="preserve">Foam is conductive and added leakage current to the device measurments </t>
  </si>
  <si>
    <t>Fully assembled testing</t>
  </si>
  <si>
    <t>Cables are no longer wrapped around each other</t>
  </si>
  <si>
    <t>Foam issue contact</t>
  </si>
  <si>
    <t>Leakage Testing Continued</t>
  </si>
  <si>
    <t>Test 1</t>
  </si>
  <si>
    <t>Boards are separated and have no spacer. Pads are no longer in contact with foam</t>
  </si>
  <si>
    <t>Test 2</t>
  </si>
  <si>
    <t>Foam removed and replaced with cardboard base</t>
  </si>
  <si>
    <t>increasing voltage led to a starting point of ~36pA</t>
  </si>
  <si>
    <t>Test 3</t>
  </si>
  <si>
    <t>New wires and not wrapped around each other</t>
  </si>
  <si>
    <t xml:space="preserve"> Assembled with bolts but not tightened and plastic piece to avoid contact with box</t>
  </si>
  <si>
    <t>Results suggest that most of the leakage current was coming from the wires. Other sources of leakage (eg. Bolts or contact with box) may be considered negligible.</t>
  </si>
  <si>
    <t>Test 4</t>
  </si>
  <si>
    <t>Same as above but the bolts were tightened to ensure better contact</t>
  </si>
  <si>
    <t xml:space="preserve">Leakage Testing Retest - empty, fully assembled </t>
  </si>
  <si>
    <t>New Tips - Retest &amp; compare with leakage test - fully assembled, no epoxy</t>
  </si>
  <si>
    <t>Keithley</t>
  </si>
  <si>
    <t xml:space="preserve">Nothing Connected </t>
  </si>
  <si>
    <t>Testing Continued</t>
  </si>
  <si>
    <t>15min</t>
  </si>
  <si>
    <t>20min</t>
  </si>
  <si>
    <t xml:space="preserve">Reversed polarity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</si>
</sst>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E+00"/>
  </numFmts>
  <fonts count="11">
    <font>
      <sz val="12"/>
      <color theme="1"/>
      <name val="Aptos Narrow"/>
      <family val="2"/>
      <scheme val="minor"/>
    </font>
    <font>
      <sz val="8"/>
      <name val="Aptos Narrow"/>
      <family val="2"/>
      <scheme val="minor"/>
    </font>
    <font>
      <sz val="12"/>
      <color theme="1"/>
      <name val="Aptos Narrow"/>
      <family val="2"/>
      <scheme val="minor"/>
    </font>
    <font>
      <sz val="12"/>
      <color rgb="FF006100"/>
      <name val="Aptos Narrow"/>
      <family val="2"/>
      <scheme val="minor"/>
    </font>
    <font>
      <sz val="12"/>
      <color rgb="FF9C0006"/>
      <name val="Aptos Narrow"/>
      <family val="2"/>
      <scheme val="minor"/>
    </font>
    <font>
      <sz val="12"/>
      <color theme="0"/>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0"/>
      <color rgb="FF000000"/>
      <name val="Arial"/>
      <family val="2"/>
    </font>
    <font>
      <sz val="10"/>
      <color theme="1"/>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theme="5"/>
      </patternFill>
    </fill>
    <fill>
      <patternFill patternType="solid">
        <fgColor theme="7" tint="0.79998168889431442"/>
        <bgColor indexed="65"/>
      </patternFill>
    </fill>
    <fill>
      <patternFill patternType="solid">
        <fgColor rgb="FFFFFF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3" fillId="2" borderId="0" applyNumberFormat="0" applyBorder="0" applyAlignment="0" applyProtection="0"/>
    <xf numFmtId="0" fontId="4" fillId="3" borderId="0" applyNumberFormat="0" applyBorder="0" applyAlignment="0" applyProtection="0"/>
    <xf numFmtId="0" fontId="2" fillId="4" borderId="1" applyNumberFormat="0" applyFont="0" applyAlignment="0" applyProtection="0"/>
    <xf numFmtId="0" fontId="5" fillId="5" borderId="0" applyNumberFormat="0" applyBorder="0" applyAlignment="0" applyProtection="0"/>
    <xf numFmtId="0" fontId="2" fillId="6" borderId="0" applyNumberFormat="0" applyBorder="0" applyAlignment="0" applyProtection="0"/>
  </cellStyleXfs>
  <cellXfs count="57">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164" fontId="0" fillId="0" borderId="0" xfId="0" applyNumberFormat="1"/>
    <xf numFmtId="0" fontId="3" fillId="2" borderId="0" xfId="1" applyAlignment="1">
      <alignment horizontal="center" vertical="center"/>
    </xf>
    <xf numFmtId="20" fontId="3" fillId="2" borderId="0" xfId="1" applyNumberFormat="1" applyAlignment="1">
      <alignment horizontal="center" vertical="center"/>
    </xf>
    <xf numFmtId="0" fontId="3" fillId="2" borderId="0" xfId="1"/>
    <xf numFmtId="0" fontId="0" fillId="0" borderId="0" xfId="0" applyAlignment="1">
      <alignment horizontal="left"/>
    </xf>
    <xf numFmtId="165" fontId="0" fillId="0" borderId="0" xfId="0" applyNumberFormat="1"/>
    <xf numFmtId="0" fontId="9" fillId="0" borderId="0" xfId="0" applyFont="1"/>
    <xf numFmtId="0" fontId="0" fillId="0" borderId="0" xfId="0" applyAlignment="1">
      <alignment horizontal="left" vertical="center"/>
    </xf>
    <xf numFmtId="0" fontId="9" fillId="0" borderId="0" xfId="0" applyFont="1" applyAlignment="1">
      <alignment horizontal="left"/>
    </xf>
    <xf numFmtId="166" fontId="0" fillId="0" borderId="0" xfId="0" applyNumberFormat="1"/>
    <xf numFmtId="0" fontId="0" fillId="0" borderId="0" xfId="0" applyAlignment="1">
      <alignment horizontal="right" vertical="center"/>
    </xf>
    <xf numFmtId="1" fontId="0" fillId="0" borderId="0" xfId="0" applyNumberFormat="1" applyAlignment="1">
      <alignment horizontal="right" vertical="center"/>
    </xf>
    <xf numFmtId="165" fontId="0" fillId="0" borderId="0" xfId="0" applyNumberFormat="1" applyAlignment="1">
      <alignment horizontal="right" vertical="center"/>
    </xf>
    <xf numFmtId="164" fontId="0" fillId="0" borderId="0" xfId="0" applyNumberFormat="1" applyAlignment="1">
      <alignment horizontal="right" vertical="center"/>
    </xf>
    <xf numFmtId="0" fontId="0" fillId="7" borderId="0" xfId="0" applyFill="1"/>
    <xf numFmtId="0" fontId="10" fillId="0" borderId="0" xfId="0" applyFont="1" applyAlignment="1">
      <alignment horizontal="left" vertical="center"/>
    </xf>
    <xf numFmtId="0" fontId="0" fillId="0" borderId="0" xfId="0" applyAlignment="1">
      <alignment horizontal="right"/>
    </xf>
    <xf numFmtId="0" fontId="8" fillId="0" borderId="0" xfId="0" applyFont="1" applyAlignment="1">
      <alignment horizontal="center" vertical="center"/>
    </xf>
    <xf numFmtId="166" fontId="8" fillId="0" borderId="0" xfId="0" applyNumberFormat="1" applyFont="1"/>
    <xf numFmtId="165" fontId="0" fillId="0" borderId="0" xfId="0" applyNumberFormat="1" applyAlignment="1">
      <alignment horizontal="left" vertical="center"/>
    </xf>
    <xf numFmtId="14" fontId="0" fillId="0" borderId="0" xfId="0" applyNumberFormat="1"/>
    <xf numFmtId="2" fontId="0" fillId="0" borderId="0" xfId="0" applyNumberFormat="1" applyAlignment="1">
      <alignment horizontal="left" vertical="center"/>
    </xf>
    <xf numFmtId="165" fontId="0" fillId="0" borderId="0" xfId="0" applyNumberFormat="1" applyAlignment="1">
      <alignment horizontal="right"/>
    </xf>
    <xf numFmtId="14" fontId="3" fillId="2" borderId="0" xfId="1" applyNumberFormat="1" applyAlignment="1">
      <alignment horizontal="center" vertical="center"/>
    </xf>
    <xf numFmtId="0" fontId="4" fillId="3" borderId="0" xfId="2" applyAlignment="1">
      <alignment horizontal="center" vertical="center"/>
    </xf>
    <xf numFmtId="0" fontId="4" fillId="3" borderId="0" xfId="2" applyAlignment="1">
      <alignment vertical="center"/>
    </xf>
    <xf numFmtId="0" fontId="4" fillId="3" borderId="0" xfId="2"/>
    <xf numFmtId="0" fontId="4" fillId="3" borderId="0" xfId="2" applyAlignment="1">
      <alignment horizontal="left" vertical="center"/>
    </xf>
    <xf numFmtId="2" fontId="4" fillId="3" borderId="0" xfId="2" applyNumberFormat="1" applyAlignment="1">
      <alignment horizontal="left" vertical="center"/>
    </xf>
    <xf numFmtId="0" fontId="4" fillId="3" borderId="0" xfId="2" applyAlignment="1">
      <alignment horizontal="left"/>
    </xf>
    <xf numFmtId="166" fontId="4" fillId="3" borderId="0" xfId="2" applyNumberFormat="1"/>
    <xf numFmtId="164" fontId="4" fillId="3" borderId="0" xfId="2" applyNumberFormat="1"/>
    <xf numFmtId="165" fontId="4" fillId="3" borderId="0" xfId="2" applyNumberFormat="1"/>
    <xf numFmtId="14" fontId="4" fillId="3" borderId="0" xfId="2" applyNumberFormat="1" applyAlignment="1">
      <alignment horizontal="center" vertical="center"/>
    </xf>
    <xf numFmtId="20" fontId="4" fillId="3" borderId="0" xfId="2" applyNumberFormat="1" applyAlignment="1">
      <alignment horizontal="center" vertical="center"/>
    </xf>
    <xf numFmtId="0" fontId="0" fillId="4" borderId="1" xfId="3" applyFont="1"/>
    <xf numFmtId="0" fontId="0" fillId="0" borderId="0" xfId="0" applyAlignment="1">
      <alignment wrapText="1"/>
    </xf>
    <xf numFmtId="20" fontId="3" fillId="2" borderId="0" xfId="1" applyNumberFormat="1" applyAlignment="1">
      <alignment horizontal="center" vertical="center"/>
    </xf>
    <xf numFmtId="0" fontId="0" fillId="0" borderId="0" xfId="0" applyAlignment="1">
      <alignment horizontal="center"/>
    </xf>
    <xf numFmtId="0" fontId="8" fillId="0" borderId="0" xfId="0" applyFont="1" applyAlignment="1">
      <alignment horizontal="center" wrapText="1"/>
    </xf>
    <xf numFmtId="0" fontId="6" fillId="6" borderId="0" xfId="5" applyFont="1" applyAlignment="1">
      <alignment horizontal="center" vertical="center"/>
    </xf>
    <xf numFmtId="0" fontId="8" fillId="0" borderId="0" xfId="0" applyFont="1" applyAlignment="1">
      <alignment horizontal="center" vertical="center" wrapText="1"/>
    </xf>
    <xf numFmtId="0" fontId="7" fillId="6" borderId="0" xfId="5" applyFont="1" applyAlignment="1">
      <alignment horizontal="center" vertical="center"/>
    </xf>
    <xf numFmtId="0" fontId="0" fillId="4" borderId="1" xfId="3" applyFont="1" applyAlignment="1">
      <alignment horizontal="center" vertical="center" wrapText="1"/>
    </xf>
    <xf numFmtId="0" fontId="3" fillId="2" borderId="0" xfId="1"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3" fillId="2" borderId="0" xfId="1" applyAlignment="1">
      <alignment horizontal="center"/>
    </xf>
    <xf numFmtId="0" fontId="5" fillId="5" borderId="0" xfId="4" applyAlignment="1">
      <alignment horizontal="center"/>
    </xf>
    <xf numFmtId="0" fontId="0" fillId="0" borderId="0" xfId="0" applyAlignment="1">
      <alignment horizontal="center" vertical="center"/>
    </xf>
    <xf numFmtId="0" fontId="4" fillId="3" borderId="0" xfId="2" applyAlignment="1">
      <alignment horizontal="center"/>
    </xf>
    <xf numFmtId="0" fontId="4" fillId="3" borderId="0" xfId="2" applyAlignment="1">
      <alignment horizontal="center" vertical="center"/>
    </xf>
    <xf numFmtId="0" fontId="5" fillId="5" borderId="0" xfId="4" applyAlignment="1">
      <alignment horizontal="center" vertical="center"/>
    </xf>
  </cellXfs>
  <cellStyles count="6">
    <cellStyle name="20% - Accent4" xfId="5" builtinId="42"/>
    <cellStyle name="Accent2" xfId="4" builtinId="33"/>
    <cellStyle name="Bad" xfId="2" builtinId="27"/>
    <cellStyle name="Good" xfId="1" builtinId="26"/>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Trial</a:t>
            </a:r>
            <a:r>
              <a:rPr lang="en-US" baseline="0"/>
              <a:t>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'353ND'!$Q$19</c:f>
              <c:strCache>
                <c:ptCount val="1"/>
                <c:pt idx="0">
                  <c:v>Measured Current (pA)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52450174978127739"/>
                  <c:y val="-0.1675061971420239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'353ND'!$P$20:$P$31</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'353ND'!$Q$20:$Q$31</c:f>
              <c:numCache>
                <c:formatCode>General</c:formatCode>
                <c:ptCount val="12"/>
                <c:pt idx="0" formatCode="0.0">
                  <c:v>101.5</c:v>
                </c:pt>
                <c:pt idx="1">
                  <c:v>106.9</c:v>
                </c:pt>
                <c:pt idx="2">
                  <c:v>108.5</c:v>
                </c:pt>
                <c:pt idx="3">
                  <c:v>120.2</c:v>
                </c:pt>
                <c:pt idx="4">
                  <c:v>126.6</c:v>
                </c:pt>
                <c:pt idx="5">
                  <c:v>132.69999999999999</c:v>
                </c:pt>
                <c:pt idx="6">
                  <c:v>139.1</c:v>
                </c:pt>
                <c:pt idx="7">
                  <c:v>147.30000000000001</c:v>
                </c:pt>
                <c:pt idx="8">
                  <c:v>154.5</c:v>
                </c:pt>
                <c:pt idx="9">
                  <c:v>162.9</c:v>
                </c:pt>
                <c:pt idx="10">
                  <c:v>171.3</c:v>
                </c:pt>
                <c:pt idx="11">
                  <c:v>178.2</c:v>
                </c:pt>
              </c:numCache>
            </c:numRef>
          </c:yVal>
          <c:smooth val="0"/>
          <c:extLst>
            <c:ext xmlns:c16="http://schemas.microsoft.com/office/drawing/2014/chart" uri="{C3380CC4-5D6E-409C-BE32-E72D297353CC}">
              <c16:uniqueId val="{00000000-DDAE-094F-9D9D-05FD46E5CC48}"/>
            </c:ext>
          </c:extLst>
        </c:ser>
        <c:dLbls>
          <c:showLegendKey val="0"/>
          <c:showVal val="0"/>
          <c:showCatName val="0"/>
          <c:showSerName val="0"/>
          <c:showPercent val="0"/>
          <c:showBubbleSize val="0"/>
        </c:dLbls>
        <c:axId val="1505895135"/>
        <c:axId val="1470510239"/>
      </c:scatterChart>
      <c:valAx>
        <c:axId val="150589513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510239"/>
        <c:crosses val="autoZero"/>
        <c:crossBetween val="midCat"/>
      </c:valAx>
      <c:valAx>
        <c:axId val="147051023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895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'Empty '!$C$13:$C$17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'!$D$13:$D$17</c:f>
              <c:numCache>
                <c:formatCode>General</c:formatCode>
                <c:ptCount val="5"/>
                <c:pt idx="0">
                  <c:v>173.8</c:v>
                </c:pt>
                <c:pt idx="1">
                  <c:v>282.7</c:v>
                </c:pt>
                <c:pt idx="2">
                  <c:v>482.6</c:v>
                </c:pt>
                <c:pt idx="3">
                  <c:v>689.7</c:v>
                </c:pt>
                <c:pt idx="4">
                  <c:v>859.3</c:v>
                </c:pt>
              </c:numCache>
            </c:numRef>
          </c:yVal>
          <c:smooth val="0"/>
          <c:extLst>
            <c:ext xmlns:c16="http://schemas.microsoft.com/office/drawing/2014/chart" uri="{C3380CC4-5D6E-409C-BE32-E72D297353CC}">
              <c16:uniqueId val="{00000000-62D7-844E-83F4-0053AC3ED724}"/>
            </c:ext>
          </c:extLst>
        </c:ser>
        <c:dLbls>
          <c:showLegendKey val="0"/>
          <c:showVal val="0"/>
          <c:showCatName val="0"/>
          <c:showSerName val="0"/>
          <c:showPercent val="0"/>
          <c:showBubbleSize val="0"/>
        </c:dLbls>
        <c:axId val="1538503231"/>
        <c:axId val="1469806559"/>
      </c:scatterChart>
      <c:valAx>
        <c:axId val="1538503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806559"/>
        <c:crosses val="autoZero"/>
        <c:crossBetween val="midCat"/>
      </c:valAx>
      <c:valAx>
        <c:axId val="146980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503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'Empty '!$I$13:$I$17</c:f>
              <c:numCache>
                <c:formatCode>0.000</c:formatCode>
                <c:ptCount val="5"/>
                <c:pt idx="0" formatCode="General">
                  <c:v>-25.001000000000001</c:v>
                </c:pt>
                <c:pt idx="1">
                  <c:v>-50</c:v>
                </c:pt>
                <c:pt idx="2">
                  <c:v>-100</c:v>
                </c:pt>
                <c:pt idx="3" formatCode="General">
                  <c:v>-149.99600000000001</c:v>
                </c:pt>
                <c:pt idx="4" formatCode="General">
                  <c:v>-199.99600000000001</c:v>
                </c:pt>
              </c:numCache>
            </c:numRef>
          </c:xVal>
          <c:yVal>
            <c:numRef>
              <c:f>'Empty '!$J$13:$J$17</c:f>
              <c:numCache>
                <c:formatCode>General</c:formatCode>
                <c:ptCount val="5"/>
                <c:pt idx="0">
                  <c:v>-47.9</c:v>
                </c:pt>
                <c:pt idx="1">
                  <c:v>-144.69999999999999</c:v>
                </c:pt>
                <c:pt idx="2">
                  <c:v>-334.7</c:v>
                </c:pt>
                <c:pt idx="3">
                  <c:v>-528.4</c:v>
                </c:pt>
                <c:pt idx="4">
                  <c:v>-742.7</c:v>
                </c:pt>
              </c:numCache>
            </c:numRef>
          </c:yVal>
          <c:smooth val="0"/>
          <c:extLst>
            <c:ext xmlns:c16="http://schemas.microsoft.com/office/drawing/2014/chart" uri="{C3380CC4-5D6E-409C-BE32-E72D297353CC}">
              <c16:uniqueId val="{00000000-19C3-A34C-806B-4DB5F25A6566}"/>
            </c:ext>
          </c:extLst>
        </c:ser>
        <c:dLbls>
          <c:showLegendKey val="0"/>
          <c:showVal val="0"/>
          <c:showCatName val="0"/>
          <c:showSerName val="0"/>
          <c:showPercent val="0"/>
          <c:showBubbleSize val="0"/>
        </c:dLbls>
        <c:axId val="1539185055"/>
        <c:axId val="1504936463"/>
      </c:scatterChart>
      <c:valAx>
        <c:axId val="1539185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36463"/>
        <c:crosses val="autoZero"/>
        <c:crossBetween val="midCat"/>
      </c:valAx>
      <c:valAx>
        <c:axId val="150493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185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Keithley!$C$10:$C$14</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Keithley!$D$10:$D$14</c:f>
              <c:numCache>
                <c:formatCode>General</c:formatCode>
                <c:ptCount val="5"/>
                <c:pt idx="0">
                  <c:v>0.4</c:v>
                </c:pt>
                <c:pt idx="1">
                  <c:v>0.9</c:v>
                </c:pt>
                <c:pt idx="2">
                  <c:v>1.8</c:v>
                </c:pt>
                <c:pt idx="3">
                  <c:v>2.1</c:v>
                </c:pt>
                <c:pt idx="4">
                  <c:v>2.7</c:v>
                </c:pt>
              </c:numCache>
            </c:numRef>
          </c:yVal>
          <c:smooth val="0"/>
          <c:extLst>
            <c:ext xmlns:c16="http://schemas.microsoft.com/office/drawing/2014/chart" uri="{C3380CC4-5D6E-409C-BE32-E72D297353CC}">
              <c16:uniqueId val="{00000000-0B72-9246-A597-421AC75AAF32}"/>
            </c:ext>
          </c:extLst>
        </c:ser>
        <c:dLbls>
          <c:showLegendKey val="0"/>
          <c:showVal val="0"/>
          <c:showCatName val="0"/>
          <c:showSerName val="0"/>
          <c:showPercent val="0"/>
          <c:showBubbleSize val="0"/>
        </c:dLbls>
        <c:axId val="1539216623"/>
        <c:axId val="1539180975"/>
      </c:scatterChart>
      <c:valAx>
        <c:axId val="1539216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180975"/>
        <c:crosses val="autoZero"/>
        <c:crossBetween val="midCat"/>
      </c:valAx>
      <c:valAx>
        <c:axId val="153918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16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Empty</a:t>
            </a:r>
            <a:r>
              <a:rPr lang="en-US" baseline="0"/>
              <a:t> - No Setup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Keithley!$D$23</c:f>
              <c:strCache>
                <c:ptCount val="1"/>
                <c:pt idx="0">
                  <c:v>Measured Current (pA)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Keithley!$C$24:$C$28</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Keithley!$D$24:$D$28</c:f>
              <c:numCache>
                <c:formatCode>General</c:formatCode>
                <c:ptCount val="5"/>
                <c:pt idx="0">
                  <c:v>0.6</c:v>
                </c:pt>
                <c:pt idx="1">
                  <c:v>0.7</c:v>
                </c:pt>
                <c:pt idx="2">
                  <c:v>0.6</c:v>
                </c:pt>
                <c:pt idx="3">
                  <c:v>0.7</c:v>
                </c:pt>
                <c:pt idx="4">
                  <c:v>0.8</c:v>
                </c:pt>
              </c:numCache>
            </c:numRef>
          </c:yVal>
          <c:smooth val="0"/>
          <c:extLst>
            <c:ext xmlns:c16="http://schemas.microsoft.com/office/drawing/2014/chart" uri="{C3380CC4-5D6E-409C-BE32-E72D297353CC}">
              <c16:uniqueId val="{00000000-CC71-254C-ADD6-6CFF01E3D2B4}"/>
            </c:ext>
          </c:extLst>
        </c:ser>
        <c:dLbls>
          <c:showLegendKey val="0"/>
          <c:showVal val="0"/>
          <c:showCatName val="0"/>
          <c:showSerName val="0"/>
          <c:showPercent val="0"/>
          <c:showBubbleSize val="0"/>
        </c:dLbls>
        <c:axId val="1541368543"/>
        <c:axId val="1519273311"/>
      </c:scatterChart>
      <c:valAx>
        <c:axId val="1541368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Source</a:t>
                </a:r>
                <a:r>
                  <a:rPr lang="en-US" baseline="0"/>
                  <a:t> Voltage (V)</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273311"/>
        <c:crosses val="autoZero"/>
        <c:crossBetween val="midCat"/>
      </c:valAx>
      <c:valAx>
        <c:axId val="1519273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a:t>
                </a:r>
                <a:r>
                  <a:rPr lang="en-US" baseline="0"/>
                  <a:t> (pA)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3685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Empty - Reversed Polarity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Series1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Keithley!$C$37:$C$41</c:f>
              <c:numCache>
                <c:formatCode>0.000</c:formatCode>
                <c:ptCount val="5"/>
                <c:pt idx="0" formatCode="General">
                  <c:v>-25.001000000000001</c:v>
                </c:pt>
                <c:pt idx="1">
                  <c:v>-50</c:v>
                </c:pt>
                <c:pt idx="2">
                  <c:v>-100</c:v>
                </c:pt>
                <c:pt idx="3" formatCode="General">
                  <c:v>-149.99600000000001</c:v>
                </c:pt>
                <c:pt idx="4" formatCode="General">
                  <c:v>-199.99700000000001</c:v>
                </c:pt>
              </c:numCache>
            </c:numRef>
          </c:xVal>
          <c:yVal>
            <c:numRef>
              <c:f>Keithley!$D$37:$D$41</c:f>
              <c:numCache>
                <c:formatCode>General</c:formatCode>
                <c:ptCount val="5"/>
                <c:pt idx="0">
                  <c:v>0.3</c:v>
                </c:pt>
                <c:pt idx="1">
                  <c:v>0.1</c:v>
                </c:pt>
                <c:pt idx="2">
                  <c:v>-0.2</c:v>
                </c:pt>
                <c:pt idx="3">
                  <c:v>-0.4</c:v>
                </c:pt>
                <c:pt idx="4">
                  <c:v>-0.7</c:v>
                </c:pt>
              </c:numCache>
            </c:numRef>
          </c:yVal>
          <c:smooth val="0"/>
          <c:extLst>
            <c:ext xmlns:c16="http://schemas.microsoft.com/office/drawing/2014/chart" uri="{C3380CC4-5D6E-409C-BE32-E72D297353CC}">
              <c16:uniqueId val="{00000000-CC71-254C-ADD6-6CFF01E3D2B4}"/>
            </c:ext>
          </c:extLst>
        </c:ser>
        <c:dLbls>
          <c:showLegendKey val="0"/>
          <c:showVal val="0"/>
          <c:showCatName val="0"/>
          <c:showSerName val="0"/>
          <c:showPercent val="0"/>
          <c:showBubbleSize val="0"/>
        </c:dLbls>
        <c:axId val="1541368543"/>
        <c:axId val="1519273311"/>
      </c:scatterChart>
      <c:valAx>
        <c:axId val="1541368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Source Voltage (V)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273311"/>
        <c:crosses val="autoZero"/>
        <c:crossBetween val="midCat"/>
      </c:valAx>
      <c:valAx>
        <c:axId val="1519273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Current (pA)</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368543"/>
        <c:crosses val="autoZero"/>
        <c:crossBetween val="midCat"/>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Trial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'353ND'!$D$9:$D$13</c:f>
              <c:numCache>
                <c:formatCode>General</c:formatCode>
                <c:ptCount val="5"/>
                <c:pt idx="0">
                  <c:v>120.9</c:v>
                </c:pt>
                <c:pt idx="1">
                  <c:v>141.1</c:v>
                </c:pt>
                <c:pt idx="2">
                  <c:v>179.1</c:v>
                </c:pt>
                <c:pt idx="3">
                  <c:v>213.2</c:v>
                </c:pt>
                <c:pt idx="4">
                  <c:v>252.9</c:v>
                </c:pt>
              </c:numCache>
            </c:numRef>
          </c:yVal>
          <c:smooth val="0"/>
          <c:extLst>
            <c:ext xmlns:c16="http://schemas.microsoft.com/office/drawing/2014/chart" uri="{C3380CC4-5D6E-409C-BE32-E72D297353CC}">
              <c16:uniqueId val="{00000000-0A08-EB45-8A51-41EC5C7E4807}"/>
            </c:ext>
          </c:extLst>
        </c:ser>
        <c:dLbls>
          <c:showLegendKey val="0"/>
          <c:showVal val="0"/>
          <c:showCatName val="0"/>
          <c:showSerName val="0"/>
          <c:showPercent val="0"/>
          <c:showBubbleSize val="0"/>
        </c:dLbls>
        <c:axId val="1793913055"/>
        <c:axId val="1793885343"/>
      </c:scatterChart>
      <c:valAx>
        <c:axId val="1793913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885343"/>
        <c:crosses val="autoZero"/>
        <c:crossBetween val="midCat"/>
      </c:valAx>
      <c:valAx>
        <c:axId val="179388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913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'301'!$O$12</c:f>
              <c:strCache>
                <c:ptCount val="1"/>
                <c:pt idx="0">
                  <c:v>Measured Current (pA)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'301'!$N$13:$N$17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'301'!$O$13:$O$17</c:f>
              <c:numCache>
                <c:formatCode>General</c:formatCode>
                <c:ptCount val="5"/>
                <c:pt idx="0">
                  <c:v>12.8</c:v>
                </c:pt>
                <c:pt idx="1">
                  <c:v>19.600000000000001</c:v>
                </c:pt>
                <c:pt idx="2">
                  <c:v>34.799999999999997</c:v>
                </c:pt>
                <c:pt idx="3">
                  <c:v>47.2</c:v>
                </c:pt>
                <c:pt idx="4">
                  <c:v>60.4</c:v>
                </c:pt>
              </c:numCache>
            </c:numRef>
          </c:yVal>
          <c:smooth val="0"/>
          <c:extLst>
            <c:ext xmlns:c16="http://schemas.microsoft.com/office/drawing/2014/chart" uri="{C3380CC4-5D6E-409C-BE32-E72D297353CC}">
              <c16:uniqueId val="{00000000-B900-554B-909E-F66FAADE5E53}"/>
            </c:ext>
          </c:extLst>
        </c:ser>
        <c:dLbls>
          <c:showLegendKey val="0"/>
          <c:showVal val="0"/>
          <c:showCatName val="0"/>
          <c:showSerName val="0"/>
          <c:showPercent val="0"/>
          <c:showBubbleSize val="0"/>
        </c:dLbls>
        <c:axId val="1544462159"/>
        <c:axId val="1471014415"/>
      </c:scatterChart>
      <c:valAx>
        <c:axId val="1544462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014415"/>
        <c:crosses val="autoZero"/>
        <c:crossBetween val="midCat"/>
      </c:valAx>
      <c:valAx>
        <c:axId val="147101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62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'301'!$D$26:$D$37</c:f>
              <c:numCache>
                <c:formatCode>General</c:formatCode>
                <c:ptCount val="12"/>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1-ACC3-9944-BC16-66B7005B4F8E}"/>
            </c:ext>
          </c:extLst>
        </c:ser>
        <c:dLbls>
          <c:showLegendKey val="0"/>
          <c:showVal val="0"/>
          <c:showCatName val="0"/>
          <c:showSerName val="0"/>
          <c:showPercent val="0"/>
          <c:showBubbleSize val="0"/>
        </c:dLbls>
        <c:axId val="1494994047"/>
        <c:axId val="1494577695"/>
      </c:scatterChart>
      <c:valAx>
        <c:axId val="1494994047"/>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577695"/>
        <c:crosses val="autoZero"/>
        <c:crossBetween val="midCat"/>
      </c:valAx>
      <c:valAx>
        <c:axId val="14945776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994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'301'!$I$26:$I$37</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'301'!$J$26:$J$37</c:f>
              <c:numCache>
                <c:formatCode>General</c:formatCode>
                <c:ptCount val="12"/>
                <c:pt idx="0">
                  <c:v>4.5999999999999996</c:v>
                </c:pt>
                <c:pt idx="1">
                  <c:v>3.3</c:v>
                </c:pt>
                <c:pt idx="2" formatCode="0.0">
                  <c:v>1</c:v>
                </c:pt>
                <c:pt idx="3">
                  <c:v>-1.4</c:v>
                </c:pt>
                <c:pt idx="4">
                  <c:v>-4.2</c:v>
                </c:pt>
                <c:pt idx="5" formatCode="0.0">
                  <c:v>-7</c:v>
                </c:pt>
                <c:pt idx="6">
                  <c:v>-9.5</c:v>
                </c:pt>
                <c:pt idx="7">
                  <c:v>-11.7</c:v>
                </c:pt>
                <c:pt idx="8">
                  <c:v>-14.4</c:v>
                </c:pt>
                <c:pt idx="9" formatCode="0.0">
                  <c:v>-16.899999999999999</c:v>
                </c:pt>
                <c:pt idx="10" formatCode="0.0">
                  <c:v>-19</c:v>
                </c:pt>
                <c:pt idx="11">
                  <c:v>-21.5</c:v>
                </c:pt>
              </c:numCache>
            </c:numRef>
          </c:yVal>
          <c:smooth val="0"/>
          <c:extLst>
            <c:ext xmlns:c16="http://schemas.microsoft.com/office/drawing/2014/chart" uri="{C3380CC4-5D6E-409C-BE32-E72D297353CC}">
              <c16:uniqueId val="{00000000-55D1-1144-BC96-BFB81BFC3EF0}"/>
            </c:ext>
          </c:extLst>
        </c:ser>
        <c:dLbls>
          <c:showLegendKey val="0"/>
          <c:showVal val="0"/>
          <c:showCatName val="0"/>
          <c:showSerName val="0"/>
          <c:showPercent val="0"/>
          <c:showBubbleSize val="0"/>
        </c:dLbls>
        <c:axId val="1542055551"/>
        <c:axId val="1794854063"/>
      </c:scatterChart>
      <c:valAx>
        <c:axId val="1542055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854063"/>
        <c:crosses val="autoZero"/>
        <c:crossBetween val="midCat"/>
      </c:valAx>
      <c:valAx>
        <c:axId val="179485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055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'301'!$I$13:$I$17</c:f>
              <c:numCache>
                <c:formatCode>0.000</c:formatCode>
                <c:ptCount val="5"/>
                <c:pt idx="0" formatCode="General">
                  <c:v>-25.001000000000001</c:v>
                </c:pt>
                <c:pt idx="1">
                  <c:v>-50</c:v>
                </c:pt>
                <c:pt idx="2">
                  <c:v>-100</c:v>
                </c:pt>
                <c:pt idx="3" formatCode="General">
                  <c:v>-149.99600000000001</c:v>
                </c:pt>
                <c:pt idx="4" formatCode="General">
                  <c:v>-199.99600000000001</c:v>
                </c:pt>
              </c:numCache>
            </c:numRef>
          </c:xVal>
          <c:yVal>
            <c:numRef>
              <c:f>'301'!$J$13:$J$17</c:f>
              <c:numCache>
                <c:formatCode>General</c:formatCode>
                <c:ptCount val="5"/>
                <c:pt idx="0">
                  <c:v>4.0999999999999996</c:v>
                </c:pt>
                <c:pt idx="1">
                  <c:v>-2.4</c:v>
                </c:pt>
                <c:pt idx="2">
                  <c:v>-15.8</c:v>
                </c:pt>
                <c:pt idx="3">
                  <c:v>-29.8</c:v>
                </c:pt>
                <c:pt idx="4">
                  <c:v>-47.8</c:v>
                </c:pt>
              </c:numCache>
            </c:numRef>
          </c:yVal>
          <c:smooth val="0"/>
          <c:extLst>
            <c:ext xmlns:c16="http://schemas.microsoft.com/office/drawing/2014/chart" uri="{C3380CC4-5D6E-409C-BE32-E72D297353CC}">
              <c16:uniqueId val="{00000000-CAB1-744D-B8AF-CD8C7E73748F}"/>
            </c:ext>
          </c:extLst>
        </c:ser>
        <c:dLbls>
          <c:showLegendKey val="0"/>
          <c:showVal val="0"/>
          <c:showCatName val="0"/>
          <c:showSerName val="0"/>
          <c:showPercent val="0"/>
          <c:showBubbleSize val="0"/>
        </c:dLbls>
        <c:axId val="1542360847"/>
        <c:axId val="1538810623"/>
      </c:scatterChart>
      <c:valAx>
        <c:axId val="1542360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0623"/>
        <c:crosses val="autoZero"/>
        <c:crossBetween val="midCat"/>
      </c:valAx>
      <c:valAx>
        <c:axId val="153881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360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'301'!$D$67:$D$71</c:f>
              <c:numCache>
                <c:formatCode>General</c:formatCode>
                <c:ptCount val="5"/>
                <c:pt idx="0">
                  <c:v>25.1</c:v>
                </c:pt>
                <c:pt idx="1">
                  <c:v>28.4</c:v>
                </c:pt>
                <c:pt idx="2">
                  <c:v>34.1</c:v>
                </c:pt>
                <c:pt idx="3">
                  <c:v>39.1</c:v>
                </c:pt>
                <c:pt idx="4">
                  <c:v>45.2</c:v>
                </c:pt>
              </c:numCache>
            </c:numRef>
          </c:yVal>
          <c:smooth val="0"/>
          <c:extLst>
            <c:ext xmlns:c16="http://schemas.microsoft.com/office/drawing/2014/chart" uri="{C3380CC4-5D6E-409C-BE32-E72D297353CC}">
              <c16:uniqueId val="{00000005-0A1C-DB49-8ED4-AC3E6A2BEDD9}"/>
            </c:ext>
          </c:extLst>
        </c:ser>
        <c:dLbls>
          <c:showLegendKey val="0"/>
          <c:showVal val="0"/>
          <c:showCatName val="0"/>
          <c:showSerName val="0"/>
          <c:showPercent val="0"/>
          <c:showBubbleSize val="0"/>
        </c:dLbls>
        <c:axId val="1504127119"/>
        <c:axId val="1518602671"/>
      </c:scatterChart>
      <c:valAx>
        <c:axId val="1504127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602671"/>
        <c:crosses val="autoZero"/>
        <c:crossBetween val="midCat"/>
      </c:valAx>
      <c:valAx>
        <c:axId val="151860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127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'301'!$D$67:$D$71</c:f>
              <c:numCache>
                <c:formatCode>General</c:formatCode>
                <c:ptCount val="5"/>
                <c:pt idx="0">
                  <c:v>25.1</c:v>
                </c:pt>
                <c:pt idx="1">
                  <c:v>28.4</c:v>
                </c:pt>
                <c:pt idx="2">
                  <c:v>34.1</c:v>
                </c:pt>
                <c:pt idx="3">
                  <c:v>39.1</c:v>
                </c:pt>
                <c:pt idx="4">
                  <c:v>45.2</c:v>
                </c:pt>
              </c:numCache>
            </c:numRef>
          </c:yVal>
          <c:smooth val="0"/>
          <c:extLst>
            <c:ext xmlns:c16="http://schemas.microsoft.com/office/drawing/2014/chart" uri="{C3380CC4-5D6E-409C-BE32-E72D297353CC}">
              <c16:uniqueId val="{00000000-4A51-094A-94D6-2226EBB0B2D3}"/>
            </c:ext>
          </c:extLst>
        </c:ser>
        <c:dLbls>
          <c:showLegendKey val="0"/>
          <c:showVal val="0"/>
          <c:showCatName val="0"/>
          <c:showSerName val="0"/>
          <c:showPercent val="0"/>
          <c:showBubbleSize val="0"/>
        </c:dLbls>
        <c:axId val="1504127119"/>
        <c:axId val="1518602671"/>
      </c:scatterChart>
      <c:valAx>
        <c:axId val="1504127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602671"/>
        <c:crosses val="autoZero"/>
        <c:crossBetween val="midCat"/>
      </c:valAx>
      <c:valAx>
        <c:axId val="151860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127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0-F102-D94E-8A97-6AF1E013A061}"/>
            </c:ext>
          </c:extLst>
        </c:ser>
        <c:dLbls>
          <c:showLegendKey val="0"/>
          <c:showVal val="0"/>
          <c:showCatName val="0"/>
          <c:showSerName val="0"/>
          <c:showPercent val="0"/>
          <c:showBubbleSize val="0"/>
        </c:dLbls>
        <c:axId val="1794111007"/>
        <c:axId val="1495081791"/>
      </c:scatterChart>
      <c:valAx>
        <c:axId val="1794111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81791"/>
        <c:crosses val="autoZero"/>
        <c:crossBetween val="midCat"/>
      </c:valAx>
      <c:valAx>
        <c:axId val="149508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11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17</xdr:col>
      <xdr:colOff>488950</xdr:colOff>
      <xdr:row>18</xdr:row>
      <xdr:rowOff>120650</xdr:rowOff>
    </xdr:from>
    <xdr:to>
      <xdr:col>23</xdr:col>
      <xdr:colOff>107950</xdr:colOff>
      <xdr:row>32</xdr:row>
      <xdr:rowOff>19050</xdr:rowOff>
    </xdr:to>
    <xdr:graphicFrame macro="">
      <xdr:nvGraphicFramePr>
        <xdr:cNvPr id="2" name="Chart 1">
          <a:extLst>
            <a:ext uri="{FF2B5EF4-FFF2-40B4-BE49-F238E27FC236}">
              <a16:creationId xmlns:a16="http://schemas.microsoft.com/office/drawing/2014/main" id="{0C1B5150-07B4-EE94-5D2A-24DCBA2B0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20543</xdr:colOff>
      <xdr:row>1</xdr:row>
      <xdr:rowOff>141194</xdr:rowOff>
    </xdr:from>
    <xdr:to>
      <xdr:col>19</xdr:col>
      <xdr:colOff>166220</xdr:colOff>
      <xdr:row>15</xdr:row>
      <xdr:rowOff>8218</xdr:rowOff>
    </xdr:to>
    <xdr:graphicFrame macro="">
      <xdr:nvGraphicFramePr>
        <xdr:cNvPr id="3" name="Chart 2">
          <a:extLst>
            <a:ext uri="{FF2B5EF4-FFF2-40B4-BE49-F238E27FC236}">
              <a16:creationId xmlns:a16="http://schemas.microsoft.com/office/drawing/2014/main" id="{2FDF5CCB-5350-7AE6-124F-6E81854A2A0E}"/>
            </a:ext>
            <a:ext uri="{147F2762-F138-4A5C-976F-8EAC2B608ADB}">
              <a16:predDERef xmlns:a16="http://schemas.microsoft.com/office/drawing/2014/main" pred="{0C1B5150-07B4-EE94-5D2A-24DCBA2B0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298450</xdr:colOff>
      <xdr:row>8</xdr:row>
      <xdr:rowOff>120650</xdr:rowOff>
    </xdr:from>
    <xdr:to>
      <xdr:col>19</xdr:col>
      <xdr:colOff>819150</xdr:colOff>
      <xdr:row>24</xdr:row>
      <xdr:rowOff>19050</xdr:rowOff>
    </xdr:to>
    <xdr:graphicFrame macro="">
      <xdr:nvGraphicFramePr>
        <xdr:cNvPr id="2" name="Chart 1">
          <a:extLst>
            <a:ext uri="{FF2B5EF4-FFF2-40B4-BE49-F238E27FC236}">
              <a16:creationId xmlns:a16="http://schemas.microsoft.com/office/drawing/2014/main" id="{EC646EE7-49B9-3EE8-81AB-78F7104A9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565150</xdr:colOff>
      <xdr:row>39</xdr:row>
      <xdr:rowOff>69850</xdr:rowOff>
    </xdr:from>
    <xdr:to>
      <xdr:col>4</xdr:col>
      <xdr:colOff>946150</xdr:colOff>
      <xdr:row>52</xdr:row>
      <xdr:rowOff>171450</xdr:rowOff>
    </xdr:to>
    <xdr:graphicFrame macro="">
      <xdr:nvGraphicFramePr>
        <xdr:cNvPr id="6" name="Chart 5">
          <a:extLst>
            <a:ext uri="{FF2B5EF4-FFF2-40B4-BE49-F238E27FC236}">
              <a16:creationId xmlns:a16="http://schemas.microsoft.com/office/drawing/2014/main" id="{627B06F2-6D85-D3B0-3E24-55A721C64CF8}"/>
            </a:ext>
            <a:ext uri="{147F2762-F138-4A5C-976F-8EAC2B608ADB}">
              <a16:predDERef xmlns:a16="http://schemas.microsoft.com/office/drawing/2014/main" pred="{EC646EE7-49B9-3EE8-81AB-78F7104A9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882650</xdr:colOff>
      <xdr:row>38</xdr:row>
      <xdr:rowOff>6350</xdr:rowOff>
    </xdr:from>
    <xdr:to>
      <xdr:col>11</xdr:col>
      <xdr:colOff>908050</xdr:colOff>
      <xdr:row>51</xdr:row>
      <xdr:rowOff>107950</xdr:rowOff>
    </xdr:to>
    <xdr:graphicFrame macro="">
      <xdr:nvGraphicFramePr>
        <xdr:cNvPr id="7" name="Chart 6">
          <a:extLst>
            <a:ext uri="{FF2B5EF4-FFF2-40B4-BE49-F238E27FC236}">
              <a16:creationId xmlns:a16="http://schemas.microsoft.com/office/drawing/2014/main" id="{4B1D336E-E1FB-93E3-7059-5C2C31E58D0F}"/>
            </a:ext>
            <a:ext uri="{147F2762-F138-4A5C-976F-8EAC2B608ADB}">
              <a16:predDERef xmlns:a16="http://schemas.microsoft.com/office/drawing/2014/main" pred="{627B06F2-6D85-D3B0-3E24-55A721C64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338667</xdr:colOff>
      <xdr:row>25</xdr:row>
      <xdr:rowOff>101600</xdr:rowOff>
    </xdr:from>
    <xdr:to>
      <xdr:col>20</xdr:col>
      <xdr:colOff>16933</xdr:colOff>
      <xdr:row>39</xdr:row>
      <xdr:rowOff>0</xdr:rowOff>
    </xdr:to>
    <xdr:graphicFrame macro="">
      <xdr:nvGraphicFramePr>
        <xdr:cNvPr id="8" name="Chart 7">
          <a:extLst>
            <a:ext uri="{FF2B5EF4-FFF2-40B4-BE49-F238E27FC236}">
              <a16:creationId xmlns:a16="http://schemas.microsoft.com/office/drawing/2014/main" id="{1304CD69-9DA9-3487-5021-A60AE6BDA8E6}"/>
            </a:ext>
            <a:ext uri="{147F2762-F138-4A5C-976F-8EAC2B608ADB}">
              <a16:predDERef xmlns:a16="http://schemas.microsoft.com/office/drawing/2014/main" pred="{4B1D336E-E1FB-93E3-7059-5C2C31E58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1220932</xdr:colOff>
      <xdr:row>72</xdr:row>
      <xdr:rowOff>33096</xdr:rowOff>
    </xdr:from>
    <xdr:to>
      <xdr:col>5</xdr:col>
      <xdr:colOff>597477</xdr:colOff>
      <xdr:row>85</xdr:row>
      <xdr:rowOff>149705</xdr:rowOff>
    </xdr:to>
    <xdr:graphicFrame macro="">
      <xdr:nvGraphicFramePr>
        <xdr:cNvPr id="9" name="Chart 8">
          <a:extLst>
            <a:ext uri="{FF2B5EF4-FFF2-40B4-BE49-F238E27FC236}">
              <a16:creationId xmlns:a16="http://schemas.microsoft.com/office/drawing/2014/main" id="{FB52B35D-7FB9-66DA-EEBB-7ECBD963B3C6}"/>
            </a:ext>
            <a:ext uri="{147F2762-F138-4A5C-976F-8EAC2B608ADB}">
              <a16:predDERef xmlns:a16="http://schemas.microsoft.com/office/drawing/2014/main" pred="{1304CD69-9DA9-3487-5021-A60AE6BDA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779319</xdr:colOff>
      <xdr:row>10</xdr:row>
      <xdr:rowOff>96213</xdr:rowOff>
    </xdr:from>
    <xdr:to>
      <xdr:col>25</xdr:col>
      <xdr:colOff>386773</xdr:colOff>
      <xdr:row>24</xdr:row>
      <xdr:rowOff>10777</xdr:rowOff>
    </xdr:to>
    <xdr:graphicFrame macro="">
      <xdr:nvGraphicFramePr>
        <xdr:cNvPr id="11" name="Chart 10">
          <a:extLst>
            <a:ext uri="{FF2B5EF4-FFF2-40B4-BE49-F238E27FC236}">
              <a16:creationId xmlns:a16="http://schemas.microsoft.com/office/drawing/2014/main" id="{CE5C86CE-006B-E145-9F80-77FBDF1D185A}"/>
            </a:ext>
            <a:ext uri="{147F2762-F138-4A5C-976F-8EAC2B608ADB}">
              <a16:predDERef xmlns:a16="http://schemas.microsoft.com/office/drawing/2014/main" pred="{FB52B35D-7FB9-66DA-EEBB-7ECBD963B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759113</xdr:colOff>
      <xdr:row>71</xdr:row>
      <xdr:rowOff>129309</xdr:rowOff>
    </xdr:from>
    <xdr:to>
      <xdr:col>11</xdr:col>
      <xdr:colOff>780280</xdr:colOff>
      <xdr:row>85</xdr:row>
      <xdr:rowOff>43872</xdr:rowOff>
    </xdr:to>
    <xdr:graphicFrame macro="">
      <xdr:nvGraphicFramePr>
        <xdr:cNvPr id="12" name="Chart 11">
          <a:extLst>
            <a:ext uri="{FF2B5EF4-FFF2-40B4-BE49-F238E27FC236}">
              <a16:creationId xmlns:a16="http://schemas.microsoft.com/office/drawing/2014/main" id="{57967273-8357-DF3C-371D-5B5AC464E5F5}"/>
            </a:ext>
            <a:ext uri="{147F2762-F138-4A5C-976F-8EAC2B608ADB}">
              <a16:predDERef xmlns:a16="http://schemas.microsoft.com/office/drawing/2014/main" pred="{CE5C86CE-006B-E145-9F80-77FBDF1D1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86360</xdr:colOff>
      <xdr:row>18</xdr:row>
      <xdr:rowOff>147320</xdr:rowOff>
    </xdr:from>
    <xdr:to>
      <xdr:col>5</xdr:col>
      <xdr:colOff>1071880</xdr:colOff>
      <xdr:row>32</xdr:row>
      <xdr:rowOff>45720</xdr:rowOff>
    </xdr:to>
    <xdr:graphicFrame macro="">
      <xdr:nvGraphicFramePr>
        <xdr:cNvPr id="2" name="Chart 1">
          <a:extLst>
            <a:ext uri="{FF2B5EF4-FFF2-40B4-BE49-F238E27FC236}">
              <a16:creationId xmlns:a16="http://schemas.microsoft.com/office/drawing/2014/main" id="{7DA375A4-CE8C-ACE6-E6E4-95CE10A8F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543560</xdr:colOff>
      <xdr:row>19</xdr:row>
      <xdr:rowOff>116840</xdr:rowOff>
    </xdr:from>
    <xdr:to>
      <xdr:col>11</xdr:col>
      <xdr:colOff>553720</xdr:colOff>
      <xdr:row>33</xdr:row>
      <xdr:rowOff>15240</xdr:rowOff>
    </xdr:to>
    <xdr:graphicFrame macro="">
      <xdr:nvGraphicFramePr>
        <xdr:cNvPr id="3" name="Chart 2">
          <a:extLst>
            <a:ext uri="{FF2B5EF4-FFF2-40B4-BE49-F238E27FC236}">
              <a16:creationId xmlns:a16="http://schemas.microsoft.com/office/drawing/2014/main" id="{70571563-C110-F208-85E3-719F09934B86}"/>
            </a:ext>
            <a:ext uri="{147F2762-F138-4A5C-976F-8EAC2B608ADB}">
              <a16:predDERef xmlns:a16="http://schemas.microsoft.com/office/drawing/2014/main" pred="{7DA375A4-CE8C-ACE6-E6E4-95CE10A8F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7410</xdr:colOff>
      <xdr:row>2</xdr:row>
      <xdr:rowOff>193674</xdr:rowOff>
    </xdr:from>
    <xdr:to>
      <xdr:col>11</xdr:col>
      <xdr:colOff>430743</xdr:colOff>
      <xdr:row>15</xdr:row>
      <xdr:rowOff>34924</xdr:rowOff>
    </xdr:to>
    <xdr:graphicFrame macro="">
      <xdr:nvGraphicFramePr>
        <xdr:cNvPr id="2" name="Chart 1">
          <a:extLst>
            <a:ext uri="{FF2B5EF4-FFF2-40B4-BE49-F238E27FC236}">
              <a16:creationId xmlns:a16="http://schemas.microsoft.com/office/drawing/2014/main" id="{6A48BD8F-7827-82A0-CC25-BA67013B1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11642</xdr:colOff>
      <xdr:row>16</xdr:row>
      <xdr:rowOff>0</xdr:rowOff>
    </xdr:from>
    <xdr:to>
      <xdr:col>11</xdr:col>
      <xdr:colOff>443442</xdr:colOff>
      <xdr:row>29</xdr:row>
      <xdr:rowOff>93135</xdr:rowOff>
    </xdr:to>
    <xdr:graphicFrame macro="">
      <xdr:nvGraphicFramePr>
        <xdr:cNvPr id="3" name="Chart 2">
          <a:extLst>
            <a:ext uri="{FF2B5EF4-FFF2-40B4-BE49-F238E27FC236}">
              <a16:creationId xmlns:a16="http://schemas.microsoft.com/office/drawing/2014/main" id="{5DE4D9E9-80AA-60E1-AB9D-5BC76EFC967B}"/>
            </a:ext>
            <a:ext uri="{147F2762-F138-4A5C-976F-8EAC2B608ADB}">
              <a16:predDERef xmlns:a16="http://schemas.microsoft.com/office/drawing/2014/main" pred="{6A48BD8F-7827-82A0-CC25-BA67013B1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17992</xdr:colOff>
      <xdr:row>29</xdr:row>
      <xdr:rowOff>106891</xdr:rowOff>
    </xdr:from>
    <xdr:to>
      <xdr:col>11</xdr:col>
      <xdr:colOff>441325</xdr:colOff>
      <xdr:row>43</xdr:row>
      <xdr:rowOff>8466</xdr:rowOff>
    </xdr:to>
    <xdr:graphicFrame macro="">
      <xdr:nvGraphicFramePr>
        <xdr:cNvPr id="5" name="Chart 4">
          <a:extLst>
            <a:ext uri="{FF2B5EF4-FFF2-40B4-BE49-F238E27FC236}">
              <a16:creationId xmlns:a16="http://schemas.microsoft.com/office/drawing/2014/main" id="{0378D0F1-73A9-0A06-83DB-0241EBA1570E}"/>
            </a:ext>
            <a:ext uri="{147F2762-F138-4A5C-976F-8EAC2B608ADB}">
              <a16:predDERef xmlns:a16="http://schemas.microsoft.com/office/drawing/2014/main" pred="{5DE4D9E9-80AA-60E1-AB9D-5BC76EFC9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0E-085D-F744-A4F7-A46D2D5A12C2}">
  <dimension ref="A1:U72"/>
  <sheetViews>
    <sheetView zoomScale="111" zoomScaleNormal="110" workbookViewId="0">
      <selection activeCell="D71" sqref="D71:F72"/>
    </sheetView>
  </sheetViews>
  <sheetFormatPr defaultColWidth="11" defaultRowHeight="15.95"/>
  <cols>
    <col min="2" max="2" width="20.875" customWidth="1"/>
    <col min="3" max="3" width="18.375" customWidth="1"/>
    <col min="4" max="4" width="31.375" bestFit="1" customWidth="1"/>
    <col min="6" max="6" width="17.625" bestFit="1" customWidth="1"/>
    <col min="8" max="8" width="23.125" customWidth="1"/>
    <col min="9" max="9" width="20.875" customWidth="1"/>
    <col min="10" max="10" width="23.5" customWidth="1"/>
    <col min="12" max="12" width="17.625" bestFit="1" customWidth="1"/>
    <col min="13" max="13" width="17" bestFit="1" customWidth="1"/>
    <col min="14" max="14" width="17.375" customWidth="1"/>
    <col min="15" max="15" width="20.625" customWidth="1"/>
    <col min="16" max="16" width="12.5" customWidth="1"/>
    <col min="18" max="18" width="20" customWidth="1"/>
    <col min="19" max="19" width="16.125" customWidth="1"/>
    <col min="20" max="20" width="24.5" customWidth="1"/>
    <col min="21" max="21" width="23" customWidth="1"/>
  </cols>
  <sheetData>
    <row r="1" spans="1:21" ht="53.1" customHeight="1">
      <c r="A1" s="5" t="s">
        <v>0</v>
      </c>
      <c r="B1" s="5" t="s">
        <v>1</v>
      </c>
      <c r="C1" s="6"/>
      <c r="D1" s="41" t="s">
        <v>2</v>
      </c>
      <c r="E1" s="41"/>
      <c r="F1" s="41"/>
      <c r="G1" s="7"/>
      <c r="H1" s="7"/>
      <c r="I1" s="7"/>
      <c r="J1" s="7"/>
      <c r="K1" s="7"/>
      <c r="L1" t="s">
        <v>3</v>
      </c>
      <c r="M1" t="s">
        <v>4</v>
      </c>
    </row>
    <row r="2" spans="1:21" ht="36.950000000000003" customHeight="1">
      <c r="A2" s="44" t="s">
        <v>5</v>
      </c>
      <c r="B2" s="44"/>
      <c r="C2" s="44"/>
      <c r="D2" s="3"/>
      <c r="L2" t="s">
        <v>6</v>
      </c>
      <c r="M2" t="s">
        <v>7</v>
      </c>
    </row>
    <row r="3" spans="1:21" ht="17.100000000000001" customHeight="1">
      <c r="A3" s="2"/>
      <c r="B3" s="2"/>
      <c r="C3" s="2"/>
      <c r="D3" s="3"/>
      <c r="L3" t="s">
        <v>8</v>
      </c>
      <c r="M3" t="s">
        <v>9</v>
      </c>
      <c r="R3" s="42"/>
      <c r="S3" s="42"/>
      <c r="T3" s="42"/>
      <c r="U3" s="42"/>
    </row>
    <row r="4" spans="1:21" ht="17.100000000000001" customHeight="1">
      <c r="A4" s="2"/>
      <c r="B4" s="11" t="s">
        <v>10</v>
      </c>
      <c r="C4" s="3" t="s">
        <v>11</v>
      </c>
      <c r="D4" t="s">
        <v>12</v>
      </c>
      <c r="M4" s="1"/>
      <c r="N4" s="1"/>
      <c r="O4" s="1"/>
      <c r="P4" s="1"/>
      <c r="R4" s="1"/>
      <c r="S4" s="1"/>
      <c r="T4" s="1"/>
      <c r="U4" s="1"/>
    </row>
    <row r="5" spans="1:21" ht="17.100000000000001" customHeight="1">
      <c r="A5" s="2"/>
      <c r="B5" s="12" t="s">
        <v>13</v>
      </c>
      <c r="C5" s="23">
        <f>3.2*3.2</f>
        <v>10.240000000000002</v>
      </c>
      <c r="D5" s="8">
        <v>0.18</v>
      </c>
      <c r="M5" s="1"/>
      <c r="N5" s="1"/>
      <c r="O5" s="1"/>
      <c r="P5" s="1"/>
      <c r="R5" s="1"/>
      <c r="S5" s="1"/>
      <c r="T5" s="1"/>
      <c r="U5" s="1"/>
    </row>
    <row r="6" spans="1:21">
      <c r="B6" s="42" t="s">
        <v>14</v>
      </c>
      <c r="C6" s="42"/>
      <c r="D6" s="42"/>
      <c r="E6" s="42"/>
      <c r="F6" s="1"/>
      <c r="H6" s="42" t="s">
        <v>15</v>
      </c>
      <c r="I6" s="42"/>
      <c r="J6" s="42"/>
      <c r="K6" s="42"/>
      <c r="M6" s="42"/>
      <c r="N6" s="42"/>
      <c r="O6" s="42"/>
      <c r="P6" s="42"/>
      <c r="R6" s="42"/>
      <c r="S6" s="42"/>
      <c r="T6" s="42"/>
      <c r="U6" s="42"/>
    </row>
    <row r="7" spans="1:21">
      <c r="B7" s="2" t="s">
        <v>16</v>
      </c>
      <c r="C7" s="2" t="s">
        <v>17</v>
      </c>
      <c r="D7" s="2" t="s">
        <v>18</v>
      </c>
      <c r="E7" s="2" t="s">
        <v>19</v>
      </c>
      <c r="F7" s="2" t="s">
        <v>10</v>
      </c>
      <c r="G7" s="2"/>
      <c r="H7" s="2" t="s">
        <v>16</v>
      </c>
      <c r="I7" s="2" t="s">
        <v>17</v>
      </c>
      <c r="J7" s="2" t="s">
        <v>18</v>
      </c>
      <c r="K7" s="2" t="s">
        <v>19</v>
      </c>
      <c r="L7" s="2" t="s">
        <v>10</v>
      </c>
      <c r="M7" s="2"/>
      <c r="N7" s="2"/>
      <c r="O7" s="2"/>
      <c r="P7" s="2"/>
      <c r="Q7" s="2"/>
      <c r="R7" s="2"/>
      <c r="S7" s="2"/>
      <c r="T7" s="2"/>
      <c r="U7" s="2"/>
    </row>
    <row r="8" spans="1:21">
      <c r="B8">
        <v>25</v>
      </c>
      <c r="C8">
        <v>25.001999999999999</v>
      </c>
      <c r="D8">
        <v>24.3</v>
      </c>
      <c r="E8">
        <v>37.5</v>
      </c>
      <c r="F8" s="13">
        <f>((C8/D8)*(10^12))*($C$5/$D$5)</f>
        <v>58532345679012.352</v>
      </c>
      <c r="G8" s="18"/>
      <c r="H8">
        <v>25</v>
      </c>
      <c r="I8">
        <v>25.001999999999999</v>
      </c>
      <c r="J8">
        <v>16</v>
      </c>
      <c r="K8">
        <v>6.2</v>
      </c>
      <c r="L8" s="13">
        <f>((I8/J8)*(10^12))*($C$5/$D$5)</f>
        <v>88896000000000.016</v>
      </c>
    </row>
    <row r="9" spans="1:21">
      <c r="B9">
        <v>50</v>
      </c>
      <c r="C9" s="4">
        <v>50</v>
      </c>
      <c r="D9">
        <v>21.5</v>
      </c>
      <c r="E9">
        <v>5.3</v>
      </c>
      <c r="F9" s="13">
        <f t="shared" ref="F9:F12" si="0">((C9/D9)*(10^12))*($C$5/$D$5)</f>
        <v>132299741602067.22</v>
      </c>
      <c r="H9">
        <v>50</v>
      </c>
      <c r="I9" s="4">
        <v>50</v>
      </c>
      <c r="J9">
        <v>16.399999999999999</v>
      </c>
      <c r="K9">
        <v>10.9</v>
      </c>
      <c r="L9" s="13">
        <f t="shared" ref="L9:L12" si="1">((I9/J9)*(10^12))*($C$5/$D$5)</f>
        <v>173441734417344.19</v>
      </c>
      <c r="N9" s="4"/>
      <c r="S9" s="4"/>
    </row>
    <row r="10" spans="1:21">
      <c r="B10">
        <v>100</v>
      </c>
      <c r="C10">
        <v>100.001</v>
      </c>
      <c r="D10">
        <v>27.3</v>
      </c>
      <c r="E10">
        <v>6.6</v>
      </c>
      <c r="F10" s="13">
        <f t="shared" si="0"/>
        <v>208386292226292.25</v>
      </c>
      <c r="H10">
        <v>100</v>
      </c>
      <c r="I10">
        <v>100.001</v>
      </c>
      <c r="J10">
        <v>22</v>
      </c>
      <c r="K10">
        <v>9.1</v>
      </c>
      <c r="L10" s="13">
        <f t="shared" si="1"/>
        <v>258588444444444.56</v>
      </c>
      <c r="N10" s="4"/>
      <c r="S10" s="4"/>
    </row>
    <row r="11" spans="1:21">
      <c r="B11">
        <v>150</v>
      </c>
      <c r="C11">
        <v>149.999</v>
      </c>
      <c r="D11">
        <v>30.8</v>
      </c>
      <c r="E11">
        <v>5.3</v>
      </c>
      <c r="F11" s="13">
        <f t="shared" si="0"/>
        <v>277054430014430.06</v>
      </c>
      <c r="H11">
        <v>150</v>
      </c>
      <c r="I11">
        <v>149.999</v>
      </c>
      <c r="J11">
        <v>31.1</v>
      </c>
      <c r="K11">
        <v>35</v>
      </c>
      <c r="L11" s="13">
        <f t="shared" si="1"/>
        <v>274381879242586.66</v>
      </c>
    </row>
    <row r="12" spans="1:21">
      <c r="B12">
        <v>200</v>
      </c>
      <c r="C12">
        <v>199.999</v>
      </c>
      <c r="D12">
        <v>35.5</v>
      </c>
      <c r="E12">
        <v>9.6</v>
      </c>
      <c r="F12" s="13">
        <f t="shared" si="0"/>
        <v>320499179968701.19</v>
      </c>
      <c r="H12">
        <v>200</v>
      </c>
      <c r="I12">
        <v>199.999</v>
      </c>
      <c r="J12">
        <v>67</v>
      </c>
      <c r="K12">
        <v>58</v>
      </c>
      <c r="L12" s="13">
        <f t="shared" si="1"/>
        <v>169816729684908.81</v>
      </c>
    </row>
    <row r="17" spans="2:12">
      <c r="B17" s="42" t="s">
        <v>20</v>
      </c>
      <c r="C17" s="42"/>
      <c r="D17" s="42"/>
      <c r="E17" s="42"/>
      <c r="F17" s="1"/>
      <c r="H17" s="42" t="s">
        <v>20</v>
      </c>
      <c r="I17" s="42"/>
      <c r="J17" s="42"/>
      <c r="K17" s="42"/>
    </row>
    <row r="18" spans="2:12">
      <c r="B18" s="42" t="s">
        <v>21</v>
      </c>
      <c r="C18" s="42"/>
      <c r="D18" s="42"/>
      <c r="E18" s="42"/>
      <c r="F18" s="1"/>
      <c r="H18" s="42" t="s">
        <v>22</v>
      </c>
      <c r="I18" s="42"/>
      <c r="J18" s="42"/>
      <c r="K18" s="42"/>
    </row>
    <row r="19" spans="2:12">
      <c r="B19" s="2" t="s">
        <v>16</v>
      </c>
      <c r="C19" s="2" t="s">
        <v>17</v>
      </c>
      <c r="D19" s="2" t="s">
        <v>18</v>
      </c>
      <c r="E19" s="2" t="s">
        <v>19</v>
      </c>
      <c r="F19" s="2" t="s">
        <v>10</v>
      </c>
      <c r="G19" s="2"/>
      <c r="H19" s="2" t="s">
        <v>16</v>
      </c>
      <c r="I19" s="2" t="s">
        <v>17</v>
      </c>
      <c r="J19" s="2" t="s">
        <v>18</v>
      </c>
      <c r="K19" s="2" t="s">
        <v>19</v>
      </c>
      <c r="L19" s="2" t="s">
        <v>10</v>
      </c>
    </row>
    <row r="20" spans="2:12">
      <c r="B20">
        <v>-25</v>
      </c>
      <c r="C20">
        <v>-25.001000000000001</v>
      </c>
      <c r="D20">
        <v>-2</v>
      </c>
      <c r="E20">
        <v>26.2</v>
      </c>
      <c r="F20" s="13">
        <f>((C20/D20)*(10^12))*($C$5/$D$5)</f>
        <v>711139555555555.75</v>
      </c>
      <c r="H20">
        <v>-25</v>
      </c>
      <c r="I20">
        <v>-25.001000000000001</v>
      </c>
      <c r="J20">
        <v>16.399999999999999</v>
      </c>
      <c r="K20">
        <v>5.6</v>
      </c>
      <c r="L20" s="13">
        <f>((I20/J20)*(10^12))*($C$5/$D$5)</f>
        <v>-86724336043360.469</v>
      </c>
    </row>
    <row r="21" spans="2:12">
      <c r="B21">
        <v>-50</v>
      </c>
      <c r="C21" s="4">
        <v>-50</v>
      </c>
      <c r="D21">
        <v>8.1999999999999993</v>
      </c>
      <c r="E21">
        <v>4.5</v>
      </c>
      <c r="F21" s="13">
        <f>((C21/D21)*(10^12))*($C$5/$D$5)</f>
        <v>-346883468834688.38</v>
      </c>
      <c r="H21">
        <v>-50</v>
      </c>
      <c r="I21" s="4">
        <v>-50</v>
      </c>
      <c r="J21">
        <v>17.7</v>
      </c>
      <c r="K21">
        <v>11</v>
      </c>
      <c r="L21" s="13">
        <f>((I21/J21)*(10^12))*($C$5/$D$5)</f>
        <v>-160703075957313.28</v>
      </c>
    </row>
    <row r="22" spans="2:12">
      <c r="B22">
        <v>-100</v>
      </c>
      <c r="C22" s="4">
        <v>-100</v>
      </c>
      <c r="D22">
        <v>4.3</v>
      </c>
      <c r="E22">
        <v>6.7</v>
      </c>
      <c r="F22" s="13">
        <f t="shared" ref="F22:F24" si="2">((C22/D22)*(10^12))*($C$5/$D$5)</f>
        <v>-1322997416020672.3</v>
      </c>
      <c r="H22">
        <v>-100</v>
      </c>
      <c r="I22" s="4">
        <v>-100</v>
      </c>
      <c r="J22">
        <v>13.7</v>
      </c>
      <c r="K22">
        <v>12.6</v>
      </c>
      <c r="L22" s="13">
        <f>((I22/J22)*(10^12))*($C$5/$D$5)</f>
        <v>-415247364152473.75</v>
      </c>
    </row>
    <row r="23" spans="2:12">
      <c r="B23">
        <v>-150</v>
      </c>
      <c r="C23">
        <v>-149.99600000000001</v>
      </c>
      <c r="D23">
        <v>1.3</v>
      </c>
      <c r="E23">
        <v>6</v>
      </c>
      <c r="F23" s="13">
        <f t="shared" si="2"/>
        <v>-6563927521367523</v>
      </c>
      <c r="H23">
        <v>-150</v>
      </c>
      <c r="I23">
        <v>-149.99600000000001</v>
      </c>
      <c r="J23">
        <v>8.3000000000000007</v>
      </c>
      <c r="K23">
        <v>7.1</v>
      </c>
      <c r="L23" s="13">
        <f t="shared" ref="L23:L24" si="3">((I23/J23)*(10^12))*($C$5/$D$5)</f>
        <v>-1028085033467202.4</v>
      </c>
    </row>
    <row r="24" spans="2:12">
      <c r="B24">
        <v>-200</v>
      </c>
      <c r="C24">
        <v>-199.99600000000001</v>
      </c>
      <c r="D24">
        <v>-1.4</v>
      </c>
      <c r="E24">
        <v>6.5</v>
      </c>
      <c r="F24" s="13">
        <f t="shared" si="2"/>
        <v>8126821587301591</v>
      </c>
      <c r="H24">
        <v>-200</v>
      </c>
      <c r="I24">
        <v>-199.99600000000001</v>
      </c>
      <c r="J24">
        <v>1</v>
      </c>
      <c r="K24">
        <v>7.1</v>
      </c>
      <c r="L24" s="13">
        <f t="shared" si="3"/>
        <v>-1.1377550222222224E+16</v>
      </c>
    </row>
    <row r="27" spans="2:12">
      <c r="B27" s="42" t="s">
        <v>23</v>
      </c>
      <c r="C27" s="42"/>
      <c r="D27" s="42"/>
      <c r="E27" s="42"/>
      <c r="F27" s="1"/>
    </row>
    <row r="28" spans="2:12">
      <c r="B28" s="42" t="s">
        <v>24</v>
      </c>
      <c r="C28" s="42"/>
      <c r="D28" s="42"/>
      <c r="E28" s="42"/>
      <c r="F28" s="1"/>
    </row>
    <row r="29" spans="2:12">
      <c r="B29" s="2" t="s">
        <v>16</v>
      </c>
      <c r="C29" s="2" t="s">
        <v>17</v>
      </c>
      <c r="D29" s="2" t="s">
        <v>18</v>
      </c>
      <c r="E29" s="2" t="s">
        <v>19</v>
      </c>
      <c r="F29" s="21" t="s">
        <v>10</v>
      </c>
    </row>
    <row r="30" spans="2:12">
      <c r="B30">
        <v>30</v>
      </c>
      <c r="C30">
        <v>30.001000000000001</v>
      </c>
      <c r="D30">
        <v>18.5</v>
      </c>
      <c r="E30">
        <v>3.5</v>
      </c>
      <c r="F30" s="22">
        <f>((C30/D30)*(10^12))*($C$5/$D$5)</f>
        <v>92255327327327.344</v>
      </c>
    </row>
    <row r="31" spans="2:12">
      <c r="B31">
        <v>40</v>
      </c>
      <c r="C31">
        <v>40.002000000000002</v>
      </c>
      <c r="D31">
        <v>20</v>
      </c>
      <c r="E31">
        <v>7.4</v>
      </c>
      <c r="F31" s="22">
        <f t="shared" ref="F31:F33" si="4">((C31/D31)*(10^12))*($C$5/$D$5)</f>
        <v>113783466666666.7</v>
      </c>
    </row>
    <row r="32" spans="2:12">
      <c r="B32">
        <v>50</v>
      </c>
      <c r="C32" s="4">
        <v>50</v>
      </c>
      <c r="D32">
        <v>21.4</v>
      </c>
      <c r="E32">
        <v>5.7</v>
      </c>
      <c r="F32" s="22">
        <f t="shared" si="4"/>
        <v>132917964693665.67</v>
      </c>
    </row>
    <row r="33" spans="1:13">
      <c r="B33">
        <v>60</v>
      </c>
      <c r="C33">
        <v>60.000999999999998</v>
      </c>
      <c r="D33">
        <v>22.6</v>
      </c>
      <c r="E33">
        <v>5.4</v>
      </c>
      <c r="F33" s="22">
        <f t="shared" si="4"/>
        <v>151034965585054.13</v>
      </c>
    </row>
    <row r="34" spans="1:13">
      <c r="F34" s="22"/>
    </row>
    <row r="36" spans="1:13" ht="63" customHeight="1">
      <c r="A36" s="5" t="s">
        <v>0</v>
      </c>
      <c r="B36" s="5" t="s">
        <v>25</v>
      </c>
      <c r="C36" s="6"/>
      <c r="D36" s="7"/>
      <c r="E36" s="7"/>
      <c r="F36" s="7"/>
      <c r="G36" s="7"/>
      <c r="H36" s="7"/>
      <c r="I36" s="7"/>
      <c r="J36" s="7"/>
      <c r="K36" s="7"/>
    </row>
    <row r="37" spans="1:13" ht="47.1" customHeight="1">
      <c r="A37" s="44" t="s">
        <v>5</v>
      </c>
      <c r="B37" s="44"/>
      <c r="C37" s="44"/>
    </row>
    <row r="39" spans="1:13">
      <c r="B39" s="42" t="s">
        <v>23</v>
      </c>
      <c r="C39" s="42"/>
      <c r="D39" s="42"/>
      <c r="E39" s="42"/>
      <c r="F39" s="1"/>
      <c r="H39" s="42" t="s">
        <v>23</v>
      </c>
      <c r="I39" s="42"/>
      <c r="J39" s="42"/>
      <c r="K39" s="42"/>
    </row>
    <row r="40" spans="1:13">
      <c r="B40" s="42" t="s">
        <v>26</v>
      </c>
      <c r="C40" s="42"/>
      <c r="D40" s="42"/>
      <c r="E40" s="42"/>
      <c r="F40" s="1"/>
      <c r="H40" s="42" t="s">
        <v>27</v>
      </c>
      <c r="I40" s="42"/>
      <c r="J40" s="42"/>
      <c r="K40" s="42"/>
    </row>
    <row r="41" spans="1:13">
      <c r="B41" s="2" t="s">
        <v>16</v>
      </c>
      <c r="C41" s="2" t="s">
        <v>17</v>
      </c>
      <c r="D41" s="2" t="s">
        <v>18</v>
      </c>
      <c r="E41" s="2" t="s">
        <v>19</v>
      </c>
      <c r="F41" s="2" t="s">
        <v>10</v>
      </c>
      <c r="H41" s="2" t="s">
        <v>16</v>
      </c>
      <c r="I41" s="2" t="s">
        <v>17</v>
      </c>
      <c r="J41" s="2" t="s">
        <v>18</v>
      </c>
      <c r="K41" s="2" t="s">
        <v>19</v>
      </c>
      <c r="L41" s="2" t="s">
        <v>10</v>
      </c>
    </row>
    <row r="42" spans="1:13">
      <c r="B42">
        <v>30</v>
      </c>
      <c r="C42">
        <v>30.001000000000001</v>
      </c>
      <c r="D42">
        <v>100.6</v>
      </c>
      <c r="E42">
        <v>6.5</v>
      </c>
      <c r="F42" s="13">
        <f>((C42/D42)*(10^12))*($C$5/$D$5)</f>
        <v>16965442898166.563</v>
      </c>
      <c r="G42" s="18"/>
      <c r="H42">
        <v>30</v>
      </c>
      <c r="I42">
        <v>30.001000000000001</v>
      </c>
      <c r="J42">
        <v>116.5</v>
      </c>
      <c r="K42">
        <v>7</v>
      </c>
      <c r="L42" s="13">
        <f>((I42/J42)*(10^12))*($C$5/$D$5)</f>
        <v>14649987601335.244</v>
      </c>
      <c r="M42" s="18"/>
    </row>
    <row r="43" spans="1:13">
      <c r="B43">
        <v>40</v>
      </c>
      <c r="C43">
        <v>40.002000000000002</v>
      </c>
      <c r="D43">
        <v>105.9</v>
      </c>
      <c r="E43">
        <v>7.5</v>
      </c>
      <c r="F43" s="13">
        <f>((C43/D43)*(10^12))*($C$5/$D$5)</f>
        <v>21488851117406.363</v>
      </c>
      <c r="G43" s="18"/>
      <c r="H43">
        <v>40</v>
      </c>
      <c r="I43">
        <v>40.002000000000002</v>
      </c>
      <c r="J43">
        <v>118.3</v>
      </c>
      <c r="K43">
        <v>6.4</v>
      </c>
      <c r="L43" s="13">
        <f>((I43/J43)*(10^12))*($C$5/$D$5)</f>
        <v>19236427162581.016</v>
      </c>
      <c r="M43" s="18"/>
    </row>
    <row r="44" spans="1:13">
      <c r="B44">
        <v>50</v>
      </c>
      <c r="C44" s="4">
        <v>50</v>
      </c>
      <c r="D44">
        <v>110.2</v>
      </c>
      <c r="E44">
        <v>6.4</v>
      </c>
      <c r="F44" s="13">
        <f t="shared" ref="F44:F51" si="5">((C44/D44)*(10^12))*($C$5/$D$5)</f>
        <v>25811655575720.914</v>
      </c>
      <c r="G44" s="18"/>
      <c r="H44">
        <v>50</v>
      </c>
      <c r="I44" s="4">
        <v>50</v>
      </c>
      <c r="J44">
        <v>122.1</v>
      </c>
      <c r="K44">
        <v>6.1</v>
      </c>
      <c r="L44" s="13">
        <f t="shared" ref="L44:L51" si="6">((I44/J44)*(10^12))*($C$5/$D$5)</f>
        <v>23296023296023.301</v>
      </c>
      <c r="M44" s="18"/>
    </row>
    <row r="45" spans="1:13">
      <c r="B45">
        <v>60</v>
      </c>
      <c r="C45">
        <v>60.000999999999998</v>
      </c>
      <c r="D45">
        <v>115</v>
      </c>
      <c r="E45">
        <v>7.7</v>
      </c>
      <c r="F45" s="13">
        <f>((C45/D45)*(10^12))*($C$5/$D$5)</f>
        <v>29681654106280.195</v>
      </c>
      <c r="H45">
        <v>60</v>
      </c>
      <c r="I45">
        <v>60.000999999999998</v>
      </c>
      <c r="J45">
        <v>125.6</v>
      </c>
      <c r="K45">
        <v>6.5</v>
      </c>
      <c r="L45" s="13">
        <f>((I45/J45)*(10^12))*($C$5/$D$5)</f>
        <v>27176673743807.504</v>
      </c>
      <c r="M45" s="18"/>
    </row>
    <row r="46" spans="1:13">
      <c r="B46">
        <v>70</v>
      </c>
      <c r="C46">
        <v>70.001999999999995</v>
      </c>
      <c r="D46">
        <v>119.2</v>
      </c>
      <c r="E46">
        <v>6.7</v>
      </c>
      <c r="F46" s="13">
        <f t="shared" si="5"/>
        <v>33408859060402.688</v>
      </c>
      <c r="H46">
        <v>70</v>
      </c>
      <c r="I46">
        <v>70.001999999999995</v>
      </c>
      <c r="J46">
        <v>128.4</v>
      </c>
      <c r="K46">
        <v>6.4</v>
      </c>
      <c r="L46" s="13">
        <f>((I46/J46)*(10^12))*($C$5/$D$5)</f>
        <v>31015077881619.941</v>
      </c>
    </row>
    <row r="47" spans="1:13">
      <c r="B47">
        <v>80</v>
      </c>
      <c r="C47">
        <v>79.998999999999995</v>
      </c>
      <c r="D47">
        <v>124</v>
      </c>
      <c r="E47">
        <v>6.9</v>
      </c>
      <c r="F47" s="13">
        <f t="shared" si="5"/>
        <v>36702050179211.477</v>
      </c>
      <c r="H47">
        <v>80</v>
      </c>
      <c r="I47">
        <v>79.998999999999995</v>
      </c>
      <c r="J47">
        <v>131.9</v>
      </c>
      <c r="K47">
        <v>15.3</v>
      </c>
      <c r="L47" s="13">
        <f t="shared" si="6"/>
        <v>34503822761351.199</v>
      </c>
    </row>
    <row r="48" spans="1:13">
      <c r="B48">
        <v>90</v>
      </c>
      <c r="C48">
        <v>90.001000000000005</v>
      </c>
      <c r="D48">
        <v>130.80000000000001</v>
      </c>
      <c r="E48">
        <v>7.1</v>
      </c>
      <c r="F48" s="13">
        <f t="shared" si="5"/>
        <v>39144165817193.344</v>
      </c>
      <c r="H48">
        <v>90</v>
      </c>
      <c r="I48">
        <v>90.001000000000005</v>
      </c>
      <c r="J48">
        <v>135.1</v>
      </c>
      <c r="K48">
        <v>11.8</v>
      </c>
      <c r="L48" s="13">
        <f t="shared" si="6"/>
        <v>37898274529155.367</v>
      </c>
    </row>
    <row r="49" spans="2:12">
      <c r="B49">
        <v>100</v>
      </c>
      <c r="C49">
        <v>100.001</v>
      </c>
      <c r="D49">
        <v>137.1</v>
      </c>
      <c r="E49">
        <v>7.9</v>
      </c>
      <c r="F49" s="13">
        <f t="shared" si="5"/>
        <v>41494863441121.664</v>
      </c>
      <c r="H49">
        <v>100</v>
      </c>
      <c r="I49">
        <v>100.001</v>
      </c>
      <c r="J49">
        <v>138.30000000000001</v>
      </c>
      <c r="K49">
        <v>6.6</v>
      </c>
      <c r="L49" s="13">
        <f t="shared" si="6"/>
        <v>41134821242066.367</v>
      </c>
    </row>
    <row r="50" spans="2:12">
      <c r="B50">
        <v>110</v>
      </c>
      <c r="C50">
        <v>109.999</v>
      </c>
      <c r="D50">
        <v>142.69999999999999</v>
      </c>
      <c r="E50">
        <v>7.6</v>
      </c>
      <c r="F50" s="13">
        <f t="shared" si="5"/>
        <v>43852283734329.992</v>
      </c>
      <c r="H50">
        <v>110</v>
      </c>
      <c r="I50">
        <v>109.999</v>
      </c>
      <c r="J50">
        <v>141.69999999999999</v>
      </c>
      <c r="K50">
        <v>6.1</v>
      </c>
      <c r="L50" s="13">
        <f t="shared" si="6"/>
        <v>44161756449462.875</v>
      </c>
    </row>
    <row r="51" spans="2:12">
      <c r="B51">
        <v>120</v>
      </c>
      <c r="C51">
        <v>119.999</v>
      </c>
      <c r="D51">
        <v>146.6</v>
      </c>
      <c r="E51">
        <v>7.1</v>
      </c>
      <c r="F51" s="13">
        <f t="shared" si="5"/>
        <v>46566233136274.07</v>
      </c>
      <c r="H51">
        <v>120</v>
      </c>
      <c r="I51">
        <v>119.999</v>
      </c>
      <c r="J51">
        <v>145.80000000000001</v>
      </c>
      <c r="K51">
        <v>6.7</v>
      </c>
      <c r="L51" s="13">
        <f t="shared" si="6"/>
        <v>46821740588324.953</v>
      </c>
    </row>
    <row r="55" spans="2:12">
      <c r="B55" s="42" t="s">
        <v>20</v>
      </c>
      <c r="C55" s="42"/>
      <c r="D55" s="42"/>
      <c r="E55" s="42"/>
      <c r="F55" s="1"/>
    </row>
    <row r="56" spans="2:12">
      <c r="B56" s="42" t="s">
        <v>23</v>
      </c>
      <c r="C56" s="42"/>
      <c r="D56" s="42"/>
      <c r="E56" s="42"/>
      <c r="F56" s="1"/>
    </row>
    <row r="57" spans="2:12">
      <c r="B57" s="42" t="s">
        <v>28</v>
      </c>
      <c r="C57" s="42"/>
      <c r="D57" s="42"/>
      <c r="E57" s="42"/>
      <c r="F57" s="1"/>
    </row>
    <row r="58" spans="2:12">
      <c r="B58" s="2" t="s">
        <v>16</v>
      </c>
      <c r="C58" s="2" t="s">
        <v>17</v>
      </c>
      <c r="D58" s="2" t="s">
        <v>18</v>
      </c>
      <c r="E58" s="2" t="s">
        <v>19</v>
      </c>
      <c r="F58" s="2" t="s">
        <v>10</v>
      </c>
    </row>
    <row r="59" spans="2:12">
      <c r="B59">
        <v>-30</v>
      </c>
      <c r="C59">
        <v>-29.998999999999999</v>
      </c>
      <c r="D59">
        <v>81.5</v>
      </c>
      <c r="E59">
        <v>10.199999999999999</v>
      </c>
      <c r="F59" s="13">
        <f>((C59/D59)*(10^12))*($C$5/$D$5)</f>
        <v>-20939997273346.969</v>
      </c>
      <c r="G59" s="18"/>
    </row>
    <row r="60" spans="2:12">
      <c r="B60">
        <v>-40</v>
      </c>
      <c r="C60">
        <v>-39.999000000000002</v>
      </c>
      <c r="D60">
        <v>82.2</v>
      </c>
      <c r="E60">
        <v>6.5</v>
      </c>
      <c r="F60" s="13">
        <f>((C60/D60)*(10^12))*($C$5/$D$5)</f>
        <v>-27682465531224.66</v>
      </c>
      <c r="G60" s="18"/>
    </row>
    <row r="61" spans="2:12">
      <c r="B61">
        <v>-50</v>
      </c>
      <c r="C61" s="4">
        <v>-50</v>
      </c>
      <c r="D61">
        <v>78.400000000000006</v>
      </c>
      <c r="E61">
        <v>5.6</v>
      </c>
      <c r="F61" s="13">
        <f>((C61/D61)*(10^12))*($C$5/$D$5)</f>
        <v>-36281179138322</v>
      </c>
    </row>
    <row r="62" spans="2:12">
      <c r="B62">
        <v>-60</v>
      </c>
      <c r="C62">
        <v>-60.000999999999998</v>
      </c>
      <c r="D62">
        <v>74.599999999999994</v>
      </c>
      <c r="E62">
        <v>6.1</v>
      </c>
      <c r="F62" s="13">
        <f>((C62/D62)*(10^12))*($C$5/$D$5)</f>
        <v>-45755901102174.57</v>
      </c>
    </row>
    <row r="63" spans="2:12">
      <c r="B63">
        <v>-70</v>
      </c>
      <c r="C63">
        <v>-70.001999999999995</v>
      </c>
      <c r="D63">
        <v>70.099999999999994</v>
      </c>
      <c r="E63">
        <v>5.6</v>
      </c>
      <c r="F63" s="13">
        <f t="shared" ref="F63:F68" si="7">((C63/D63)*(10^12))*($C$5/$D$5)</f>
        <v>-56809358059914.422</v>
      </c>
    </row>
    <row r="64" spans="2:12">
      <c r="B64">
        <v>-80</v>
      </c>
      <c r="C64" s="4">
        <v>-80</v>
      </c>
      <c r="D64">
        <v>65.900000000000006</v>
      </c>
      <c r="E64">
        <v>5.7</v>
      </c>
      <c r="F64" s="13">
        <f t="shared" si="7"/>
        <v>-69060866632945.555</v>
      </c>
    </row>
    <row r="65" spans="2:6">
      <c r="B65">
        <v>-90</v>
      </c>
      <c r="C65" s="4">
        <v>-90</v>
      </c>
      <c r="D65">
        <v>61.5</v>
      </c>
      <c r="E65">
        <v>6.1</v>
      </c>
      <c r="F65" s="13">
        <f t="shared" si="7"/>
        <v>-83252032520325.219</v>
      </c>
    </row>
    <row r="66" spans="2:6">
      <c r="B66">
        <v>-100</v>
      </c>
      <c r="C66" s="4">
        <v>-100</v>
      </c>
      <c r="D66">
        <v>57.7</v>
      </c>
      <c r="E66">
        <v>5.6</v>
      </c>
      <c r="F66" s="13">
        <f t="shared" si="7"/>
        <v>-98594261505873.297</v>
      </c>
    </row>
    <row r="67" spans="2:6">
      <c r="B67">
        <v>-110</v>
      </c>
      <c r="C67" s="4">
        <v>-110</v>
      </c>
      <c r="D67">
        <v>53.8</v>
      </c>
      <c r="E67">
        <v>6.7</v>
      </c>
      <c r="F67" s="13">
        <f t="shared" si="7"/>
        <v>-116315572077653.89</v>
      </c>
    </row>
    <row r="68" spans="2:6">
      <c r="B68">
        <v>-120</v>
      </c>
      <c r="C68">
        <v>-119.996</v>
      </c>
      <c r="D68">
        <v>48.8</v>
      </c>
      <c r="E68">
        <v>6.1</v>
      </c>
      <c r="F68" s="13">
        <f t="shared" si="7"/>
        <v>-139886047358834.28</v>
      </c>
    </row>
    <row r="71" spans="2:6" ht="15.95" customHeight="1">
      <c r="D71" s="43"/>
      <c r="E71" s="43"/>
      <c r="F71" s="43"/>
    </row>
    <row r="72" spans="2:6" ht="15.75">
      <c r="D72" s="43"/>
      <c r="E72" s="43"/>
      <c r="F72" s="43"/>
    </row>
  </sheetData>
  <mergeCells count="22">
    <mergeCell ref="R3:U3"/>
    <mergeCell ref="A37:C37"/>
    <mergeCell ref="B39:E39"/>
    <mergeCell ref="B40:E40"/>
    <mergeCell ref="H39:K39"/>
    <mergeCell ref="H40:K40"/>
    <mergeCell ref="R6:U6"/>
    <mergeCell ref="M6:P6"/>
    <mergeCell ref="H6:K6"/>
    <mergeCell ref="B6:E6"/>
    <mergeCell ref="B28:E28"/>
    <mergeCell ref="B17:E17"/>
    <mergeCell ref="H17:K17"/>
    <mergeCell ref="B18:E18"/>
    <mergeCell ref="H18:K18"/>
    <mergeCell ref="B27:E27"/>
    <mergeCell ref="D1:F1"/>
    <mergeCell ref="B56:E56"/>
    <mergeCell ref="B57:E57"/>
    <mergeCell ref="B55:E55"/>
    <mergeCell ref="D71:F72"/>
    <mergeCell ref="A2:C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F0AA3-9893-7B4A-871D-55FD542CBAB9}">
  <dimension ref="A1:M31"/>
  <sheetViews>
    <sheetView workbookViewId="0">
      <selection activeCell="D26" sqref="D26"/>
    </sheetView>
  </sheetViews>
  <sheetFormatPr defaultColWidth="11" defaultRowHeight="15.95"/>
  <cols>
    <col min="2" max="3" width="17.625" bestFit="1" customWidth="1"/>
    <col min="4" max="4" width="19.625" bestFit="1" customWidth="1"/>
    <col min="5" max="5" width="13.125" bestFit="1" customWidth="1"/>
    <col min="6" max="6" width="17.625" bestFit="1" customWidth="1"/>
    <col min="8" max="8" width="17" bestFit="1" customWidth="1"/>
    <col min="9" max="9" width="13" bestFit="1" customWidth="1"/>
    <col min="10" max="10" width="19.625" bestFit="1" customWidth="1"/>
    <col min="11" max="11" width="10" bestFit="1" customWidth="1"/>
    <col min="12" max="12" width="17.625" bestFit="1" customWidth="1"/>
  </cols>
  <sheetData>
    <row r="1" spans="1:13" ht="32.1" customHeight="1">
      <c r="A1" s="5" t="s">
        <v>0</v>
      </c>
      <c r="B1" s="41" t="s">
        <v>29</v>
      </c>
      <c r="C1" s="41"/>
      <c r="D1" s="41"/>
      <c r="E1" s="7"/>
      <c r="F1" s="7"/>
      <c r="G1" s="7"/>
      <c r="H1" s="7"/>
      <c r="I1" s="7"/>
      <c r="J1" s="7"/>
      <c r="K1" s="7"/>
      <c r="L1" t="s">
        <v>3</v>
      </c>
      <c r="M1" t="s">
        <v>4</v>
      </c>
    </row>
    <row r="2" spans="1:13" ht="32.1" customHeight="1">
      <c r="A2" s="46" t="s">
        <v>5</v>
      </c>
      <c r="B2" s="46"/>
      <c r="C2" s="46"/>
      <c r="D2" s="3"/>
      <c r="L2" t="s">
        <v>6</v>
      </c>
      <c r="M2" t="s">
        <v>7</v>
      </c>
    </row>
    <row r="3" spans="1:13">
      <c r="A3" s="2"/>
      <c r="C3" s="2"/>
      <c r="D3" s="3"/>
      <c r="L3" t="s">
        <v>8</v>
      </c>
      <c r="M3" t="s">
        <v>9</v>
      </c>
    </row>
    <row r="4" spans="1:13">
      <c r="A4" s="2"/>
      <c r="B4" s="2" t="s">
        <v>10</v>
      </c>
      <c r="C4" s="2"/>
      <c r="D4" s="3" t="s">
        <v>11</v>
      </c>
      <c r="E4" t="s">
        <v>12</v>
      </c>
    </row>
    <row r="5" spans="1:13">
      <c r="A5" s="2"/>
      <c r="B5" s="10" t="s">
        <v>30</v>
      </c>
      <c r="C5" s="19" t="s">
        <v>31</v>
      </c>
      <c r="D5" s="11">
        <f>3.2*3.2</f>
        <v>10.240000000000002</v>
      </c>
      <c r="E5" s="8">
        <v>0.18</v>
      </c>
    </row>
    <row r="6" spans="1:13">
      <c r="A6" s="2"/>
      <c r="B6" s="2"/>
      <c r="C6" s="2"/>
      <c r="D6" s="3"/>
      <c r="H6" s="42" t="s">
        <v>20</v>
      </c>
      <c r="I6" s="42"/>
      <c r="J6" s="42"/>
      <c r="K6" s="42"/>
      <c r="L6" s="1"/>
    </row>
    <row r="7" spans="1:13">
      <c r="B7" s="42" t="s">
        <v>14</v>
      </c>
      <c r="C7" s="42"/>
      <c r="D7" s="42"/>
      <c r="E7" s="42"/>
      <c r="H7" s="42" t="s">
        <v>15</v>
      </c>
      <c r="I7" s="42"/>
      <c r="J7" s="42"/>
      <c r="K7" s="42"/>
      <c r="L7" s="1"/>
    </row>
    <row r="8" spans="1:13">
      <c r="B8" s="2" t="s">
        <v>16</v>
      </c>
      <c r="C8" s="2" t="s">
        <v>17</v>
      </c>
      <c r="D8" s="2" t="s">
        <v>18</v>
      </c>
      <c r="E8" s="2" t="s">
        <v>19</v>
      </c>
      <c r="F8" s="2" t="s">
        <v>10</v>
      </c>
      <c r="G8" s="2"/>
      <c r="H8" s="2" t="s">
        <v>16</v>
      </c>
      <c r="I8" s="2" t="s">
        <v>17</v>
      </c>
      <c r="J8" s="2" t="s">
        <v>18</v>
      </c>
      <c r="K8" s="2" t="s">
        <v>19</v>
      </c>
      <c r="L8" s="2" t="s">
        <v>10</v>
      </c>
    </row>
    <row r="9" spans="1:13">
      <c r="B9">
        <v>25</v>
      </c>
      <c r="C9">
        <v>25.001999999999999</v>
      </c>
      <c r="F9" s="13"/>
      <c r="H9">
        <v>-25</v>
      </c>
      <c r="I9">
        <v>-25.001000000000001</v>
      </c>
      <c r="L9" s="13"/>
    </row>
    <row r="10" spans="1:13">
      <c r="B10">
        <v>50</v>
      </c>
      <c r="C10" s="4">
        <v>50</v>
      </c>
      <c r="F10" s="13"/>
      <c r="H10">
        <v>-50</v>
      </c>
      <c r="I10" s="4">
        <v>-50</v>
      </c>
      <c r="L10" s="13"/>
    </row>
    <row r="11" spans="1:13">
      <c r="B11">
        <v>100</v>
      </c>
      <c r="C11">
        <v>100.001</v>
      </c>
      <c r="F11" s="13"/>
      <c r="H11">
        <v>-100</v>
      </c>
      <c r="I11" s="4">
        <v>-100</v>
      </c>
      <c r="L11" s="13"/>
    </row>
    <row r="12" spans="1:13">
      <c r="B12">
        <v>150</v>
      </c>
      <c r="C12">
        <v>149.999</v>
      </c>
      <c r="E12" s="9"/>
      <c r="F12" s="13"/>
      <c r="H12">
        <v>-150</v>
      </c>
      <c r="I12">
        <v>-149.99600000000001</v>
      </c>
      <c r="L12" s="13"/>
    </row>
    <row r="13" spans="1:13">
      <c r="B13">
        <v>200</v>
      </c>
      <c r="C13">
        <v>199.99600000000001</v>
      </c>
      <c r="F13" s="13"/>
      <c r="H13">
        <v>-200</v>
      </c>
      <c r="I13">
        <v>-199.99600000000001</v>
      </c>
      <c r="L13" s="13"/>
    </row>
    <row r="16" spans="1:13" ht="35.1" customHeight="1">
      <c r="A16" s="44" t="s">
        <v>5</v>
      </c>
      <c r="B16" s="44"/>
      <c r="C16" s="44"/>
      <c r="D16" s="45" t="s">
        <v>32</v>
      </c>
      <c r="E16" s="45"/>
      <c r="F16" s="45"/>
    </row>
    <row r="17" spans="2:12">
      <c r="D17" s="45"/>
      <c r="E17" s="45"/>
      <c r="F17" s="45"/>
    </row>
    <row r="18" spans="2:12">
      <c r="B18" s="42" t="s">
        <v>21</v>
      </c>
      <c r="C18" s="42"/>
      <c r="D18" s="42"/>
      <c r="E18" s="42"/>
      <c r="H18" s="42" t="s">
        <v>21</v>
      </c>
      <c r="I18" s="42"/>
      <c r="J18" s="42"/>
      <c r="K18" s="42"/>
    </row>
    <row r="19" spans="2:12">
      <c r="B19" s="2" t="s">
        <v>16</v>
      </c>
      <c r="C19" s="2" t="s">
        <v>17</v>
      </c>
      <c r="D19" s="2" t="s">
        <v>18</v>
      </c>
      <c r="E19" s="2" t="s">
        <v>19</v>
      </c>
      <c r="F19" s="2" t="s">
        <v>10</v>
      </c>
      <c r="H19" s="2" t="s">
        <v>16</v>
      </c>
      <c r="I19" s="2" t="s">
        <v>17</v>
      </c>
      <c r="J19" s="2" t="s">
        <v>18</v>
      </c>
      <c r="K19" s="2" t="s">
        <v>19</v>
      </c>
      <c r="L19" s="2" t="s">
        <v>10</v>
      </c>
    </row>
    <row r="20" spans="2:12">
      <c r="B20">
        <v>30</v>
      </c>
      <c r="C20" s="17"/>
      <c r="D20" s="16"/>
      <c r="E20" s="16"/>
      <c r="F20" s="13"/>
      <c r="H20">
        <v>-30</v>
      </c>
      <c r="I20">
        <v>-29.998999999999999</v>
      </c>
      <c r="J20" s="14"/>
      <c r="K20" s="14"/>
      <c r="L20" s="13"/>
    </row>
    <row r="21" spans="2:12">
      <c r="B21">
        <v>40</v>
      </c>
      <c r="C21" s="17"/>
      <c r="D21" s="14"/>
      <c r="E21" s="14"/>
      <c r="F21" s="13"/>
      <c r="H21">
        <v>-40</v>
      </c>
      <c r="I21">
        <v>-39.999000000000002</v>
      </c>
      <c r="J21" s="14"/>
      <c r="K21" s="14"/>
      <c r="L21" s="13"/>
    </row>
    <row r="22" spans="2:12">
      <c r="B22">
        <v>50</v>
      </c>
      <c r="F22" s="13"/>
      <c r="H22">
        <v>-50</v>
      </c>
      <c r="I22" s="4">
        <v>-50</v>
      </c>
      <c r="J22" s="20"/>
      <c r="K22" s="20"/>
      <c r="L22" s="13"/>
    </row>
    <row r="23" spans="2:12">
      <c r="B23">
        <v>60</v>
      </c>
      <c r="F23" s="13"/>
      <c r="H23">
        <v>-60</v>
      </c>
      <c r="I23">
        <v>-60.000999999999998</v>
      </c>
      <c r="L23" s="13"/>
    </row>
    <row r="24" spans="2:12">
      <c r="B24">
        <v>70</v>
      </c>
      <c r="C24" s="4"/>
      <c r="F24" s="13"/>
      <c r="H24">
        <v>-70</v>
      </c>
      <c r="I24">
        <v>-70.001999999999995</v>
      </c>
      <c r="L24" s="13"/>
    </row>
    <row r="25" spans="2:12">
      <c r="B25">
        <v>80</v>
      </c>
      <c r="E25" s="9"/>
      <c r="F25" s="13"/>
      <c r="H25">
        <v>-80</v>
      </c>
      <c r="I25" s="4">
        <v>-80</v>
      </c>
      <c r="L25" s="13"/>
    </row>
    <row r="26" spans="2:12">
      <c r="B26">
        <v>90</v>
      </c>
      <c r="F26" s="13"/>
      <c r="H26">
        <v>-90</v>
      </c>
      <c r="I26" s="4">
        <v>-90</v>
      </c>
      <c r="K26" s="9"/>
      <c r="L26" s="13"/>
    </row>
    <row r="27" spans="2:12">
      <c r="B27">
        <v>100</v>
      </c>
      <c r="E27" s="9"/>
      <c r="F27" s="13"/>
      <c r="H27">
        <v>-100</v>
      </c>
      <c r="I27" s="4">
        <v>-100</v>
      </c>
      <c r="L27" s="13"/>
    </row>
    <row r="28" spans="2:12">
      <c r="B28">
        <v>110</v>
      </c>
      <c r="F28" s="13"/>
      <c r="H28">
        <v>-110</v>
      </c>
      <c r="I28" s="4">
        <v>-110</v>
      </c>
      <c r="L28" s="13"/>
    </row>
    <row r="29" spans="2:12">
      <c r="B29">
        <v>120</v>
      </c>
      <c r="F29" s="13"/>
      <c r="H29">
        <v>-120</v>
      </c>
      <c r="I29">
        <v>-119.996</v>
      </c>
      <c r="J29" s="9"/>
      <c r="K29" s="9"/>
      <c r="L29" s="13"/>
    </row>
    <row r="30" spans="2:12">
      <c r="F30" s="13"/>
      <c r="L30" s="13"/>
    </row>
    <row r="31" spans="2:12">
      <c r="C31" s="4"/>
      <c r="F31" s="13"/>
      <c r="L31" s="13"/>
    </row>
  </sheetData>
  <mergeCells count="9">
    <mergeCell ref="B18:E18"/>
    <mergeCell ref="H18:K18"/>
    <mergeCell ref="H6:K6"/>
    <mergeCell ref="D16:F17"/>
    <mergeCell ref="B1:D1"/>
    <mergeCell ref="A2:C2"/>
    <mergeCell ref="B7:E7"/>
    <mergeCell ref="H7:K7"/>
    <mergeCell ref="A16:C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C5DA-6B9D-0940-A04B-AF6966623B7D}">
  <dimension ref="A1:Q92"/>
  <sheetViews>
    <sheetView topLeftCell="A56" zoomScale="113" workbookViewId="0">
      <selection activeCell="G82" sqref="G82"/>
    </sheetView>
  </sheetViews>
  <sheetFormatPr defaultColWidth="11" defaultRowHeight="15.95"/>
  <cols>
    <col min="1" max="1" width="5.125" bestFit="1" customWidth="1"/>
    <col min="2" max="2" width="17.875" bestFit="1" customWidth="1"/>
    <col min="3" max="3" width="21.5" bestFit="1" customWidth="1"/>
    <col min="4" max="4" width="19.625" bestFit="1" customWidth="1"/>
    <col min="5" max="5" width="17.625" bestFit="1" customWidth="1"/>
    <col min="6" max="6" width="17.875" bestFit="1" customWidth="1"/>
    <col min="8" max="8" width="19.375" bestFit="1" customWidth="1"/>
    <col min="9" max="9" width="17" bestFit="1" customWidth="1"/>
    <col min="10" max="11" width="19.625" bestFit="1" customWidth="1"/>
    <col min="12" max="13" width="17.875" bestFit="1" customWidth="1"/>
    <col min="14" max="14" width="15.125" bestFit="1" customWidth="1"/>
    <col min="16" max="16" width="17" bestFit="1" customWidth="1"/>
    <col min="17" max="17" width="19.625" bestFit="1" customWidth="1"/>
  </cols>
  <sheetData>
    <row r="1" spans="1:13" ht="39" customHeight="1">
      <c r="A1" s="5" t="s">
        <v>0</v>
      </c>
      <c r="B1" s="5" t="s">
        <v>33</v>
      </c>
      <c r="C1" s="41" t="s">
        <v>34</v>
      </c>
      <c r="D1" s="41"/>
      <c r="E1" s="41"/>
      <c r="F1" s="7" t="s">
        <v>35</v>
      </c>
      <c r="G1" s="7" t="s">
        <v>36</v>
      </c>
      <c r="H1" s="7"/>
      <c r="I1" s="7"/>
      <c r="J1" s="7"/>
      <c r="K1" s="7"/>
      <c r="L1" t="s">
        <v>3</v>
      </c>
      <c r="M1" t="s">
        <v>4</v>
      </c>
    </row>
    <row r="2" spans="1:13" ht="15.75">
      <c r="A2" s="46" t="s">
        <v>5</v>
      </c>
      <c r="B2" s="46"/>
      <c r="C2" s="46"/>
      <c r="D2" s="3" t="s">
        <v>37</v>
      </c>
      <c r="L2" t="s">
        <v>6</v>
      </c>
      <c r="M2" t="s">
        <v>7</v>
      </c>
    </row>
    <row r="3" spans="1:13">
      <c r="A3" s="2"/>
      <c r="C3" s="2"/>
      <c r="D3" s="3"/>
      <c r="L3" t="s">
        <v>8</v>
      </c>
      <c r="M3" t="s">
        <v>9</v>
      </c>
    </row>
    <row r="4" spans="1:13">
      <c r="A4" s="2"/>
      <c r="B4" s="2" t="s">
        <v>10</v>
      </c>
      <c r="C4" s="2"/>
      <c r="D4" s="3" t="s">
        <v>11</v>
      </c>
      <c r="E4" t="s">
        <v>12</v>
      </c>
    </row>
    <row r="5" spans="1:13">
      <c r="A5" s="2"/>
      <c r="B5" s="10" t="s">
        <v>38</v>
      </c>
      <c r="C5" s="19" t="s">
        <v>31</v>
      </c>
      <c r="D5" s="11">
        <f>3.2*3.2</f>
        <v>10.240000000000002</v>
      </c>
      <c r="E5" s="8">
        <v>0.18</v>
      </c>
    </row>
    <row r="6" spans="1:13">
      <c r="A6" s="2"/>
      <c r="B6" s="2"/>
      <c r="C6" s="2"/>
      <c r="D6" s="3"/>
    </row>
    <row r="7" spans="1:13">
      <c r="B7" s="42" t="s">
        <v>14</v>
      </c>
      <c r="C7" s="42"/>
      <c r="D7" s="42"/>
      <c r="E7" s="42"/>
      <c r="H7" s="42"/>
      <c r="I7" s="42"/>
      <c r="J7" s="42"/>
      <c r="K7" s="42"/>
    </row>
    <row r="8" spans="1:13">
      <c r="B8" s="2" t="s">
        <v>16</v>
      </c>
      <c r="C8" s="2" t="s">
        <v>17</v>
      </c>
      <c r="D8" s="2" t="s">
        <v>18</v>
      </c>
      <c r="E8" s="2" t="s">
        <v>19</v>
      </c>
      <c r="F8" s="2" t="s">
        <v>10</v>
      </c>
      <c r="G8" s="2"/>
      <c r="H8" s="2"/>
      <c r="I8" s="2"/>
      <c r="J8" s="2"/>
      <c r="K8" s="2"/>
    </row>
    <row r="9" spans="1:13">
      <c r="B9">
        <v>25</v>
      </c>
      <c r="C9">
        <v>25.001999999999999</v>
      </c>
      <c r="D9">
        <v>120.9</v>
      </c>
      <c r="E9">
        <v>4.2</v>
      </c>
      <c r="F9" s="13">
        <f>((C9/D9)*(10^12))*($D$5/$E$5)</f>
        <v>11764565756823.822</v>
      </c>
      <c r="G9" s="18"/>
    </row>
    <row r="10" spans="1:13">
      <c r="B10">
        <v>50</v>
      </c>
      <c r="C10" s="4">
        <v>50</v>
      </c>
      <c r="D10">
        <v>141.1</v>
      </c>
      <c r="E10">
        <v>1.7</v>
      </c>
      <c r="F10" s="13">
        <f t="shared" ref="F10:F13" si="0">((C10/D10)*(10^12))*($D$5/$E$5)</f>
        <v>20159067643121.512</v>
      </c>
      <c r="G10" s="18"/>
      <c r="I10" s="4"/>
    </row>
    <row r="11" spans="1:13">
      <c r="B11">
        <v>100</v>
      </c>
      <c r="C11">
        <v>100.001</v>
      </c>
      <c r="D11">
        <v>179.1</v>
      </c>
      <c r="E11">
        <v>6.8</v>
      </c>
      <c r="F11" s="13">
        <f>((C11/D11)*(10^12))*($D$5/$E$5)</f>
        <v>31764074694459.965</v>
      </c>
    </row>
    <row r="12" spans="1:13">
      <c r="B12">
        <v>150</v>
      </c>
      <c r="C12">
        <v>149.999</v>
      </c>
      <c r="D12">
        <v>213.2</v>
      </c>
      <c r="E12" s="9">
        <v>2</v>
      </c>
      <c r="F12" s="13">
        <f>((C12/D12)*(10^12))*($D$5/$E$5)</f>
        <v>40024748801334.172</v>
      </c>
    </row>
    <row r="13" spans="1:13">
      <c r="B13">
        <v>200</v>
      </c>
      <c r="C13">
        <v>199.99600000000001</v>
      </c>
      <c r="D13">
        <v>252.9</v>
      </c>
      <c r="E13">
        <v>2.4</v>
      </c>
      <c r="F13" s="13">
        <f t="shared" si="0"/>
        <v>44988336189095.391</v>
      </c>
    </row>
    <row r="16" spans="1:13">
      <c r="A16" s="44" t="s">
        <v>5</v>
      </c>
      <c r="B16" s="44"/>
      <c r="C16" s="44"/>
    </row>
    <row r="18" spans="2:17">
      <c r="B18" s="42" t="s">
        <v>15</v>
      </c>
      <c r="C18" s="42"/>
      <c r="D18" s="42"/>
      <c r="E18" s="42"/>
      <c r="H18" s="42" t="s">
        <v>21</v>
      </c>
      <c r="I18" s="42"/>
      <c r="J18" s="42"/>
      <c r="K18" s="42"/>
    </row>
    <row r="19" spans="2:17">
      <c r="B19" s="2" t="s">
        <v>16</v>
      </c>
      <c r="C19" s="2" t="s">
        <v>17</v>
      </c>
      <c r="D19" s="2" t="s">
        <v>18</v>
      </c>
      <c r="E19" s="2" t="s">
        <v>19</v>
      </c>
      <c r="F19" s="2" t="s">
        <v>10</v>
      </c>
      <c r="H19" s="2" t="s">
        <v>16</v>
      </c>
      <c r="I19" s="2" t="s">
        <v>17</v>
      </c>
      <c r="J19" s="2" t="s">
        <v>18</v>
      </c>
      <c r="K19" s="2" t="s">
        <v>19</v>
      </c>
      <c r="L19" s="2" t="s">
        <v>10</v>
      </c>
      <c r="P19" s="2" t="s">
        <v>17</v>
      </c>
      <c r="Q19" s="2" t="s">
        <v>18</v>
      </c>
    </row>
    <row r="20" spans="2:17">
      <c r="B20" s="15">
        <v>10</v>
      </c>
      <c r="C20" s="17">
        <v>10.000999999999999</v>
      </c>
      <c r="D20" s="16">
        <v>101.5</v>
      </c>
      <c r="E20" s="16">
        <v>2</v>
      </c>
      <c r="F20" s="13">
        <f>((C20/D20)*(10^12))*($D$5/$E$5)</f>
        <v>5605377120963.3291</v>
      </c>
      <c r="H20" s="14">
        <v>-10</v>
      </c>
      <c r="I20" s="14">
        <v>-9.9979999999999993</v>
      </c>
      <c r="J20" s="14">
        <v>81.599999999999994</v>
      </c>
      <c r="K20" s="14">
        <v>3.7</v>
      </c>
      <c r="L20" s="13">
        <f>((I20/J20)*(10^12))*($D$5/$E$5)</f>
        <v>-6970283224400.873</v>
      </c>
      <c r="P20" s="17">
        <v>10.000999999999999</v>
      </c>
      <c r="Q20" s="16">
        <v>101.5</v>
      </c>
    </row>
    <row r="21" spans="2:17">
      <c r="B21" s="14">
        <v>20</v>
      </c>
      <c r="C21" s="17">
        <v>20</v>
      </c>
      <c r="D21" s="14">
        <v>106.9</v>
      </c>
      <c r="E21" s="14">
        <v>4.3</v>
      </c>
      <c r="F21" s="13">
        <f>((C21/D21)*(10^12))*($D$5/$E$5)</f>
        <v>10643384263590.064</v>
      </c>
      <c r="G21" s="18"/>
      <c r="H21" s="14">
        <v>-20</v>
      </c>
      <c r="I21" s="14">
        <v>-19.998999999999999</v>
      </c>
      <c r="J21" s="14">
        <v>73.8</v>
      </c>
      <c r="K21" s="14">
        <v>2.4</v>
      </c>
      <c r="L21" s="13">
        <f>((I21/J21)*(10^12))*($D$5/$E$5)</f>
        <v>-15416272207166.518</v>
      </c>
      <c r="M21" s="18"/>
      <c r="P21" s="17">
        <v>20</v>
      </c>
      <c r="Q21" s="14">
        <v>106.9</v>
      </c>
    </row>
    <row r="22" spans="2:17">
      <c r="B22">
        <v>30</v>
      </c>
      <c r="C22">
        <v>30.001000000000001</v>
      </c>
      <c r="D22">
        <v>108.5</v>
      </c>
      <c r="E22">
        <v>1.8</v>
      </c>
      <c r="F22" s="13">
        <f>((C22/D22)*(10^12))*($D$5/$E$5)</f>
        <v>15730171018945.219</v>
      </c>
      <c r="G22" s="18"/>
      <c r="H22">
        <v>-30</v>
      </c>
      <c r="I22">
        <v>-29.998999999999999</v>
      </c>
      <c r="J22" s="20">
        <v>67.3</v>
      </c>
      <c r="K22" s="20">
        <v>3.6</v>
      </c>
      <c r="L22" s="13">
        <f>((I22/J22)*(10^12))*($D$5/$E$5)</f>
        <v>-25358243354796.109</v>
      </c>
      <c r="M22" s="18"/>
      <c r="P22">
        <v>30.001000000000001</v>
      </c>
      <c r="Q22">
        <v>108.5</v>
      </c>
    </row>
    <row r="23" spans="2:17">
      <c r="B23">
        <v>40</v>
      </c>
      <c r="C23">
        <v>40.002000000000002</v>
      </c>
      <c r="D23">
        <v>120.2</v>
      </c>
      <c r="E23">
        <v>1.9</v>
      </c>
      <c r="F23" s="13">
        <f t="shared" ref="F23:F31" si="1">((C23/D23)*(10^12))*($D$5/$E$5)</f>
        <v>18932357182473.66</v>
      </c>
      <c r="G23" s="18"/>
      <c r="H23">
        <v>-40</v>
      </c>
      <c r="I23">
        <v>-39.999000000000002</v>
      </c>
      <c r="J23">
        <v>60.3</v>
      </c>
      <c r="K23">
        <v>1.4</v>
      </c>
      <c r="L23" s="13">
        <f t="shared" ref="L23:L25" si="2">((I23/J23)*(10^12))*($D$5/$E$5)</f>
        <v>-37736296296296.313</v>
      </c>
      <c r="M23" s="18"/>
      <c r="P23">
        <v>40.002000000000002</v>
      </c>
      <c r="Q23">
        <v>120.2</v>
      </c>
    </row>
    <row r="24" spans="2:17">
      <c r="B24">
        <v>50</v>
      </c>
      <c r="C24" s="4">
        <v>50</v>
      </c>
      <c r="D24">
        <v>126.6</v>
      </c>
      <c r="E24">
        <v>1.8</v>
      </c>
      <c r="F24" s="13">
        <f t="shared" si="1"/>
        <v>22467965595927.684</v>
      </c>
      <c r="G24" s="18"/>
      <c r="H24">
        <v>-50</v>
      </c>
      <c r="I24" s="4">
        <v>-50</v>
      </c>
      <c r="J24">
        <v>50.3</v>
      </c>
      <c r="K24">
        <v>0.5</v>
      </c>
      <c r="L24" s="13">
        <f t="shared" si="2"/>
        <v>-56549591340843.836</v>
      </c>
      <c r="N24" t="s">
        <v>39</v>
      </c>
      <c r="P24" s="4">
        <v>50</v>
      </c>
      <c r="Q24">
        <v>126.6</v>
      </c>
    </row>
    <row r="25" spans="2:17">
      <c r="B25">
        <v>60</v>
      </c>
      <c r="C25">
        <v>60.000999999999998</v>
      </c>
      <c r="D25">
        <v>132.69999999999999</v>
      </c>
      <c r="E25" s="9">
        <v>1</v>
      </c>
      <c r="F25" s="13">
        <f t="shared" si="1"/>
        <v>25722609059700.25</v>
      </c>
      <c r="G25" s="18"/>
      <c r="H25">
        <v>-60</v>
      </c>
      <c r="I25">
        <v>-60.000999999999998</v>
      </c>
      <c r="J25">
        <v>43.3</v>
      </c>
      <c r="K25">
        <v>1.3</v>
      </c>
      <c r="L25" s="13">
        <f t="shared" si="2"/>
        <v>-78831182961252.266</v>
      </c>
      <c r="P25">
        <v>60.000999999999998</v>
      </c>
      <c r="Q25">
        <v>132.69999999999999</v>
      </c>
    </row>
    <row r="26" spans="2:17">
      <c r="B26">
        <v>70</v>
      </c>
      <c r="C26">
        <v>70.001999999999995</v>
      </c>
      <c r="D26">
        <v>139.1</v>
      </c>
      <c r="E26">
        <v>1.7</v>
      </c>
      <c r="F26" s="13">
        <f t="shared" si="1"/>
        <v>28629302659956.871</v>
      </c>
      <c r="G26" s="18"/>
      <c r="H26">
        <v>-70</v>
      </c>
      <c r="I26">
        <v>-70.001999999999995</v>
      </c>
      <c r="J26">
        <v>37.4</v>
      </c>
      <c r="K26" s="9">
        <v>1</v>
      </c>
      <c r="L26" s="13">
        <f t="shared" ref="L26:L31" si="3">((I26/J26)*(10^12))*($D$5/$E$5)</f>
        <v>-106479572192513.38</v>
      </c>
      <c r="P26">
        <v>70.001999999999995</v>
      </c>
      <c r="Q26">
        <v>139.1</v>
      </c>
    </row>
    <row r="27" spans="2:17">
      <c r="B27">
        <v>80</v>
      </c>
      <c r="C27">
        <v>79.998999999999995</v>
      </c>
      <c r="D27">
        <v>147.30000000000001</v>
      </c>
      <c r="E27" s="9">
        <v>1</v>
      </c>
      <c r="F27" s="13">
        <f t="shared" si="1"/>
        <v>30896498453647.129</v>
      </c>
      <c r="H27">
        <v>-80</v>
      </c>
      <c r="I27" s="4">
        <v>-80</v>
      </c>
      <c r="J27">
        <v>32.799999999999997</v>
      </c>
      <c r="K27">
        <v>2.5</v>
      </c>
      <c r="L27" s="13">
        <f t="shared" si="3"/>
        <v>-138753387533875.39</v>
      </c>
      <c r="P27">
        <v>79.998999999999995</v>
      </c>
      <c r="Q27">
        <v>147.30000000000001</v>
      </c>
    </row>
    <row r="28" spans="2:17">
      <c r="B28">
        <v>90</v>
      </c>
      <c r="C28">
        <v>90.001000000000005</v>
      </c>
      <c r="D28">
        <v>154.5</v>
      </c>
      <c r="E28">
        <v>1.9</v>
      </c>
      <c r="F28" s="13">
        <f t="shared" si="1"/>
        <v>33139526788924.855</v>
      </c>
      <c r="H28">
        <v>-90</v>
      </c>
      <c r="I28" s="4">
        <v>-90</v>
      </c>
      <c r="J28">
        <v>31.5</v>
      </c>
      <c r="K28">
        <v>1.9</v>
      </c>
      <c r="L28" s="13">
        <f t="shared" si="3"/>
        <v>-162539682539682.59</v>
      </c>
      <c r="P28">
        <v>90.001000000000005</v>
      </c>
      <c r="Q28">
        <v>154.5</v>
      </c>
    </row>
    <row r="29" spans="2:17">
      <c r="B29">
        <v>100</v>
      </c>
      <c r="C29">
        <v>100.001</v>
      </c>
      <c r="D29">
        <v>162.9</v>
      </c>
      <c r="E29">
        <v>1.3</v>
      </c>
      <c r="F29" s="13">
        <f t="shared" si="1"/>
        <v>34922932951367.582</v>
      </c>
      <c r="H29">
        <v>-100</v>
      </c>
      <c r="I29" s="4">
        <v>-100</v>
      </c>
      <c r="J29" s="9">
        <v>28</v>
      </c>
      <c r="K29" s="9">
        <v>1</v>
      </c>
      <c r="L29" s="13">
        <f t="shared" si="3"/>
        <v>-203174603174603.22</v>
      </c>
      <c r="P29">
        <v>100.001</v>
      </c>
      <c r="Q29">
        <v>162.9</v>
      </c>
    </row>
    <row r="30" spans="2:17">
      <c r="B30">
        <v>110</v>
      </c>
      <c r="C30">
        <v>109.999</v>
      </c>
      <c r="D30">
        <v>171.3</v>
      </c>
      <c r="E30">
        <v>1.1000000000000001</v>
      </c>
      <c r="F30" s="13">
        <f t="shared" si="1"/>
        <v>36530769929298.836</v>
      </c>
      <c r="H30">
        <v>-110</v>
      </c>
      <c r="I30" s="4">
        <v>-110</v>
      </c>
      <c r="J30">
        <v>26.7</v>
      </c>
      <c r="K30">
        <v>3</v>
      </c>
      <c r="L30" s="13">
        <f t="shared" si="3"/>
        <v>-234373699542238.94</v>
      </c>
      <c r="P30">
        <v>109.999</v>
      </c>
      <c r="Q30">
        <v>171.3</v>
      </c>
    </row>
    <row r="31" spans="2:17">
      <c r="B31">
        <v>120</v>
      </c>
      <c r="C31" s="4">
        <v>120</v>
      </c>
      <c r="D31">
        <v>178.2</v>
      </c>
      <c r="E31">
        <v>1.6</v>
      </c>
      <c r="F31" s="13">
        <f t="shared" si="1"/>
        <v>38309016086793.875</v>
      </c>
      <c r="H31">
        <v>-120</v>
      </c>
      <c r="I31">
        <v>-119.997</v>
      </c>
      <c r="J31">
        <v>26.6</v>
      </c>
      <c r="K31">
        <v>2.5</v>
      </c>
      <c r="L31" s="13">
        <f t="shared" si="3"/>
        <v>-256635187969924.81</v>
      </c>
      <c r="P31" s="4">
        <v>120</v>
      </c>
      <c r="Q31">
        <v>178.2</v>
      </c>
    </row>
    <row r="35" spans="1:14" ht="36.950000000000003" customHeight="1">
      <c r="A35" s="7"/>
      <c r="B35" s="7"/>
      <c r="C35" s="7"/>
      <c r="D35" s="7"/>
      <c r="E35" s="7"/>
      <c r="F35" s="7"/>
      <c r="G35" s="7"/>
      <c r="H35" s="7"/>
      <c r="I35" s="7"/>
      <c r="J35" s="7"/>
      <c r="K35" s="7"/>
      <c r="L35" s="7"/>
      <c r="M35" s="7"/>
      <c r="N35" s="7"/>
    </row>
    <row r="37" spans="1:14" ht="33" customHeight="1">
      <c r="A37" s="44" t="s">
        <v>5</v>
      </c>
      <c r="B37" s="44"/>
      <c r="C37" s="44"/>
      <c r="D37" s="27">
        <v>45758</v>
      </c>
      <c r="E37" s="48" t="s">
        <v>40</v>
      </c>
      <c r="F37" s="48"/>
    </row>
    <row r="39" spans="1:14">
      <c r="B39" s="42" t="s">
        <v>14</v>
      </c>
      <c r="C39" s="42"/>
      <c r="D39" s="42"/>
      <c r="E39" s="42"/>
      <c r="I39" s="42" t="s">
        <v>15</v>
      </c>
      <c r="J39" s="42"/>
      <c r="K39" s="42"/>
      <c r="L39" s="42"/>
    </row>
    <row r="40" spans="1:14">
      <c r="B40" s="2" t="s">
        <v>16</v>
      </c>
      <c r="C40" s="2" t="s">
        <v>17</v>
      </c>
      <c r="D40" s="2" t="s">
        <v>18</v>
      </c>
      <c r="E40" s="2" t="s">
        <v>19</v>
      </c>
      <c r="F40" s="2" t="s">
        <v>10</v>
      </c>
      <c r="I40" s="2" t="s">
        <v>16</v>
      </c>
      <c r="J40" s="2" t="s">
        <v>17</v>
      </c>
      <c r="K40" s="2" t="s">
        <v>18</v>
      </c>
      <c r="L40" s="2" t="s">
        <v>19</v>
      </c>
      <c r="M40" s="2" t="s">
        <v>10</v>
      </c>
    </row>
    <row r="41" spans="1:14">
      <c r="B41" s="15">
        <v>10</v>
      </c>
      <c r="C41" s="17">
        <v>10.000999999999999</v>
      </c>
      <c r="D41" s="16">
        <v>92.8</v>
      </c>
      <c r="E41" s="16">
        <v>5.6</v>
      </c>
      <c r="F41" s="13">
        <f t="shared" ref="F41:F47" si="4">((C41/D41)*(10^12))*($D$5/$E$5)</f>
        <v>6130881226053.6406</v>
      </c>
      <c r="I41" s="14">
        <v>-10</v>
      </c>
      <c r="J41" s="14">
        <v>-9.9979999999999993</v>
      </c>
      <c r="K41" s="16">
        <v>71</v>
      </c>
      <c r="L41" s="14">
        <v>2.7</v>
      </c>
      <c r="M41" s="13">
        <f>((J41/K41)*(10^12))*($D$5/$E$5)</f>
        <v>-8010917057902.9736</v>
      </c>
    </row>
    <row r="42" spans="1:14">
      <c r="B42" s="14">
        <v>20</v>
      </c>
      <c r="C42" s="17">
        <v>20</v>
      </c>
      <c r="D42" s="14">
        <v>95.2</v>
      </c>
      <c r="E42" s="16">
        <v>1</v>
      </c>
      <c r="F42" s="13">
        <f t="shared" si="4"/>
        <v>11951447245564.895</v>
      </c>
      <c r="I42" s="14">
        <v>-20</v>
      </c>
      <c r="J42" s="14">
        <v>-19.998999999999999</v>
      </c>
      <c r="K42" s="14">
        <v>69.2</v>
      </c>
      <c r="L42" s="16">
        <v>2</v>
      </c>
      <c r="M42" s="13">
        <f t="shared" ref="M42:M53" si="5">((J42/K42)*(10^12))*($D$5/$E$5)</f>
        <v>-16441053307642.902</v>
      </c>
    </row>
    <row r="43" spans="1:14">
      <c r="B43">
        <v>25</v>
      </c>
      <c r="C43">
        <v>25.001999999999999</v>
      </c>
      <c r="D43">
        <v>98.8</v>
      </c>
      <c r="E43">
        <v>1.2</v>
      </c>
      <c r="F43" s="13">
        <f t="shared" si="4"/>
        <v>14396113360323.891</v>
      </c>
      <c r="I43">
        <v>-25</v>
      </c>
      <c r="J43">
        <v>-25.001000000000001</v>
      </c>
      <c r="K43" s="20">
        <v>66.599999999999994</v>
      </c>
      <c r="L43" s="20">
        <v>1.7</v>
      </c>
      <c r="M43" s="13">
        <f t="shared" si="5"/>
        <v>-21355542208875.551</v>
      </c>
    </row>
    <row r="44" spans="1:14">
      <c r="B44">
        <v>30</v>
      </c>
      <c r="C44">
        <v>30.001000000000001</v>
      </c>
      <c r="D44">
        <v>102.1</v>
      </c>
      <c r="E44">
        <v>0.9</v>
      </c>
      <c r="F44" s="13">
        <f t="shared" si="4"/>
        <v>16716195451082.822</v>
      </c>
      <c r="H44" t="s">
        <v>41</v>
      </c>
      <c r="I44">
        <v>-30</v>
      </c>
      <c r="J44">
        <v>-29.998999999999999</v>
      </c>
      <c r="K44">
        <v>62.5</v>
      </c>
      <c r="L44">
        <v>1.6</v>
      </c>
      <c r="M44" s="13">
        <f t="shared" si="5"/>
        <v>-27305756444444.445</v>
      </c>
    </row>
    <row r="45" spans="1:14">
      <c r="B45">
        <v>35</v>
      </c>
      <c r="C45" s="4">
        <v>34.999000000000002</v>
      </c>
      <c r="D45" s="9">
        <v>105</v>
      </c>
      <c r="E45">
        <v>0.8</v>
      </c>
      <c r="F45" s="13">
        <f t="shared" si="4"/>
        <v>18962421164021.168</v>
      </c>
      <c r="I45">
        <v>-35</v>
      </c>
      <c r="J45" s="4">
        <v>-34.997999999999998</v>
      </c>
      <c r="K45">
        <v>59.4</v>
      </c>
      <c r="L45">
        <v>1.4</v>
      </c>
      <c r="M45" s="13">
        <f t="shared" si="5"/>
        <v>-33518473625140.297</v>
      </c>
    </row>
    <row r="46" spans="1:14">
      <c r="B46">
        <v>40</v>
      </c>
      <c r="C46">
        <v>40.002000000000002</v>
      </c>
      <c r="D46">
        <v>108.3</v>
      </c>
      <c r="E46" s="9">
        <v>1</v>
      </c>
      <c r="F46" s="13">
        <f t="shared" si="4"/>
        <v>21012643890427.828</v>
      </c>
      <c r="I46">
        <v>-40</v>
      </c>
      <c r="J46">
        <v>-39.999000000000002</v>
      </c>
      <c r="K46">
        <v>56.2</v>
      </c>
      <c r="L46">
        <v>1.5</v>
      </c>
      <c r="M46" s="13">
        <f t="shared" si="5"/>
        <v>-40489300118623.977</v>
      </c>
    </row>
    <row r="47" spans="1:14">
      <c r="B47">
        <v>45</v>
      </c>
      <c r="C47">
        <v>45.000999999999998</v>
      </c>
      <c r="D47">
        <v>110.3</v>
      </c>
      <c r="E47" s="9">
        <v>1</v>
      </c>
      <c r="F47" s="13">
        <f t="shared" si="4"/>
        <v>23209944595547.5</v>
      </c>
      <c r="I47">
        <v>-45</v>
      </c>
      <c r="J47">
        <v>-49.997999999999998</v>
      </c>
      <c r="K47">
        <v>49.8</v>
      </c>
      <c r="L47" s="9">
        <v>1</v>
      </c>
      <c r="M47" s="13">
        <f t="shared" si="5"/>
        <v>-57115073627844.719</v>
      </c>
    </row>
    <row r="48" spans="1:14">
      <c r="B48">
        <v>50</v>
      </c>
      <c r="C48" s="4">
        <v>50</v>
      </c>
      <c r="D48">
        <v>112.2</v>
      </c>
      <c r="E48" s="9">
        <v>1.1000000000000001</v>
      </c>
      <c r="F48" s="13">
        <f t="shared" ref="F48:F53" si="6">((C48/D48)*(10^12))*($D$5/$E$5)</f>
        <v>25351554763319.473</v>
      </c>
      <c r="I48">
        <v>-50</v>
      </c>
      <c r="J48" s="4">
        <v>-50</v>
      </c>
      <c r="K48" s="9">
        <v>46</v>
      </c>
      <c r="L48">
        <v>0.9</v>
      </c>
      <c r="M48" s="13">
        <f t="shared" si="5"/>
        <v>-61835748792270.539</v>
      </c>
    </row>
    <row r="49" spans="1:13">
      <c r="B49">
        <v>55</v>
      </c>
      <c r="C49">
        <v>55.002000000000002</v>
      </c>
      <c r="D49">
        <v>115.1</v>
      </c>
      <c r="E49" s="9">
        <v>1</v>
      </c>
      <c r="F49" s="13">
        <f t="shared" si="6"/>
        <v>27185079640891.988</v>
      </c>
      <c r="H49" t="s">
        <v>42</v>
      </c>
      <c r="I49">
        <v>-55</v>
      </c>
      <c r="J49" s="4">
        <v>-54.997999999999998</v>
      </c>
      <c r="K49">
        <v>43.7</v>
      </c>
      <c r="L49">
        <v>0.8</v>
      </c>
      <c r="M49" s="13">
        <f t="shared" si="5"/>
        <v>-71596684464785.172</v>
      </c>
    </row>
    <row r="50" spans="1:13">
      <c r="B50">
        <v>60</v>
      </c>
      <c r="C50">
        <v>60.000999999999998</v>
      </c>
      <c r="D50">
        <v>118.2</v>
      </c>
      <c r="E50" s="9">
        <v>2</v>
      </c>
      <c r="F50" s="13">
        <f t="shared" si="6"/>
        <v>28878089866516.266</v>
      </c>
      <c r="I50">
        <v>-60</v>
      </c>
      <c r="J50" s="4">
        <v>-60</v>
      </c>
      <c r="K50" s="9">
        <v>41.7</v>
      </c>
      <c r="L50" s="9">
        <v>0.8</v>
      </c>
      <c r="M50" s="13">
        <f t="shared" si="5"/>
        <v>-81854516386890.5</v>
      </c>
    </row>
    <row r="51" spans="1:13">
      <c r="B51">
        <v>65</v>
      </c>
      <c r="C51" s="4">
        <v>65</v>
      </c>
      <c r="D51">
        <v>121.9</v>
      </c>
      <c r="E51" s="9">
        <v>1.7</v>
      </c>
      <c r="F51" s="13">
        <f t="shared" si="6"/>
        <v>30334518275453.473</v>
      </c>
      <c r="I51">
        <v>-65</v>
      </c>
      <c r="J51" s="4">
        <v>-64.998999999999995</v>
      </c>
      <c r="K51">
        <v>40.299999999999997</v>
      </c>
      <c r="L51" s="9">
        <v>1</v>
      </c>
      <c r="M51" s="13">
        <f t="shared" si="5"/>
        <v>-91754860766473.703</v>
      </c>
    </row>
    <row r="52" spans="1:13">
      <c r="B52">
        <v>70</v>
      </c>
      <c r="C52">
        <v>70.001999999999995</v>
      </c>
      <c r="D52" s="9">
        <v>125</v>
      </c>
      <c r="E52" s="9">
        <v>2.1</v>
      </c>
      <c r="F52" s="13">
        <f t="shared" si="6"/>
        <v>31858688000000.008</v>
      </c>
      <c r="I52">
        <v>-70</v>
      </c>
      <c r="J52" s="4">
        <v>-70</v>
      </c>
      <c r="K52" s="9">
        <v>39.1</v>
      </c>
      <c r="L52" s="9">
        <v>0.8</v>
      </c>
      <c r="M52" s="13">
        <f t="shared" si="5"/>
        <v>-101847115657857.36</v>
      </c>
    </row>
    <row r="53" spans="1:13">
      <c r="B53">
        <v>75</v>
      </c>
      <c r="C53">
        <v>75.001000000000005</v>
      </c>
      <c r="D53">
        <v>128.19999999999999</v>
      </c>
      <c r="E53" s="9">
        <v>1.9</v>
      </c>
      <c r="F53" s="13">
        <f t="shared" si="6"/>
        <v>33281775004333.512</v>
      </c>
      <c r="I53">
        <v>-75</v>
      </c>
      <c r="J53" s="4">
        <v>-74.998999999999995</v>
      </c>
      <c r="K53" s="9">
        <v>38</v>
      </c>
      <c r="L53" s="9">
        <v>0.9</v>
      </c>
      <c r="M53" s="13">
        <f t="shared" si="5"/>
        <v>-112279204678362.59</v>
      </c>
    </row>
    <row r="54" spans="1:13">
      <c r="M54" s="13"/>
    </row>
    <row r="56" spans="1:13" ht="15.95" customHeight="1">
      <c r="D56" s="45" t="s">
        <v>32</v>
      </c>
      <c r="E56" s="45"/>
      <c r="F56" s="45"/>
    </row>
    <row r="57" spans="1:13">
      <c r="D57" s="45"/>
      <c r="E57" s="45"/>
      <c r="F57" s="45"/>
    </row>
    <row r="60" spans="1:13" ht="15.75">
      <c r="A60" s="5" t="s">
        <v>0</v>
      </c>
      <c r="B60" s="27">
        <v>45779</v>
      </c>
      <c r="C60" s="6"/>
      <c r="D60" s="7"/>
      <c r="E60" s="7"/>
      <c r="F60" s="7"/>
      <c r="G60" s="7"/>
    </row>
    <row r="61" spans="1:13" ht="15.75">
      <c r="A61" s="46" t="s">
        <v>5</v>
      </c>
      <c r="B61" s="46"/>
      <c r="C61" s="46"/>
      <c r="D61" s="3"/>
    </row>
    <row r="63" spans="1:13" ht="15.75">
      <c r="A63" s="47" t="s">
        <v>43</v>
      </c>
      <c r="B63" s="47"/>
      <c r="C63" s="47"/>
      <c r="D63" s="47"/>
      <c r="E63" s="47"/>
      <c r="F63" s="47"/>
      <c r="G63" t="s">
        <v>44</v>
      </c>
    </row>
    <row r="64" spans="1:13" ht="15.75">
      <c r="A64" s="47"/>
      <c r="B64" s="47"/>
      <c r="C64" s="47"/>
      <c r="D64" s="47"/>
      <c r="E64" s="47"/>
      <c r="F64" s="47"/>
    </row>
    <row r="66" spans="2:7" ht="15.75">
      <c r="B66" s="2" t="s">
        <v>16</v>
      </c>
      <c r="C66" s="2" t="s">
        <v>17</v>
      </c>
      <c r="D66" s="2" t="s">
        <v>18</v>
      </c>
      <c r="E66" s="2" t="s">
        <v>19</v>
      </c>
      <c r="F66" s="2" t="s">
        <v>10</v>
      </c>
    </row>
    <row r="67" spans="2:7" ht="15.75">
      <c r="B67">
        <v>25</v>
      </c>
      <c r="C67">
        <v>25.001999999999999</v>
      </c>
      <c r="D67" s="26">
        <v>212.5</v>
      </c>
      <c r="E67">
        <v>5.6</v>
      </c>
      <c r="F67" s="13">
        <f>((C67/D67)*(10^12))*($D$5/$E$5)</f>
        <v>6693345882352.9424</v>
      </c>
      <c r="G67" s="40"/>
    </row>
    <row r="68" spans="2:7" ht="15.75">
      <c r="B68">
        <v>50</v>
      </c>
      <c r="C68" s="4">
        <v>50</v>
      </c>
      <c r="D68">
        <v>226.4</v>
      </c>
      <c r="E68" s="9">
        <v>6.7</v>
      </c>
      <c r="F68" s="13">
        <f>((C68/D68)*(10^12))*($D$5/$E$5)</f>
        <v>12563800549666.275</v>
      </c>
      <c r="G68" s="40"/>
    </row>
    <row r="69" spans="2:7">
      <c r="B69">
        <v>100</v>
      </c>
      <c r="C69">
        <v>100.001</v>
      </c>
      <c r="D69" s="9">
        <v>268</v>
      </c>
      <c r="E69">
        <v>6.2</v>
      </c>
      <c r="F69" s="13">
        <f>((C69/D69)*(10^12))*($D$5/$E$5)</f>
        <v>21227409618573.805</v>
      </c>
    </row>
    <row r="70" spans="2:7">
      <c r="B70">
        <v>150</v>
      </c>
      <c r="C70">
        <v>149.99799999999999</v>
      </c>
      <c r="D70" s="9">
        <v>313.10000000000002</v>
      </c>
      <c r="E70" s="9">
        <v>3</v>
      </c>
      <c r="F70" s="13">
        <f t="shared" ref="F70:F71" si="7">((C70/D70)*(10^12))*($D$5/$E$5)</f>
        <v>27253974945881.688</v>
      </c>
    </row>
    <row r="71" spans="2:7">
      <c r="B71">
        <v>200</v>
      </c>
      <c r="C71">
        <v>199.99600000000001</v>
      </c>
      <c r="D71" s="9">
        <v>382</v>
      </c>
      <c r="E71" s="9">
        <v>2</v>
      </c>
      <c r="F71" s="13">
        <f t="shared" si="7"/>
        <v>29784162885398.5</v>
      </c>
    </row>
    <row r="77" spans="2:7" ht="15.75"/>
    <row r="78" spans="2:7" ht="15.75"/>
    <row r="80" spans="2:7" ht="15.75"/>
    <row r="81" ht="15.75"/>
    <row r="83" ht="15.75"/>
    <row r="84" ht="15.75"/>
    <row r="85" ht="15.75"/>
    <row r="91" ht="15.75"/>
    <row r="92" ht="15.75"/>
  </sheetData>
  <mergeCells count="14">
    <mergeCell ref="A61:C61"/>
    <mergeCell ref="A63:F64"/>
    <mergeCell ref="H7:K7"/>
    <mergeCell ref="I39:L39"/>
    <mergeCell ref="E37:F37"/>
    <mergeCell ref="B18:E18"/>
    <mergeCell ref="H18:K18"/>
    <mergeCell ref="C1:E1"/>
    <mergeCell ref="D56:F57"/>
    <mergeCell ref="A37:C37"/>
    <mergeCell ref="B39:E39"/>
    <mergeCell ref="A2:C2"/>
    <mergeCell ref="B7:E7"/>
    <mergeCell ref="A16:C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3A39E-6B92-3C4B-B738-EF2A7C626F1A}">
  <dimension ref="A1:O123"/>
  <sheetViews>
    <sheetView tabSelected="1" topLeftCell="A88" zoomScale="120" zoomScaleNormal="120" workbookViewId="0">
      <selection activeCell="F122" sqref="F122:F123"/>
    </sheetView>
  </sheetViews>
  <sheetFormatPr defaultColWidth="11" defaultRowHeight="15.95"/>
  <cols>
    <col min="2" max="3" width="17.625" bestFit="1" customWidth="1"/>
    <col min="4" max="4" width="19.625" bestFit="1" customWidth="1"/>
    <col min="5" max="5" width="13.125" bestFit="1" customWidth="1"/>
    <col min="6" max="6" width="17.625" bestFit="1" customWidth="1"/>
    <col min="8" max="8" width="17" bestFit="1" customWidth="1"/>
    <col min="9" max="9" width="13" bestFit="1" customWidth="1"/>
    <col min="10" max="10" width="19.625" bestFit="1" customWidth="1"/>
    <col min="11" max="11" width="10" bestFit="1" customWidth="1"/>
    <col min="12" max="12" width="17.625" bestFit="1" customWidth="1"/>
    <col min="14" max="14" width="17" bestFit="1" customWidth="1"/>
    <col min="15" max="15" width="19.625" bestFit="1" customWidth="1"/>
    <col min="16" max="16" width="20.625" customWidth="1"/>
  </cols>
  <sheetData>
    <row r="1" spans="1:15">
      <c r="A1" t="s">
        <v>45</v>
      </c>
      <c r="B1" s="24">
        <v>45757</v>
      </c>
    </row>
    <row r="2" spans="1:15">
      <c r="A2" t="s">
        <v>0</v>
      </c>
      <c r="B2" s="24">
        <v>45760</v>
      </c>
    </row>
    <row r="3" spans="1:15" ht="12.95" customHeight="1"/>
    <row r="4" spans="1:15" ht="12.95" customHeight="1"/>
    <row r="5" spans="1:15" ht="42" customHeight="1">
      <c r="A5" s="5" t="s">
        <v>0</v>
      </c>
      <c r="B5" s="5" t="s">
        <v>33</v>
      </c>
      <c r="C5" s="6"/>
      <c r="D5" s="7"/>
      <c r="E5" s="7"/>
      <c r="F5" s="7"/>
      <c r="G5" s="7"/>
      <c r="H5" s="7"/>
      <c r="I5" s="7"/>
      <c r="J5" s="7"/>
      <c r="K5" s="7"/>
      <c r="L5" t="s">
        <v>3</v>
      </c>
      <c r="M5" t="s">
        <v>4</v>
      </c>
    </row>
    <row r="6" spans="1:15">
      <c r="A6" s="46" t="s">
        <v>5</v>
      </c>
      <c r="B6" s="46"/>
      <c r="C6" s="46"/>
      <c r="D6" s="3" t="s">
        <v>37</v>
      </c>
      <c r="L6" t="s">
        <v>6</v>
      </c>
      <c r="M6" t="s">
        <v>7</v>
      </c>
    </row>
    <row r="7" spans="1:15">
      <c r="A7" s="2"/>
      <c r="C7" s="2"/>
      <c r="D7" s="3"/>
      <c r="L7" t="s">
        <v>8</v>
      </c>
      <c r="M7" t="s">
        <v>9</v>
      </c>
    </row>
    <row r="8" spans="1:15">
      <c r="A8" s="2"/>
      <c r="B8" s="2" t="s">
        <v>10</v>
      </c>
      <c r="C8" s="2"/>
      <c r="D8" s="3" t="s">
        <v>11</v>
      </c>
      <c r="E8" t="s">
        <v>12</v>
      </c>
    </row>
    <row r="9" spans="1:15">
      <c r="A9" s="2"/>
      <c r="B9" s="10" t="s">
        <v>46</v>
      </c>
      <c r="C9" s="19" t="s">
        <v>31</v>
      </c>
      <c r="D9" s="25">
        <f>3.42*3.42</f>
        <v>11.696399999999999</v>
      </c>
      <c r="E9" s="8">
        <v>0.18</v>
      </c>
    </row>
    <row r="10" spans="1:15">
      <c r="A10" s="2"/>
      <c r="B10" s="2"/>
      <c r="C10" s="2"/>
      <c r="D10" s="3"/>
    </row>
    <row r="11" spans="1:15">
      <c r="B11" s="42" t="s">
        <v>14</v>
      </c>
      <c r="C11" s="42"/>
      <c r="D11" s="42"/>
      <c r="E11" s="42"/>
      <c r="H11" s="42" t="s">
        <v>15</v>
      </c>
      <c r="I11" s="42"/>
      <c r="J11" s="42"/>
      <c r="K11" s="42"/>
    </row>
    <row r="12" spans="1:15">
      <c r="B12" s="2" t="s">
        <v>16</v>
      </c>
      <c r="C12" s="2" t="s">
        <v>17</v>
      </c>
      <c r="D12" s="2" t="s">
        <v>18</v>
      </c>
      <c r="E12" s="2" t="s">
        <v>19</v>
      </c>
      <c r="F12" s="2" t="s">
        <v>10</v>
      </c>
      <c r="G12" s="2"/>
      <c r="H12" s="2" t="s">
        <v>16</v>
      </c>
      <c r="I12" s="2" t="s">
        <v>17</v>
      </c>
      <c r="J12" s="2" t="s">
        <v>18</v>
      </c>
      <c r="K12" s="2" t="s">
        <v>19</v>
      </c>
      <c r="L12" s="2" t="s">
        <v>10</v>
      </c>
      <c r="N12" s="2" t="s">
        <v>17</v>
      </c>
      <c r="O12" s="2" t="s">
        <v>18</v>
      </c>
    </row>
    <row r="13" spans="1:15">
      <c r="B13">
        <v>25</v>
      </c>
      <c r="C13">
        <v>25.001999999999999</v>
      </c>
      <c r="D13">
        <v>12.8</v>
      </c>
      <c r="E13">
        <v>2.2000000000000002</v>
      </c>
      <c r="F13" s="13">
        <f>((C13/D13)*(10^12))*($D$9/$E$9)</f>
        <v>126924215624999.97</v>
      </c>
      <c r="H13">
        <v>-25</v>
      </c>
      <c r="I13">
        <v>-25.001000000000001</v>
      </c>
      <c r="J13">
        <v>4.0999999999999996</v>
      </c>
      <c r="K13">
        <v>0.7</v>
      </c>
      <c r="L13" s="13">
        <f>((I13/J13)*(10^12))*($D$9/$E$9)</f>
        <v>-396235360975609.75</v>
      </c>
      <c r="N13">
        <v>25.001999999999999</v>
      </c>
      <c r="O13">
        <v>12.8</v>
      </c>
    </row>
    <row r="14" spans="1:15">
      <c r="B14">
        <v>50</v>
      </c>
      <c r="C14" s="4">
        <v>50</v>
      </c>
      <c r="D14">
        <v>19.600000000000001</v>
      </c>
      <c r="E14">
        <v>0.8</v>
      </c>
      <c r="F14" s="13">
        <f>((C14/D14)*(10^12))*($D$9/$E$9)</f>
        <v>165765306122448.94</v>
      </c>
      <c r="H14">
        <v>-50</v>
      </c>
      <c r="I14" s="4">
        <v>-50</v>
      </c>
      <c r="J14">
        <v>-2.4</v>
      </c>
      <c r="K14">
        <v>0.9</v>
      </c>
      <c r="L14" s="13">
        <f t="shared" ref="L14:L17" si="0">((I14/J14)*(10^12))*($D$9/$E$9)</f>
        <v>1353750000000000</v>
      </c>
      <c r="N14" s="4">
        <v>50</v>
      </c>
      <c r="O14">
        <v>19.600000000000001</v>
      </c>
    </row>
    <row r="15" spans="1:15">
      <c r="B15">
        <v>100</v>
      </c>
      <c r="C15">
        <v>100.001</v>
      </c>
      <c r="D15">
        <v>34.799999999999997</v>
      </c>
      <c r="E15">
        <v>3.2</v>
      </c>
      <c r="F15" s="13">
        <f t="shared" ref="F15:F17" si="1">((C15/D15)*(10^12))*($D$9/$E$9)</f>
        <v>186726005172413.78</v>
      </c>
      <c r="H15">
        <v>-100</v>
      </c>
      <c r="I15" s="4">
        <v>-100</v>
      </c>
      <c r="J15">
        <v>-15.8</v>
      </c>
      <c r="K15">
        <v>0.9</v>
      </c>
      <c r="L15" s="13">
        <f t="shared" si="0"/>
        <v>411265822784810.06</v>
      </c>
      <c r="N15">
        <v>100.001</v>
      </c>
      <c r="O15">
        <v>34.799999999999997</v>
      </c>
    </row>
    <row r="16" spans="1:15">
      <c r="B16">
        <v>150</v>
      </c>
      <c r="C16">
        <v>149.999</v>
      </c>
      <c r="D16">
        <v>47.2</v>
      </c>
      <c r="E16" s="9">
        <v>0.8</v>
      </c>
      <c r="F16" s="13">
        <f>((C16/D16)*(10^12))*($D$9/$E$9)</f>
        <v>206502860593220.28</v>
      </c>
      <c r="H16">
        <v>-150</v>
      </c>
      <c r="I16">
        <v>-149.99600000000001</v>
      </c>
      <c r="J16">
        <v>-29.8</v>
      </c>
      <c r="K16" s="9">
        <v>0.7</v>
      </c>
      <c r="L16" s="13">
        <f t="shared" si="0"/>
        <v>327071814765100.63</v>
      </c>
      <c r="N16">
        <v>149.999</v>
      </c>
      <c r="O16">
        <v>47.2</v>
      </c>
    </row>
    <row r="17" spans="1:15">
      <c r="B17">
        <v>200</v>
      </c>
      <c r="C17">
        <v>199.99700000000001</v>
      </c>
      <c r="D17">
        <v>60.4</v>
      </c>
      <c r="E17" s="9">
        <v>1</v>
      </c>
      <c r="F17" s="13">
        <f t="shared" si="1"/>
        <v>215162335430463.56</v>
      </c>
      <c r="H17">
        <v>-200</v>
      </c>
      <c r="I17">
        <v>-199.99600000000001</v>
      </c>
      <c r="J17">
        <v>-47.8</v>
      </c>
      <c r="K17">
        <v>2.6</v>
      </c>
      <c r="L17" s="13">
        <f t="shared" si="0"/>
        <v>271877407531380.75</v>
      </c>
      <c r="N17">
        <v>199.99700000000001</v>
      </c>
      <c r="O17">
        <v>60.4</v>
      </c>
    </row>
    <row r="18" spans="1:15">
      <c r="E18" s="9"/>
      <c r="F18" s="13"/>
      <c r="L18" s="13"/>
    </row>
    <row r="19" spans="1:15">
      <c r="E19" s="9"/>
      <c r="F19" s="13"/>
      <c r="L19" s="13"/>
    </row>
    <row r="22" spans="1:15">
      <c r="A22" s="44" t="s">
        <v>5</v>
      </c>
      <c r="B22" s="44"/>
      <c r="C22" s="44"/>
      <c r="O22" s="2"/>
    </row>
    <row r="24" spans="1:15">
      <c r="B24" s="42" t="s">
        <v>21</v>
      </c>
      <c r="C24" s="42"/>
      <c r="D24" s="42"/>
      <c r="E24" s="42"/>
      <c r="H24" s="42" t="s">
        <v>22</v>
      </c>
      <c r="I24" s="42"/>
      <c r="J24" s="42"/>
      <c r="K24" s="42"/>
    </row>
    <row r="25" spans="1:15">
      <c r="B25" s="2" t="s">
        <v>16</v>
      </c>
      <c r="C25" s="2" t="s">
        <v>17</v>
      </c>
      <c r="D25" s="2" t="s">
        <v>18</v>
      </c>
      <c r="E25" s="2" t="s">
        <v>19</v>
      </c>
      <c r="F25" s="2" t="s">
        <v>10</v>
      </c>
      <c r="H25" s="2" t="s">
        <v>16</v>
      </c>
      <c r="I25" s="2" t="s">
        <v>17</v>
      </c>
      <c r="J25" s="2" t="s">
        <v>18</v>
      </c>
      <c r="K25" s="2" t="s">
        <v>19</v>
      </c>
      <c r="L25" s="2" t="s">
        <v>10</v>
      </c>
    </row>
    <row r="26" spans="1:15">
      <c r="B26" s="15">
        <v>10</v>
      </c>
      <c r="C26" s="17">
        <v>10.000999999999999</v>
      </c>
      <c r="D26" s="16">
        <v>13.9</v>
      </c>
      <c r="E26" s="16">
        <v>1</v>
      </c>
      <c r="F26" s="13">
        <f>((C26/D26)*(10^12))*($D$9/$E$9)</f>
        <v>46752876258992.789</v>
      </c>
      <c r="H26" s="14">
        <v>-10</v>
      </c>
      <c r="I26" s="14">
        <v>-9.9979999999999993</v>
      </c>
      <c r="J26">
        <v>4.5999999999999996</v>
      </c>
      <c r="K26">
        <v>1.4</v>
      </c>
      <c r="L26" s="13">
        <f>((I26/J26)*(10^12))*($D$9/$E$9)</f>
        <v>-141232617391304.31</v>
      </c>
    </row>
    <row r="27" spans="1:15">
      <c r="B27" s="14">
        <v>20</v>
      </c>
      <c r="C27" s="17">
        <v>20</v>
      </c>
      <c r="D27" s="14">
        <v>16.2</v>
      </c>
      <c r="E27" s="14">
        <v>0.7</v>
      </c>
      <c r="F27" s="13">
        <f t="shared" ref="F27:F37" si="2">((C27/D27)*(10^12))*($D$9/$E$9)</f>
        <v>80222222222222.219</v>
      </c>
      <c r="H27" s="14">
        <v>-20</v>
      </c>
      <c r="I27" s="14">
        <v>-19.998999999999999</v>
      </c>
      <c r="J27" s="14">
        <v>3.3</v>
      </c>
      <c r="K27" s="14">
        <v>1.5</v>
      </c>
      <c r="L27" s="13">
        <f t="shared" ref="L27:L37" si="3">((I27/J27)*(10^12))*($D$9/$E$9)</f>
        <v>-393798490909090.88</v>
      </c>
    </row>
    <row r="28" spans="1:15">
      <c r="B28">
        <v>30</v>
      </c>
      <c r="C28">
        <v>30.001000000000001</v>
      </c>
      <c r="D28">
        <v>19.100000000000001</v>
      </c>
      <c r="E28">
        <v>0.9</v>
      </c>
      <c r="F28" s="13">
        <f t="shared" si="2"/>
        <v>102066229319371.7</v>
      </c>
      <c r="H28">
        <v>-30</v>
      </c>
      <c r="I28">
        <v>-29.998999999999999</v>
      </c>
      <c r="J28" s="26">
        <v>1</v>
      </c>
      <c r="K28" s="20">
        <v>1.4</v>
      </c>
      <c r="L28" s="13">
        <f t="shared" si="3"/>
        <v>-1949335019999999.8</v>
      </c>
    </row>
    <row r="29" spans="1:15">
      <c r="B29">
        <v>40</v>
      </c>
      <c r="C29">
        <v>40.002000000000002</v>
      </c>
      <c r="D29">
        <v>20.3</v>
      </c>
      <c r="E29">
        <v>0.6</v>
      </c>
      <c r="F29" s="13">
        <f t="shared" si="2"/>
        <v>128045810837438.39</v>
      </c>
      <c r="H29">
        <v>-40</v>
      </c>
      <c r="I29">
        <v>-39.999000000000002</v>
      </c>
      <c r="J29">
        <v>-1.4</v>
      </c>
      <c r="K29">
        <v>0.7</v>
      </c>
      <c r="L29" s="13">
        <f t="shared" si="3"/>
        <v>1856525014285714.3</v>
      </c>
    </row>
    <row r="30" spans="1:15">
      <c r="B30">
        <v>50</v>
      </c>
      <c r="C30" s="4">
        <v>50</v>
      </c>
      <c r="D30">
        <v>22.9</v>
      </c>
      <c r="E30">
        <v>0.6</v>
      </c>
      <c r="F30" s="13">
        <f t="shared" si="2"/>
        <v>141877729257641.91</v>
      </c>
      <c r="H30">
        <v>-50</v>
      </c>
      <c r="I30" s="4">
        <v>-50</v>
      </c>
      <c r="J30">
        <v>-4.2</v>
      </c>
      <c r="K30">
        <v>1.2</v>
      </c>
      <c r="L30" s="13">
        <f t="shared" si="3"/>
        <v>773571428571428.38</v>
      </c>
    </row>
    <row r="31" spans="1:15">
      <c r="B31">
        <v>60</v>
      </c>
      <c r="C31">
        <v>60.000999999999998</v>
      </c>
      <c r="D31">
        <v>25.7</v>
      </c>
      <c r="E31" s="9">
        <v>0.6</v>
      </c>
      <c r="F31" s="13">
        <f t="shared" si="2"/>
        <v>151706808560311.25</v>
      </c>
      <c r="H31">
        <v>-60</v>
      </c>
      <c r="I31">
        <v>-60.000999999999998</v>
      </c>
      <c r="J31" s="9">
        <v>-7</v>
      </c>
      <c r="K31">
        <v>1.6</v>
      </c>
      <c r="L31" s="13">
        <f t="shared" si="3"/>
        <v>556980711428571.31</v>
      </c>
    </row>
    <row r="32" spans="1:15">
      <c r="B32">
        <v>70</v>
      </c>
      <c r="C32">
        <v>70.001999999999995</v>
      </c>
      <c r="D32">
        <v>28.3</v>
      </c>
      <c r="E32">
        <v>0.6</v>
      </c>
      <c r="F32" s="13">
        <f t="shared" si="2"/>
        <v>160732507420494.66</v>
      </c>
      <c r="H32">
        <v>-70</v>
      </c>
      <c r="I32" s="4">
        <v>-70</v>
      </c>
      <c r="J32">
        <v>-9.5</v>
      </c>
      <c r="K32" s="9">
        <v>1.5</v>
      </c>
      <c r="L32" s="13">
        <f t="shared" si="3"/>
        <v>478799999999999.94</v>
      </c>
    </row>
    <row r="33" spans="2:12">
      <c r="B33">
        <v>80</v>
      </c>
      <c r="C33">
        <v>79.998999999999995</v>
      </c>
      <c r="D33">
        <v>31.1</v>
      </c>
      <c r="E33" s="9">
        <v>1.1000000000000001</v>
      </c>
      <c r="F33" s="13">
        <f t="shared" si="2"/>
        <v>167149036012861.72</v>
      </c>
      <c r="H33">
        <v>-80</v>
      </c>
      <c r="I33" s="4">
        <v>-80</v>
      </c>
      <c r="J33">
        <v>-11.7</v>
      </c>
      <c r="K33">
        <v>0.7</v>
      </c>
      <c r="L33" s="13">
        <f t="shared" si="3"/>
        <v>444307692307692.25</v>
      </c>
    </row>
    <row r="34" spans="2:12">
      <c r="B34">
        <v>90</v>
      </c>
      <c r="C34">
        <v>90.001000000000005</v>
      </c>
      <c r="D34">
        <v>33.700000000000003</v>
      </c>
      <c r="E34">
        <v>0.8</v>
      </c>
      <c r="F34" s="13">
        <f t="shared" si="2"/>
        <v>173539020178041.5</v>
      </c>
      <c r="H34">
        <v>-90</v>
      </c>
      <c r="I34" s="4">
        <v>-90</v>
      </c>
      <c r="J34">
        <v>-14.4</v>
      </c>
      <c r="K34">
        <v>1.6</v>
      </c>
      <c r="L34" s="13">
        <f t="shared" si="3"/>
        <v>406124999999999.94</v>
      </c>
    </row>
    <row r="35" spans="2:12">
      <c r="B35">
        <v>100</v>
      </c>
      <c r="C35">
        <v>100.001</v>
      </c>
      <c r="D35">
        <v>36.5</v>
      </c>
      <c r="E35" s="9">
        <v>0.8</v>
      </c>
      <c r="F35" s="13">
        <f t="shared" si="2"/>
        <v>178029177534246.53</v>
      </c>
      <c r="H35">
        <v>-100</v>
      </c>
      <c r="I35" s="4">
        <v>-100</v>
      </c>
      <c r="J35" s="9">
        <v>-16.899999999999999</v>
      </c>
      <c r="K35" s="9">
        <v>1.8</v>
      </c>
      <c r="L35" s="13">
        <f t="shared" si="3"/>
        <v>384497041420118.31</v>
      </c>
    </row>
    <row r="36" spans="2:12">
      <c r="B36">
        <v>110</v>
      </c>
      <c r="C36">
        <v>109.999</v>
      </c>
      <c r="D36">
        <v>38.9</v>
      </c>
      <c r="E36">
        <v>1.2</v>
      </c>
      <c r="F36" s="13">
        <f t="shared" si="2"/>
        <v>183746401542416.41</v>
      </c>
      <c r="H36">
        <v>-110</v>
      </c>
      <c r="I36" s="4">
        <v>-110</v>
      </c>
      <c r="J36" s="9">
        <v>-19</v>
      </c>
      <c r="K36">
        <v>1.4</v>
      </c>
      <c r="L36" s="13">
        <f t="shared" si="3"/>
        <v>376199999999999.94</v>
      </c>
    </row>
    <row r="37" spans="2:12">
      <c r="B37">
        <v>120</v>
      </c>
      <c r="C37" s="4">
        <v>120</v>
      </c>
      <c r="D37">
        <v>41.4</v>
      </c>
      <c r="E37" s="9">
        <v>0.7</v>
      </c>
      <c r="F37" s="13">
        <f t="shared" si="2"/>
        <v>188347826086956.5</v>
      </c>
      <c r="H37">
        <v>-120</v>
      </c>
      <c r="I37">
        <v>-119.997</v>
      </c>
      <c r="J37">
        <v>-21.5</v>
      </c>
      <c r="K37">
        <v>1.4</v>
      </c>
      <c r="L37" s="13">
        <f t="shared" si="3"/>
        <v>362670002790697.63</v>
      </c>
    </row>
    <row r="56" spans="1:13">
      <c r="A56" s="47" t="s">
        <v>47</v>
      </c>
      <c r="B56" s="47"/>
      <c r="C56" s="47"/>
      <c r="D56" s="47"/>
      <c r="E56" s="47"/>
      <c r="F56" s="47"/>
    </row>
    <row r="57" spans="1:13">
      <c r="A57" s="47"/>
      <c r="B57" s="47"/>
      <c r="C57" s="47"/>
      <c r="D57" s="47"/>
      <c r="E57" s="47"/>
      <c r="F57" s="47"/>
    </row>
    <row r="59" spans="1:13" ht="39" customHeight="1">
      <c r="A59" s="5" t="s">
        <v>0</v>
      </c>
      <c r="B59" s="5" t="s">
        <v>48</v>
      </c>
      <c r="C59" s="6"/>
      <c r="D59" s="7"/>
      <c r="E59" s="7"/>
      <c r="F59" s="7"/>
      <c r="G59" s="7"/>
      <c r="H59" s="7"/>
      <c r="I59" s="7"/>
      <c r="J59" s="7"/>
      <c r="K59" s="7"/>
      <c r="L59" t="s">
        <v>3</v>
      </c>
      <c r="M59" t="s">
        <v>4</v>
      </c>
    </row>
    <row r="60" spans="1:13">
      <c r="A60" s="46" t="s">
        <v>5</v>
      </c>
      <c r="B60" s="46"/>
      <c r="C60" s="46"/>
      <c r="D60" s="3" t="s">
        <v>37</v>
      </c>
      <c r="L60" t="s">
        <v>6</v>
      </c>
      <c r="M60" t="s">
        <v>7</v>
      </c>
    </row>
    <row r="61" spans="1:13">
      <c r="A61" s="2"/>
      <c r="C61" s="2"/>
      <c r="D61" s="3"/>
      <c r="L61" t="s">
        <v>8</v>
      </c>
      <c r="M61" t="s">
        <v>9</v>
      </c>
    </row>
    <row r="62" spans="1:13">
      <c r="A62" s="2"/>
      <c r="B62" s="2" t="s">
        <v>10</v>
      </c>
      <c r="C62" s="2"/>
      <c r="D62" s="3" t="s">
        <v>11</v>
      </c>
      <c r="E62" t="s">
        <v>12</v>
      </c>
    </row>
    <row r="63" spans="1:13">
      <c r="A63" s="2"/>
      <c r="B63" s="10" t="s">
        <v>46</v>
      </c>
      <c r="C63" s="19" t="s">
        <v>31</v>
      </c>
      <c r="D63" s="25">
        <f>3.42*3.42</f>
        <v>11.696399999999999</v>
      </c>
      <c r="E63" s="8">
        <v>0.18</v>
      </c>
    </row>
    <row r="64" spans="1:13">
      <c r="A64" s="2"/>
      <c r="B64" s="2"/>
      <c r="C64" s="2"/>
      <c r="D64" s="3"/>
      <c r="I64" s="42" t="s">
        <v>49</v>
      </c>
      <c r="J64" s="42"/>
    </row>
    <row r="65" spans="2:12">
      <c r="B65" s="42" t="s">
        <v>14</v>
      </c>
      <c r="C65" s="42"/>
      <c r="D65" s="42"/>
      <c r="E65" s="42"/>
      <c r="H65" s="42" t="s">
        <v>15</v>
      </c>
      <c r="I65" s="42"/>
      <c r="J65" s="42"/>
      <c r="K65" s="42"/>
    </row>
    <row r="66" spans="2:12">
      <c r="B66" s="2" t="s">
        <v>16</v>
      </c>
      <c r="C66" s="2" t="s">
        <v>17</v>
      </c>
      <c r="D66" s="2" t="s">
        <v>18</v>
      </c>
      <c r="E66" s="2" t="s">
        <v>19</v>
      </c>
      <c r="F66" s="2" t="s">
        <v>10</v>
      </c>
      <c r="G66" s="2"/>
      <c r="H66" s="2" t="s">
        <v>16</v>
      </c>
      <c r="I66" s="2" t="s">
        <v>17</v>
      </c>
      <c r="J66" s="2" t="s">
        <v>18</v>
      </c>
      <c r="K66" s="2" t="s">
        <v>19</v>
      </c>
      <c r="L66" s="2" t="s">
        <v>10</v>
      </c>
    </row>
    <row r="67" spans="2:12">
      <c r="B67">
        <v>25</v>
      </c>
      <c r="C67">
        <v>25.001999999999999</v>
      </c>
      <c r="D67">
        <v>25.1</v>
      </c>
      <c r="E67">
        <v>0.8</v>
      </c>
      <c r="F67" s="13">
        <f>((C67/D67)*(10^12))*($D$9/$E$9)</f>
        <v>64726293227091.617</v>
      </c>
      <c r="H67">
        <v>25</v>
      </c>
      <c r="I67">
        <v>25.001999999999999</v>
      </c>
      <c r="J67">
        <v>19.5</v>
      </c>
      <c r="K67">
        <v>1.1000000000000001</v>
      </c>
      <c r="L67" s="13">
        <f>((I67/J67)*(10^12))*($D$9/$E$9)</f>
        <v>83314356923076.906</v>
      </c>
    </row>
    <row r="68" spans="2:12">
      <c r="B68">
        <v>50</v>
      </c>
      <c r="C68" s="4">
        <v>50</v>
      </c>
      <c r="D68">
        <v>28.4</v>
      </c>
      <c r="E68">
        <v>0.8</v>
      </c>
      <c r="F68" s="13">
        <f>((C68/D68)*(10^12))*($D$9/$E$9)</f>
        <v>114401408450704.2</v>
      </c>
      <c r="H68">
        <v>50</v>
      </c>
      <c r="I68" s="4">
        <v>50</v>
      </c>
      <c r="J68">
        <v>22.7</v>
      </c>
      <c r="K68">
        <v>1.1000000000000001</v>
      </c>
      <c r="L68" s="13">
        <f t="shared" ref="L68:L71" si="4">((I68/J68)*(10^12))*($D$9/$E$9)</f>
        <v>143127753303964.75</v>
      </c>
    </row>
    <row r="69" spans="2:12">
      <c r="B69">
        <v>100</v>
      </c>
      <c r="C69">
        <v>100.001</v>
      </c>
      <c r="D69">
        <v>34.1</v>
      </c>
      <c r="E69">
        <v>0.8</v>
      </c>
      <c r="F69" s="13">
        <f>((C69/D69)*(10^12))*($D$9/$E$9)</f>
        <v>190559090322580.63</v>
      </c>
      <c r="H69">
        <v>100</v>
      </c>
      <c r="I69">
        <v>100.001</v>
      </c>
      <c r="J69">
        <v>28.9</v>
      </c>
      <c r="K69">
        <v>1.4</v>
      </c>
      <c r="L69" s="13">
        <f t="shared" si="4"/>
        <v>224846539100346.03</v>
      </c>
    </row>
    <row r="70" spans="2:12">
      <c r="B70">
        <v>150</v>
      </c>
      <c r="C70">
        <v>149.999</v>
      </c>
      <c r="D70">
        <v>39.1</v>
      </c>
      <c r="E70" s="9">
        <v>0.7</v>
      </c>
      <c r="F70" s="13">
        <f>((C70/D70)*(10^12))*($D$9/$E$9)</f>
        <v>249282225575447.53</v>
      </c>
      <c r="H70">
        <v>150</v>
      </c>
      <c r="I70">
        <v>149.999</v>
      </c>
      <c r="J70">
        <v>35.299999999999997</v>
      </c>
      <c r="K70" s="9">
        <v>1.1000000000000001</v>
      </c>
      <c r="L70" s="13">
        <f t="shared" si="4"/>
        <v>276117139376770.47</v>
      </c>
    </row>
    <row r="71" spans="2:12">
      <c r="B71">
        <v>200</v>
      </c>
      <c r="C71">
        <v>199.99700000000001</v>
      </c>
      <c r="D71">
        <v>45.2</v>
      </c>
      <c r="E71" s="9">
        <v>0.7</v>
      </c>
      <c r="F71" s="13">
        <f>((C71/D71)*(10^12))*($D$9/$E$9)</f>
        <v>287517811061946.88</v>
      </c>
      <c r="H71">
        <v>200</v>
      </c>
      <c r="I71">
        <v>199.99600000000001</v>
      </c>
      <c r="J71">
        <v>41.8</v>
      </c>
      <c r="K71" s="9">
        <v>1.2</v>
      </c>
      <c r="L71" s="13">
        <f t="shared" si="4"/>
        <v>310902872727272.69</v>
      </c>
    </row>
    <row r="88" spans="1:9">
      <c r="D88" s="49" t="s">
        <v>50</v>
      </c>
      <c r="E88" s="49"/>
      <c r="F88" s="49"/>
      <c r="G88" s="49"/>
      <c r="H88" s="49"/>
      <c r="I88" s="49"/>
    </row>
    <row r="89" spans="1:9">
      <c r="D89" s="49"/>
      <c r="E89" s="49"/>
      <c r="F89" s="49"/>
      <c r="G89" s="49"/>
      <c r="H89" s="49"/>
      <c r="I89" s="49"/>
    </row>
    <row r="90" spans="1:9">
      <c r="D90" s="49"/>
      <c r="E90" s="49"/>
      <c r="F90" s="49"/>
      <c r="G90" s="49"/>
      <c r="H90" s="49"/>
      <c r="I90" s="49"/>
    </row>
    <row r="91" spans="1:9" ht="8.25" customHeight="1">
      <c r="D91" s="49"/>
      <c r="E91" s="49"/>
      <c r="F91" s="49"/>
      <c r="G91" s="49"/>
      <c r="H91" s="49"/>
      <c r="I91" s="49"/>
    </row>
    <row r="94" spans="1:9">
      <c r="A94" s="5" t="s">
        <v>0</v>
      </c>
      <c r="B94" s="27">
        <v>45779</v>
      </c>
      <c r="C94" s="6"/>
      <c r="D94" s="7"/>
      <c r="E94" s="7"/>
      <c r="F94" s="7"/>
      <c r="G94" s="7"/>
    </row>
    <row r="95" spans="1:9">
      <c r="A95" s="46" t="s">
        <v>5</v>
      </c>
      <c r="B95" s="46"/>
      <c r="C95" s="46"/>
      <c r="D95" s="3"/>
    </row>
    <row r="96" spans="1:9" ht="15.75"/>
    <row r="97" spans="1:10" ht="15.95" customHeight="1">
      <c r="A97" s="47" t="s">
        <v>51</v>
      </c>
      <c r="B97" s="47"/>
      <c r="C97" s="47"/>
      <c r="D97" s="47"/>
      <c r="E97" s="47"/>
      <c r="F97" s="47"/>
      <c r="G97" t="s">
        <v>44</v>
      </c>
      <c r="H97" s="50" t="s">
        <v>52</v>
      </c>
      <c r="I97" s="50"/>
      <c r="J97" s="50"/>
    </row>
    <row r="98" spans="1:10" ht="15.95" customHeight="1">
      <c r="A98" s="47"/>
      <c r="B98" s="47"/>
      <c r="C98" s="47"/>
      <c r="D98" s="47"/>
      <c r="E98" s="47"/>
      <c r="F98" s="47"/>
      <c r="H98" s="50"/>
      <c r="I98" s="50"/>
      <c r="J98" s="50"/>
    </row>
    <row r="99" spans="1:10" ht="15.75"/>
    <row r="100" spans="1:10" ht="15.75">
      <c r="B100" s="2" t="s">
        <v>16</v>
      </c>
      <c r="C100" s="2" t="s">
        <v>17</v>
      </c>
      <c r="D100" s="2" t="s">
        <v>18</v>
      </c>
      <c r="E100" s="2" t="s">
        <v>19</v>
      </c>
      <c r="F100" s="2" t="s">
        <v>10</v>
      </c>
    </row>
    <row r="101" spans="1:10" ht="15.75">
      <c r="B101">
        <v>25</v>
      </c>
      <c r="C101">
        <v>25.001999999999999</v>
      </c>
      <c r="D101" s="26">
        <v>23.9</v>
      </c>
      <c r="E101">
        <v>1.1000000000000001</v>
      </c>
      <c r="F101" s="13">
        <f>((C101/D101)*(10^12))*($D$9/$E$9)</f>
        <v>67976148953974.883</v>
      </c>
      <c r="G101" s="40"/>
    </row>
    <row r="102" spans="1:10" ht="15.75">
      <c r="B102">
        <v>50</v>
      </c>
      <c r="C102" s="4">
        <v>50</v>
      </c>
      <c r="D102">
        <v>30.9</v>
      </c>
      <c r="E102" s="9">
        <v>0.8</v>
      </c>
      <c r="F102" s="13">
        <f>((C102/D102)*(10^12))*($D$9/$E$9)</f>
        <v>105145631067961.16</v>
      </c>
      <c r="G102" s="40"/>
    </row>
    <row r="103" spans="1:10">
      <c r="B103">
        <v>100</v>
      </c>
      <c r="C103">
        <v>100.001</v>
      </c>
      <c r="D103">
        <v>40.1</v>
      </c>
      <c r="E103">
        <v>0.7</v>
      </c>
      <c r="F103" s="13">
        <f t="shared" ref="F103:F105" si="5">((C103/D103)*(10^12))*($D$9/$E$9)</f>
        <v>162046508229426.41</v>
      </c>
    </row>
    <row r="104" spans="1:10">
      <c r="B104">
        <v>150</v>
      </c>
      <c r="C104">
        <v>149.99799999999999</v>
      </c>
      <c r="D104" s="9">
        <v>47.5</v>
      </c>
      <c r="E104" s="9">
        <v>1</v>
      </c>
      <c r="F104" s="13">
        <f>((C104/D104)*(10^12))*($D$9/$E$9)</f>
        <v>205197263999999.97</v>
      </c>
    </row>
    <row r="105" spans="1:10">
      <c r="B105">
        <v>200</v>
      </c>
      <c r="C105">
        <v>199.99600000000001</v>
      </c>
      <c r="D105">
        <v>47.6</v>
      </c>
      <c r="E105" s="9">
        <v>2.4</v>
      </c>
      <c r="F105" s="13">
        <f t="shared" si="5"/>
        <v>273019749579831.91</v>
      </c>
    </row>
    <row r="106" spans="1:10" ht="15.75"/>
    <row r="112" spans="1:10" ht="15.75">
      <c r="A112" s="5" t="s">
        <v>0</v>
      </c>
      <c r="B112" s="27">
        <v>45781</v>
      </c>
      <c r="C112" s="6"/>
      <c r="D112" s="7"/>
      <c r="E112" s="7"/>
      <c r="F112" s="7"/>
      <c r="G112" s="7"/>
    </row>
    <row r="113" spans="1:11" ht="15.75">
      <c r="A113" s="46" t="s">
        <v>5</v>
      </c>
      <c r="B113" s="46"/>
      <c r="C113" s="46"/>
      <c r="D113" s="3"/>
    </row>
    <row r="114" spans="1:11" ht="15.75"/>
    <row r="115" spans="1:11" ht="15.75">
      <c r="A115" s="47" t="s">
        <v>53</v>
      </c>
      <c r="B115" s="47"/>
      <c r="C115" s="47"/>
      <c r="D115" s="47"/>
      <c r="E115" s="47"/>
      <c r="F115" s="47"/>
      <c r="G115" t="s">
        <v>44</v>
      </c>
      <c r="H115" s="50" t="s">
        <v>54</v>
      </c>
      <c r="I115" s="50"/>
      <c r="J115" s="50"/>
      <c r="K115" s="50"/>
    </row>
    <row r="116" spans="1:11" ht="15.75">
      <c r="A116" s="47"/>
      <c r="B116" s="47"/>
      <c r="C116" s="47"/>
      <c r="D116" s="47"/>
      <c r="E116" s="47"/>
      <c r="F116" s="47"/>
      <c r="H116" s="50"/>
      <c r="I116" s="50"/>
      <c r="J116" s="50"/>
      <c r="K116" s="50"/>
    </row>
    <row r="117" spans="1:11" ht="15.75"/>
    <row r="118" spans="1:11" ht="15.75">
      <c r="B118" s="2" t="s">
        <v>16</v>
      </c>
      <c r="C118" s="2" t="s">
        <v>17</v>
      </c>
      <c r="D118" s="2" t="s">
        <v>18</v>
      </c>
      <c r="E118" s="2" t="s">
        <v>19</v>
      </c>
      <c r="F118" s="2" t="s">
        <v>10</v>
      </c>
      <c r="H118" s="50" t="s">
        <v>55</v>
      </c>
      <c r="I118" s="50"/>
      <c r="J118" s="50"/>
      <c r="K118" s="50"/>
    </row>
    <row r="119" spans="1:11" ht="15.75">
      <c r="B119">
        <v>25</v>
      </c>
      <c r="C119">
        <v>25.001999999999999</v>
      </c>
      <c r="D119" s="26">
        <v>4</v>
      </c>
      <c r="E119">
        <v>0.7</v>
      </c>
      <c r="F119" s="13">
        <f>((C119/D119)*(10^12))*($D$9/$E$9)</f>
        <v>406157489999999.94</v>
      </c>
      <c r="G119" s="40"/>
      <c r="H119" s="50"/>
      <c r="I119" s="50"/>
      <c r="J119" s="50"/>
      <c r="K119" s="50"/>
    </row>
    <row r="120" spans="1:11" ht="15.75">
      <c r="B120">
        <v>50</v>
      </c>
      <c r="C120" s="4">
        <v>50</v>
      </c>
      <c r="D120">
        <v>2.9</v>
      </c>
      <c r="E120" s="9">
        <v>0.7</v>
      </c>
      <c r="F120" s="13">
        <f>((C120/D120)*(10^12))*($D$9/$E$9)</f>
        <v>1120344827586206.9</v>
      </c>
      <c r="G120" s="40"/>
    </row>
    <row r="121" spans="1:11" ht="15.95" customHeight="1">
      <c r="B121">
        <v>100</v>
      </c>
      <c r="C121">
        <v>100.001</v>
      </c>
      <c r="D121">
        <v>3.7</v>
      </c>
      <c r="E121">
        <v>0.7</v>
      </c>
      <c r="F121" s="13">
        <f>((C121/D121)*(10^12))*($D$9/$E$9)</f>
        <v>1756233778378378</v>
      </c>
      <c r="H121" s="42"/>
      <c r="I121" s="42"/>
      <c r="J121" s="42"/>
      <c r="K121" s="42"/>
    </row>
    <row r="122" spans="1:11" ht="15.95" customHeight="1">
      <c r="B122">
        <v>150</v>
      </c>
      <c r="C122">
        <v>149.99799999999999</v>
      </c>
      <c r="D122" s="9">
        <v>4.3</v>
      </c>
      <c r="E122" s="9">
        <v>0.7</v>
      </c>
      <c r="F122" s="13">
        <f>((C122/D122)*(10^12))*($D$9/$E$9)</f>
        <v>2266713962790697.5</v>
      </c>
      <c r="H122" s="42"/>
      <c r="I122" s="42"/>
      <c r="J122" s="42"/>
      <c r="K122" s="42"/>
    </row>
    <row r="123" spans="1:11" ht="15.75">
      <c r="B123">
        <v>200</v>
      </c>
      <c r="C123">
        <v>199.99600000000001</v>
      </c>
      <c r="D123">
        <v>4.5999999999999996</v>
      </c>
      <c r="E123" s="9">
        <v>0.6</v>
      </c>
      <c r="F123" s="13">
        <f>((C123/D123)*(10^12))*($D$9/$E$9)</f>
        <v>2825160886956522</v>
      </c>
    </row>
  </sheetData>
  <mergeCells count="20">
    <mergeCell ref="A113:C113"/>
    <mergeCell ref="A115:F116"/>
    <mergeCell ref="H115:K116"/>
    <mergeCell ref="H118:K119"/>
    <mergeCell ref="H121:K122"/>
    <mergeCell ref="A95:C95"/>
    <mergeCell ref="A97:F98"/>
    <mergeCell ref="D88:I91"/>
    <mergeCell ref="A6:C6"/>
    <mergeCell ref="B11:E11"/>
    <mergeCell ref="H11:K11"/>
    <mergeCell ref="A22:C22"/>
    <mergeCell ref="B24:E24"/>
    <mergeCell ref="H24:K24"/>
    <mergeCell ref="A60:C60"/>
    <mergeCell ref="B65:E65"/>
    <mergeCell ref="H65:K65"/>
    <mergeCell ref="A56:F57"/>
    <mergeCell ref="I64:J64"/>
    <mergeCell ref="H97:J9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47AC-6B46-0442-ADAC-9851759AC590}">
  <dimension ref="A1:C4"/>
  <sheetViews>
    <sheetView workbookViewId="0">
      <selection activeCell="D3" sqref="D3"/>
    </sheetView>
  </sheetViews>
  <sheetFormatPr defaultColWidth="11" defaultRowHeight="15.95"/>
  <cols>
    <col min="1" max="1" width="13.375" bestFit="1" customWidth="1"/>
  </cols>
  <sheetData>
    <row r="1" spans="1:3">
      <c r="A1" t="s">
        <v>56</v>
      </c>
      <c r="B1" s="24">
        <v>45758</v>
      </c>
    </row>
    <row r="3" spans="1:3" ht="32.1" customHeight="1">
      <c r="A3" s="43" t="s">
        <v>32</v>
      </c>
      <c r="B3" s="43"/>
      <c r="C3" s="43"/>
    </row>
    <row r="4" spans="1:3">
      <c r="A4" s="43"/>
      <c r="B4" s="43"/>
      <c r="C4" s="43"/>
    </row>
  </sheetData>
  <mergeCells count="1">
    <mergeCell ref="A3: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3641-FE6E-F942-BFCB-9F428893976D}">
  <dimension ref="A1:M137"/>
  <sheetViews>
    <sheetView topLeftCell="A121" zoomScale="125" workbookViewId="0">
      <selection activeCell="I126" sqref="I126"/>
    </sheetView>
  </sheetViews>
  <sheetFormatPr defaultColWidth="11" defaultRowHeight="15.95"/>
  <cols>
    <col min="1" max="1" width="9.5" bestFit="1" customWidth="1"/>
    <col min="2" max="2" width="17.625" bestFit="1" customWidth="1"/>
    <col min="3" max="3" width="14.125" bestFit="1" customWidth="1"/>
    <col min="4" max="4" width="19.625" bestFit="1" customWidth="1"/>
    <col min="5" max="5" width="17.625" customWidth="1"/>
    <col min="6" max="6" width="17.625" bestFit="1" customWidth="1"/>
    <col min="7" max="7" width="19.5" customWidth="1"/>
    <col min="8" max="8" width="17.125" bestFit="1" customWidth="1"/>
    <col min="9" max="10" width="19.625" bestFit="1" customWidth="1"/>
    <col min="11" max="11" width="10" bestFit="1" customWidth="1"/>
    <col min="12" max="12" width="17.625" bestFit="1" customWidth="1"/>
  </cols>
  <sheetData>
    <row r="1" spans="1:13">
      <c r="A1" t="s">
        <v>45</v>
      </c>
      <c r="B1" s="24" t="s">
        <v>57</v>
      </c>
      <c r="D1" t="s">
        <v>58</v>
      </c>
    </row>
    <row r="2" spans="1:13">
      <c r="A2" t="s">
        <v>0</v>
      </c>
      <c r="B2" s="24" t="s">
        <v>59</v>
      </c>
    </row>
    <row r="5" spans="1:13" ht="33.950000000000003" customHeight="1">
      <c r="A5" s="5" t="s">
        <v>0</v>
      </c>
      <c r="B5" s="27">
        <v>45761</v>
      </c>
      <c r="C5" s="6"/>
      <c r="D5" s="7"/>
      <c r="E5" s="7"/>
      <c r="F5" s="7"/>
      <c r="G5" s="7"/>
      <c r="H5" s="7"/>
      <c r="I5" s="7"/>
      <c r="J5" s="7"/>
      <c r="K5" s="7"/>
      <c r="L5" t="s">
        <v>3</v>
      </c>
      <c r="M5" t="s">
        <v>4</v>
      </c>
    </row>
    <row r="6" spans="1:13">
      <c r="A6" s="46" t="s">
        <v>5</v>
      </c>
      <c r="B6" s="46"/>
      <c r="C6" s="46"/>
      <c r="D6" s="3" t="s">
        <v>60</v>
      </c>
      <c r="L6" t="s">
        <v>6</v>
      </c>
      <c r="M6" t="s">
        <v>7</v>
      </c>
    </row>
    <row r="7" spans="1:13">
      <c r="A7" s="2"/>
      <c r="C7" s="2"/>
      <c r="D7" s="3"/>
      <c r="L7" t="s">
        <v>8</v>
      </c>
      <c r="M7" t="s">
        <v>9</v>
      </c>
    </row>
    <row r="8" spans="1:13">
      <c r="A8" s="2"/>
      <c r="B8" s="28"/>
      <c r="C8" s="28"/>
      <c r="D8" s="29" t="s">
        <v>11</v>
      </c>
      <c r="E8" s="30" t="s">
        <v>12</v>
      </c>
      <c r="F8" s="30"/>
      <c r="G8" s="30" t="s">
        <v>61</v>
      </c>
      <c r="H8" s="30"/>
      <c r="I8" s="30"/>
      <c r="J8" s="30"/>
      <c r="K8" s="30"/>
      <c r="L8" s="30"/>
    </row>
    <row r="9" spans="1:13">
      <c r="A9" s="2"/>
      <c r="B9" s="30"/>
      <c r="C9" s="31"/>
      <c r="D9" s="32">
        <f>3.42*3.42</f>
        <v>11.696399999999999</v>
      </c>
      <c r="E9" s="33">
        <v>0.18</v>
      </c>
      <c r="F9" s="30"/>
      <c r="G9" s="30" t="s">
        <v>62</v>
      </c>
      <c r="H9" s="30"/>
      <c r="I9" s="30"/>
      <c r="J9" s="30"/>
      <c r="K9" s="30"/>
      <c r="L9" s="30"/>
    </row>
    <row r="10" spans="1:13">
      <c r="A10" s="2"/>
      <c r="B10" s="28"/>
      <c r="C10" s="28"/>
      <c r="D10" s="29"/>
      <c r="E10" s="30"/>
      <c r="F10" s="30"/>
      <c r="G10" s="30"/>
      <c r="H10" s="30"/>
      <c r="I10" s="30"/>
      <c r="J10" s="30"/>
      <c r="K10" s="30"/>
      <c r="L10" s="30"/>
    </row>
    <row r="11" spans="1:13">
      <c r="B11" s="54" t="s">
        <v>14</v>
      </c>
      <c r="C11" s="54"/>
      <c r="D11" s="54"/>
      <c r="E11" s="54"/>
      <c r="F11" s="30"/>
      <c r="G11" s="30"/>
      <c r="H11" s="54" t="s">
        <v>15</v>
      </c>
      <c r="I11" s="54"/>
      <c r="J11" s="54"/>
      <c r="K11" s="54"/>
      <c r="L11" s="30"/>
    </row>
    <row r="12" spans="1:13">
      <c r="B12" s="28" t="s">
        <v>16</v>
      </c>
      <c r="C12" s="28" t="s">
        <v>17</v>
      </c>
      <c r="D12" s="28" t="s">
        <v>18</v>
      </c>
      <c r="E12" s="28" t="s">
        <v>19</v>
      </c>
      <c r="F12" s="28" t="s">
        <v>10</v>
      </c>
      <c r="G12" s="28"/>
      <c r="H12" s="28" t="s">
        <v>16</v>
      </c>
      <c r="I12" s="28" t="s">
        <v>17</v>
      </c>
      <c r="J12" s="28" t="s">
        <v>18</v>
      </c>
      <c r="K12" s="28" t="s">
        <v>19</v>
      </c>
      <c r="L12" s="28" t="s">
        <v>10</v>
      </c>
    </row>
    <row r="13" spans="1:13">
      <c r="B13" s="30">
        <v>25</v>
      </c>
      <c r="C13" s="30">
        <v>25.001999999999999</v>
      </c>
      <c r="D13" s="30">
        <v>173.8</v>
      </c>
      <c r="E13" s="30">
        <v>1.2</v>
      </c>
      <c r="F13" s="34">
        <f>((C13/D13)*(10^12))*($D$9/$E$9)</f>
        <v>9347698273878.0176</v>
      </c>
      <c r="G13" s="30"/>
      <c r="H13" s="30">
        <v>-25</v>
      </c>
      <c r="I13" s="30">
        <v>-25.001000000000001</v>
      </c>
      <c r="J13" s="30">
        <v>-47.9</v>
      </c>
      <c r="K13" s="30">
        <v>0.8</v>
      </c>
      <c r="L13" s="34">
        <f>((I13/J13)*(10^12))*($D$9/$E$9)</f>
        <v>33915761586638.832</v>
      </c>
    </row>
    <row r="14" spans="1:13">
      <c r="B14" s="30">
        <v>50</v>
      </c>
      <c r="C14" s="35">
        <v>50</v>
      </c>
      <c r="D14" s="30">
        <v>282.7</v>
      </c>
      <c r="E14" s="30">
        <v>1.1000000000000001</v>
      </c>
      <c r="F14" s="34">
        <f>((C14/D14)*(10^12))*($D$9/$E$9)</f>
        <v>11492748496639.545</v>
      </c>
      <c r="G14" s="30"/>
      <c r="H14" s="30">
        <v>-50</v>
      </c>
      <c r="I14" s="35">
        <v>-50</v>
      </c>
      <c r="J14" s="30">
        <v>-144.69999999999999</v>
      </c>
      <c r="K14" s="30">
        <v>0.9</v>
      </c>
      <c r="L14" s="34">
        <f>((I14/J14)*(10^12))*($D$9/$E$9)</f>
        <v>22453351762266.762</v>
      </c>
    </row>
    <row r="15" spans="1:13">
      <c r="B15" s="30">
        <v>100</v>
      </c>
      <c r="C15" s="30">
        <v>100.001</v>
      </c>
      <c r="D15" s="30">
        <v>482.6</v>
      </c>
      <c r="E15" s="30">
        <v>1.9</v>
      </c>
      <c r="F15" s="34">
        <f>((C15/D15)*(10^12))*($D$9/$E$9)</f>
        <v>13464701574803.148</v>
      </c>
      <c r="G15" s="30"/>
      <c r="H15" s="30">
        <v>-100</v>
      </c>
      <c r="I15" s="35">
        <v>-100</v>
      </c>
      <c r="J15" s="30">
        <v>-334.7</v>
      </c>
      <c r="K15" s="30">
        <v>0.9</v>
      </c>
      <c r="L15" s="34">
        <f>((I15/J15)*(10^12))*($D$9/$E$9)</f>
        <v>19414400956080.07</v>
      </c>
    </row>
    <row r="16" spans="1:13">
      <c r="B16" s="30">
        <v>150</v>
      </c>
      <c r="C16" s="30">
        <v>149.999</v>
      </c>
      <c r="D16" s="30">
        <v>689.7</v>
      </c>
      <c r="E16" s="36">
        <v>4.5999999999999996</v>
      </c>
      <c r="F16" s="34">
        <f>((C16/D16)*(10^12))*($D$9/$E$9)</f>
        <v>14132137190082.641</v>
      </c>
      <c r="G16" s="30"/>
      <c r="H16" s="30">
        <v>-150</v>
      </c>
      <c r="I16" s="30">
        <v>-149.99600000000001</v>
      </c>
      <c r="J16" s="30">
        <v>-528.4</v>
      </c>
      <c r="K16" s="36">
        <v>1.5</v>
      </c>
      <c r="L16" s="34">
        <f t="shared" ref="L16:L17" si="0">((I16/J16)*(10^12))*($D$9/$E$9)</f>
        <v>18445760938682.816</v>
      </c>
    </row>
    <row r="17" spans="1:12">
      <c r="B17" s="30">
        <v>200</v>
      </c>
      <c r="C17" s="30">
        <v>199.99700000000001</v>
      </c>
      <c r="D17" s="30">
        <v>859.3</v>
      </c>
      <c r="E17" s="36">
        <v>9.1999999999999993</v>
      </c>
      <c r="F17" s="34">
        <f>((C17/D17)*(10^12))*($D$9/$E$9)</f>
        <v>15123711230070.988</v>
      </c>
      <c r="G17" s="30"/>
      <c r="H17" s="30">
        <v>-200</v>
      </c>
      <c r="I17" s="30">
        <v>-199.99600000000001</v>
      </c>
      <c r="J17" s="30">
        <v>-742.7</v>
      </c>
      <c r="K17" s="36">
        <v>1</v>
      </c>
      <c r="L17" s="34">
        <f t="shared" si="0"/>
        <v>17497966985323.816</v>
      </c>
    </row>
    <row r="18" spans="1:12">
      <c r="B18" s="30"/>
      <c r="C18" s="30"/>
      <c r="D18" s="30"/>
      <c r="E18" s="30"/>
      <c r="F18" s="30"/>
      <c r="G18" s="30"/>
      <c r="H18" s="30"/>
      <c r="I18" s="30"/>
      <c r="J18" s="30"/>
      <c r="K18" s="30"/>
      <c r="L18" s="30"/>
    </row>
    <row r="20" spans="1:12">
      <c r="A20" s="44"/>
      <c r="B20" s="44"/>
      <c r="C20" s="44"/>
    </row>
    <row r="22" spans="1:12">
      <c r="B22" s="42"/>
      <c r="C22" s="42"/>
      <c r="D22" s="42"/>
      <c r="E22" s="42"/>
      <c r="H22" s="42"/>
      <c r="I22" s="42"/>
      <c r="J22" s="42"/>
      <c r="K22" s="42"/>
    </row>
    <row r="23" spans="1:12">
      <c r="B23" s="2"/>
      <c r="C23" s="2"/>
      <c r="D23" s="2"/>
      <c r="E23" s="2"/>
      <c r="F23" s="2"/>
      <c r="H23" s="2"/>
      <c r="I23" s="2"/>
      <c r="J23" s="2"/>
      <c r="K23" s="2"/>
      <c r="L23" s="2"/>
    </row>
    <row r="24" spans="1:12">
      <c r="B24" s="15"/>
      <c r="C24" s="17"/>
      <c r="D24" s="16"/>
      <c r="E24" s="16"/>
      <c r="F24" s="13"/>
      <c r="H24" s="14"/>
      <c r="I24" s="14"/>
      <c r="L24" s="13"/>
    </row>
    <row r="25" spans="1:12">
      <c r="B25" s="14"/>
      <c r="C25" s="17"/>
      <c r="D25" s="14"/>
      <c r="E25" s="14"/>
      <c r="F25" s="13"/>
      <c r="H25" s="14"/>
      <c r="I25" s="14"/>
      <c r="J25" s="14"/>
      <c r="K25" s="14"/>
      <c r="L25" s="13"/>
    </row>
    <row r="26" spans="1:12">
      <c r="F26" s="13"/>
      <c r="J26" s="26"/>
      <c r="K26" s="20"/>
      <c r="L26" s="13"/>
    </row>
    <row r="27" spans="1:12">
      <c r="F27" s="13"/>
      <c r="L27" s="13"/>
    </row>
    <row r="28" spans="1:12">
      <c r="C28" s="4"/>
      <c r="F28" s="13"/>
      <c r="I28" s="4"/>
      <c r="L28" s="13"/>
    </row>
    <row r="29" spans="1:12">
      <c r="E29" s="9"/>
      <c r="F29" s="13"/>
      <c r="J29" s="9"/>
      <c r="L29" s="13"/>
    </row>
    <row r="30" spans="1:12">
      <c r="F30" s="13"/>
      <c r="I30" s="4"/>
      <c r="K30" s="9"/>
      <c r="L30" s="13"/>
    </row>
    <row r="31" spans="1:12">
      <c r="E31" s="9"/>
      <c r="F31" s="13"/>
      <c r="I31" s="4"/>
      <c r="L31" s="13"/>
    </row>
    <row r="32" spans="1:12">
      <c r="F32" s="13"/>
      <c r="I32" s="4"/>
      <c r="L32" s="13"/>
    </row>
    <row r="33" spans="1:12">
      <c r="E33" s="9"/>
      <c r="F33" s="13"/>
      <c r="I33" s="4"/>
      <c r="J33" s="9"/>
      <c r="K33" s="9"/>
      <c r="L33" s="13"/>
    </row>
    <row r="34" spans="1:12">
      <c r="F34" s="13"/>
      <c r="I34" s="4"/>
      <c r="J34" s="9"/>
      <c r="L34" s="13"/>
    </row>
    <row r="35" spans="1:12">
      <c r="C35" s="4"/>
      <c r="E35" s="9"/>
      <c r="F35" s="13"/>
      <c r="L35" s="13"/>
    </row>
    <row r="41" spans="1:12">
      <c r="A41" s="28" t="s">
        <v>0</v>
      </c>
      <c r="B41" s="37">
        <v>45762</v>
      </c>
      <c r="C41" s="38"/>
      <c r="D41" s="30"/>
      <c r="E41" s="30"/>
      <c r="F41" s="30"/>
      <c r="G41" s="30"/>
      <c r="H41" s="30"/>
      <c r="I41" s="30"/>
    </row>
    <row r="42" spans="1:12">
      <c r="A42" s="55" t="s">
        <v>5</v>
      </c>
      <c r="B42" s="55"/>
      <c r="C42" s="55"/>
      <c r="D42" s="29" t="s">
        <v>60</v>
      </c>
      <c r="E42" s="30"/>
      <c r="F42" s="30"/>
      <c r="G42" s="30"/>
      <c r="H42" s="30"/>
      <c r="I42" s="30"/>
    </row>
    <row r="43" spans="1:12">
      <c r="A43" s="28"/>
      <c r="B43" s="30"/>
      <c r="C43" s="28"/>
      <c r="D43" s="29"/>
      <c r="E43" s="30"/>
      <c r="F43" s="30"/>
      <c r="G43" s="30" t="s">
        <v>63</v>
      </c>
      <c r="H43" s="30"/>
      <c r="I43" s="30"/>
    </row>
    <row r="44" spans="1:12">
      <c r="A44" s="28"/>
      <c r="B44" s="28"/>
      <c r="C44" s="28"/>
      <c r="D44" s="29" t="s">
        <v>11</v>
      </c>
      <c r="E44" s="30" t="s">
        <v>12</v>
      </c>
      <c r="F44" s="30"/>
      <c r="G44" s="30"/>
      <c r="H44" s="30"/>
      <c r="I44" s="30"/>
    </row>
    <row r="45" spans="1:12">
      <c r="A45" s="28"/>
      <c r="B45" s="30"/>
      <c r="C45" s="31"/>
      <c r="D45" s="32">
        <f>3.42*3.42</f>
        <v>11.696399999999999</v>
      </c>
      <c r="E45" s="33">
        <v>0.18</v>
      </c>
      <c r="F45" s="30"/>
      <c r="G45" s="30"/>
      <c r="H45" s="30"/>
      <c r="I45" s="30"/>
    </row>
    <row r="46" spans="1:12">
      <c r="A46" s="28"/>
      <c r="B46" s="28"/>
      <c r="C46" s="28"/>
      <c r="D46" s="29"/>
      <c r="E46" s="30"/>
      <c r="F46" s="30"/>
      <c r="G46" s="30"/>
      <c r="H46" s="30"/>
      <c r="I46" s="30"/>
    </row>
    <row r="47" spans="1:12">
      <c r="A47" s="30"/>
      <c r="B47" s="54" t="s">
        <v>14</v>
      </c>
      <c r="C47" s="54"/>
      <c r="D47" s="54"/>
      <c r="E47" s="54"/>
      <c r="F47" s="30"/>
      <c r="G47" s="30"/>
      <c r="H47" s="30"/>
      <c r="I47" s="30"/>
    </row>
    <row r="48" spans="1:12">
      <c r="A48" s="30"/>
      <c r="B48" s="28" t="s">
        <v>16</v>
      </c>
      <c r="C48" s="28" t="s">
        <v>17</v>
      </c>
      <c r="D48" s="28" t="s">
        <v>18</v>
      </c>
      <c r="E48" s="28" t="s">
        <v>19</v>
      </c>
      <c r="F48" s="28"/>
      <c r="G48" s="30"/>
      <c r="H48" s="28"/>
      <c r="I48" s="28" t="s">
        <v>64</v>
      </c>
    </row>
    <row r="49" spans="1:11">
      <c r="A49" s="30"/>
      <c r="B49" s="30">
        <v>25</v>
      </c>
      <c r="C49" s="30">
        <v>25.001999999999999</v>
      </c>
      <c r="D49" s="30">
        <v>458.2</v>
      </c>
      <c r="E49" s="30">
        <v>14.3</v>
      </c>
      <c r="F49" s="34"/>
      <c r="G49" s="30"/>
      <c r="H49" s="30"/>
      <c r="I49" s="30"/>
    </row>
    <row r="50" spans="1:11">
      <c r="A50" s="30"/>
      <c r="B50" s="30">
        <v>50</v>
      </c>
      <c r="C50" s="35">
        <v>50</v>
      </c>
      <c r="D50" s="30">
        <v>559.20000000000005</v>
      </c>
      <c r="E50" s="30">
        <v>47.1</v>
      </c>
      <c r="F50" s="34"/>
      <c r="G50" s="30"/>
      <c r="H50" s="30"/>
      <c r="I50" s="30"/>
    </row>
    <row r="51" spans="1:11">
      <c r="A51" s="30"/>
      <c r="B51" s="30">
        <v>100</v>
      </c>
      <c r="C51" s="30">
        <v>100.001</v>
      </c>
      <c r="D51" s="30">
        <v>736.6</v>
      </c>
      <c r="E51" s="30">
        <v>110.2</v>
      </c>
      <c r="F51" s="34"/>
      <c r="G51" s="30"/>
      <c r="H51" s="30"/>
      <c r="I51" s="30"/>
    </row>
    <row r="52" spans="1:11">
      <c r="A52" s="30"/>
      <c r="B52" s="30">
        <v>150</v>
      </c>
      <c r="C52" s="30">
        <v>149.999</v>
      </c>
      <c r="D52" s="30"/>
      <c r="E52" s="36"/>
      <c r="F52" s="34"/>
      <c r="G52" s="30"/>
      <c r="H52" s="30"/>
      <c r="I52" s="30"/>
    </row>
    <row r="53" spans="1:11">
      <c r="A53" s="30"/>
      <c r="B53" s="30">
        <v>200</v>
      </c>
      <c r="C53" s="30">
        <v>199.99700000000001</v>
      </c>
      <c r="D53" s="30"/>
      <c r="E53" s="36"/>
      <c r="F53" s="34"/>
      <c r="G53" s="30"/>
      <c r="H53" s="30"/>
      <c r="I53" s="30"/>
    </row>
    <row r="54" spans="1:11">
      <c r="A54" s="30"/>
      <c r="B54" s="30"/>
      <c r="C54" s="30"/>
      <c r="D54" s="30"/>
      <c r="E54" s="30"/>
      <c r="F54" s="30"/>
      <c r="G54" s="30"/>
      <c r="H54" s="30"/>
      <c r="I54" s="30"/>
    </row>
    <row r="58" spans="1:11">
      <c r="G58" s="42"/>
      <c r="H58" s="42"/>
      <c r="I58" s="42"/>
      <c r="J58" s="42"/>
    </row>
    <row r="59" spans="1:11">
      <c r="G59" s="2"/>
      <c r="H59" s="2"/>
      <c r="I59" s="2"/>
      <c r="J59" s="2"/>
    </row>
    <row r="60" spans="1:11">
      <c r="A60" s="47" t="s">
        <v>65</v>
      </c>
      <c r="B60" s="47"/>
      <c r="C60" s="47"/>
      <c r="D60" s="47"/>
      <c r="E60" s="47"/>
      <c r="F60" s="47"/>
    </row>
    <row r="61" spans="1:11">
      <c r="A61" s="47"/>
      <c r="B61" s="47"/>
      <c r="C61" s="47"/>
      <c r="D61" s="47"/>
      <c r="E61" s="47"/>
      <c r="F61" s="47"/>
      <c r="H61" s="4"/>
    </row>
    <row r="62" spans="1:11">
      <c r="H62" s="4"/>
    </row>
    <row r="63" spans="1:11" ht="47.1" customHeight="1">
      <c r="A63" s="5" t="s">
        <v>0</v>
      </c>
      <c r="B63" s="27">
        <v>45763</v>
      </c>
      <c r="C63" s="6"/>
      <c r="D63" s="7"/>
      <c r="E63" s="7"/>
      <c r="F63" s="7"/>
      <c r="G63" s="7"/>
      <c r="H63" s="7"/>
      <c r="I63" s="7"/>
      <c r="J63" s="7"/>
      <c r="K63" s="7"/>
    </row>
    <row r="64" spans="1:11">
      <c r="A64" s="46" t="s">
        <v>5</v>
      </c>
      <c r="B64" s="46"/>
      <c r="C64" s="46"/>
      <c r="D64" s="3"/>
    </row>
    <row r="67" spans="1:6">
      <c r="A67" s="53" t="s">
        <v>66</v>
      </c>
      <c r="B67" s="51" t="s">
        <v>67</v>
      </c>
      <c r="C67" s="51"/>
      <c r="D67" s="51"/>
      <c r="E67" s="51"/>
    </row>
    <row r="68" spans="1:6">
      <c r="A68" s="53"/>
    </row>
    <row r="69" spans="1:6">
      <c r="A69" s="53"/>
      <c r="B69" s="42"/>
      <c r="C69" s="42"/>
      <c r="D69" s="42"/>
      <c r="E69" s="42"/>
    </row>
    <row r="70" spans="1:6">
      <c r="A70" s="53"/>
      <c r="B70" s="2" t="s">
        <v>16</v>
      </c>
      <c r="C70" s="2" t="s">
        <v>17</v>
      </c>
      <c r="D70" s="2" t="s">
        <v>18</v>
      </c>
      <c r="E70" s="2" t="s">
        <v>19</v>
      </c>
      <c r="F70" s="2"/>
    </row>
    <row r="71" spans="1:6">
      <c r="A71" s="53"/>
      <c r="B71">
        <v>25</v>
      </c>
      <c r="C71">
        <v>25.001999999999999</v>
      </c>
      <c r="D71" s="26">
        <v>10</v>
      </c>
      <c r="E71">
        <v>4.3</v>
      </c>
      <c r="F71" s="13"/>
    </row>
    <row r="72" spans="1:6">
      <c r="A72" s="53"/>
      <c r="B72">
        <v>50</v>
      </c>
      <c r="C72" s="4">
        <v>50</v>
      </c>
      <c r="D72">
        <v>12.8</v>
      </c>
      <c r="E72" s="9">
        <v>13</v>
      </c>
      <c r="F72" s="13"/>
    </row>
    <row r="73" spans="1:6">
      <c r="A73" s="53"/>
      <c r="B73">
        <v>100</v>
      </c>
      <c r="C73">
        <v>100.001</v>
      </c>
      <c r="D73">
        <v>16.5</v>
      </c>
      <c r="E73">
        <v>5.8</v>
      </c>
      <c r="F73" s="13"/>
    </row>
    <row r="74" spans="1:6">
      <c r="A74" s="53"/>
      <c r="B74">
        <v>150</v>
      </c>
      <c r="C74">
        <v>149.999</v>
      </c>
      <c r="D74">
        <v>18.8</v>
      </c>
      <c r="E74" s="9">
        <v>5.5</v>
      </c>
      <c r="F74" s="13"/>
    </row>
    <row r="75" spans="1:6">
      <c r="B75">
        <v>200</v>
      </c>
      <c r="C75">
        <v>199.99700000000001</v>
      </c>
      <c r="D75">
        <v>20.399999999999999</v>
      </c>
      <c r="E75" s="9">
        <v>4.5999999999999996</v>
      </c>
      <c r="F75" s="13"/>
    </row>
    <row r="79" spans="1:6">
      <c r="A79" s="53" t="s">
        <v>68</v>
      </c>
      <c r="B79" s="51" t="s">
        <v>69</v>
      </c>
      <c r="C79" s="51"/>
      <c r="D79" s="51"/>
      <c r="E79" s="51"/>
    </row>
    <row r="80" spans="1:6">
      <c r="A80" s="53"/>
    </row>
    <row r="81" spans="1:9">
      <c r="A81" s="53"/>
      <c r="B81" s="2" t="s">
        <v>16</v>
      </c>
      <c r="C81" s="2" t="s">
        <v>17</v>
      </c>
      <c r="D81" s="2" t="s">
        <v>18</v>
      </c>
      <c r="E81" s="2" t="s">
        <v>19</v>
      </c>
    </row>
    <row r="82" spans="1:9">
      <c r="A82" s="53"/>
      <c r="B82">
        <v>25</v>
      </c>
      <c r="C82">
        <v>25.001999999999999</v>
      </c>
      <c r="D82" s="26">
        <v>10.3</v>
      </c>
      <c r="E82">
        <v>2.4</v>
      </c>
      <c r="F82" t="s">
        <v>70</v>
      </c>
    </row>
    <row r="83" spans="1:9">
      <c r="A83" s="53"/>
      <c r="B83">
        <v>50</v>
      </c>
      <c r="C83" s="4">
        <v>50</v>
      </c>
      <c r="D83">
        <v>12.3</v>
      </c>
      <c r="E83" s="9">
        <v>2.4</v>
      </c>
    </row>
    <row r="84" spans="1:9">
      <c r="A84" s="53"/>
      <c r="B84">
        <v>100</v>
      </c>
      <c r="C84">
        <v>100.001</v>
      </c>
      <c r="D84" s="9">
        <v>16</v>
      </c>
      <c r="E84">
        <v>2.4</v>
      </c>
    </row>
    <row r="85" spans="1:9">
      <c r="A85" s="53"/>
      <c r="B85">
        <v>150</v>
      </c>
      <c r="C85">
        <v>149.999</v>
      </c>
      <c r="D85">
        <v>19.7</v>
      </c>
      <c r="E85" s="9">
        <v>2.4</v>
      </c>
    </row>
    <row r="86" spans="1:9">
      <c r="A86" s="53"/>
      <c r="B86">
        <v>200</v>
      </c>
      <c r="C86">
        <v>199.99700000000001</v>
      </c>
      <c r="D86">
        <v>24.9</v>
      </c>
      <c r="E86" s="9">
        <v>2.5</v>
      </c>
    </row>
    <row r="87" spans="1:9">
      <c r="A87" s="1"/>
      <c r="B87" s="1"/>
      <c r="C87" s="1"/>
      <c r="D87" s="1"/>
      <c r="E87" s="1"/>
      <c r="F87" s="1"/>
    </row>
    <row r="89" spans="1:9">
      <c r="A89" s="53" t="s">
        <v>71</v>
      </c>
      <c r="B89" s="52" t="s">
        <v>72</v>
      </c>
      <c r="C89" s="52"/>
      <c r="D89" s="52"/>
      <c r="E89" s="52"/>
      <c r="F89" t="s">
        <v>73</v>
      </c>
    </row>
    <row r="90" spans="1:9">
      <c r="A90" s="53"/>
      <c r="F90" s="2"/>
    </row>
    <row r="91" spans="1:9">
      <c r="A91" s="53"/>
      <c r="B91" s="2" t="s">
        <v>16</v>
      </c>
      <c r="C91" s="2" t="s">
        <v>17</v>
      </c>
      <c r="D91" s="2" t="s">
        <v>18</v>
      </c>
      <c r="E91" s="2" t="s">
        <v>19</v>
      </c>
      <c r="F91" s="49" t="s">
        <v>74</v>
      </c>
      <c r="G91" s="49"/>
    </row>
    <row r="92" spans="1:9">
      <c r="A92" s="53"/>
      <c r="B92">
        <v>25</v>
      </c>
      <c r="C92">
        <v>25.001999999999999</v>
      </c>
      <c r="D92" s="26">
        <v>2.8</v>
      </c>
      <c r="E92">
        <v>3.3</v>
      </c>
      <c r="F92" s="49"/>
      <c r="G92" s="49"/>
    </row>
    <row r="93" spans="1:9">
      <c r="A93" s="53"/>
      <c r="B93">
        <v>50</v>
      </c>
      <c r="C93" s="4">
        <v>50</v>
      </c>
      <c r="D93">
        <v>3.5</v>
      </c>
      <c r="E93" s="9">
        <v>3.7</v>
      </c>
      <c r="F93" s="49"/>
      <c r="G93" s="49"/>
    </row>
    <row r="94" spans="1:9">
      <c r="A94" s="53"/>
      <c r="B94">
        <v>100</v>
      </c>
      <c r="C94">
        <v>100.001</v>
      </c>
      <c r="D94" s="9">
        <v>4.7</v>
      </c>
      <c r="E94" s="9">
        <v>3</v>
      </c>
      <c r="F94" s="49"/>
      <c r="G94" s="49"/>
    </row>
    <row r="95" spans="1:9">
      <c r="E95" s="9"/>
      <c r="F95" s="49"/>
      <c r="G95" s="49"/>
      <c r="H95" s="3"/>
      <c r="I95" s="3"/>
    </row>
    <row r="96" spans="1:9">
      <c r="F96" s="49"/>
      <c r="G96" s="49"/>
    </row>
    <row r="97" spans="1:11">
      <c r="F97" s="49"/>
      <c r="G97" s="49"/>
    </row>
    <row r="98" spans="1:11">
      <c r="A98" s="53" t="s">
        <v>75</v>
      </c>
      <c r="B98" s="56" t="s">
        <v>76</v>
      </c>
      <c r="C98" s="56"/>
      <c r="D98" s="56"/>
      <c r="E98" s="56"/>
      <c r="F98" s="49"/>
      <c r="G98" s="49"/>
    </row>
    <row r="99" spans="1:11">
      <c r="A99" s="53"/>
      <c r="F99" s="49"/>
      <c r="G99" s="49"/>
    </row>
    <row r="100" spans="1:11">
      <c r="A100" s="53"/>
      <c r="B100" s="2" t="s">
        <v>16</v>
      </c>
      <c r="C100" s="2" t="s">
        <v>17</v>
      </c>
      <c r="D100" s="2" t="s">
        <v>18</v>
      </c>
      <c r="E100" s="2" t="s">
        <v>19</v>
      </c>
      <c r="F100" s="49"/>
      <c r="G100" s="49"/>
    </row>
    <row r="101" spans="1:11">
      <c r="A101" s="53"/>
      <c r="B101">
        <v>25</v>
      </c>
      <c r="C101">
        <v>25.001999999999999</v>
      </c>
      <c r="D101" s="26">
        <v>4.5</v>
      </c>
      <c r="E101">
        <v>1.5</v>
      </c>
      <c r="F101" s="49"/>
      <c r="G101" s="49"/>
    </row>
    <row r="102" spans="1:11">
      <c r="A102" s="53"/>
      <c r="B102">
        <v>50</v>
      </c>
      <c r="C102" s="4">
        <v>50</v>
      </c>
      <c r="D102">
        <v>5.0999999999999996</v>
      </c>
      <c r="E102" s="9">
        <v>1.5</v>
      </c>
      <c r="F102" s="49"/>
      <c r="G102" s="49"/>
    </row>
    <row r="103" spans="1:11">
      <c r="A103" s="53"/>
      <c r="B103">
        <v>100</v>
      </c>
      <c r="C103">
        <v>100.001</v>
      </c>
      <c r="D103" s="9">
        <v>6.2</v>
      </c>
      <c r="E103">
        <v>1.4</v>
      </c>
      <c r="F103" s="49"/>
      <c r="G103" s="49"/>
    </row>
    <row r="110" spans="1:11" ht="41.1" customHeight="1">
      <c r="A110" s="5" t="s">
        <v>0</v>
      </c>
      <c r="B110" s="27">
        <v>45766</v>
      </c>
      <c r="C110" s="6"/>
      <c r="D110" s="7"/>
      <c r="E110" s="7"/>
      <c r="F110" s="7"/>
      <c r="G110" s="7"/>
      <c r="H110" s="7"/>
      <c r="I110" s="7"/>
      <c r="J110" s="7"/>
      <c r="K110" s="7"/>
    </row>
    <row r="111" spans="1:11" ht="24.95" customHeight="1">
      <c r="A111" s="46" t="s">
        <v>5</v>
      </c>
      <c r="B111" s="46"/>
      <c r="C111" s="46"/>
      <c r="D111" s="3"/>
    </row>
    <row r="112" spans="1:11" ht="24.95" customHeight="1"/>
    <row r="113" spans="1:11">
      <c r="A113" s="47" t="s">
        <v>77</v>
      </c>
      <c r="B113" s="47"/>
      <c r="C113" s="47"/>
      <c r="D113" s="47"/>
      <c r="E113" s="47"/>
      <c r="F113" s="47"/>
      <c r="G113" t="s">
        <v>44</v>
      </c>
    </row>
    <row r="114" spans="1:11">
      <c r="A114" s="47"/>
      <c r="B114" s="47"/>
      <c r="C114" s="47"/>
      <c r="D114" s="47"/>
      <c r="E114" s="47"/>
      <c r="F114" s="47"/>
    </row>
    <row r="116" spans="1:11">
      <c r="B116" s="2" t="s">
        <v>16</v>
      </c>
      <c r="C116" s="2" t="s">
        <v>17</v>
      </c>
      <c r="D116" s="2" t="s">
        <v>18</v>
      </c>
      <c r="E116" s="2" t="s">
        <v>19</v>
      </c>
    </row>
    <row r="117" spans="1:11">
      <c r="B117">
        <v>25</v>
      </c>
      <c r="C117">
        <v>25.001999999999999</v>
      </c>
      <c r="D117" s="26">
        <v>3</v>
      </c>
      <c r="E117">
        <v>0.6</v>
      </c>
      <c r="F117" s="50" t="s">
        <v>32</v>
      </c>
      <c r="G117" s="50"/>
      <c r="H117" s="50"/>
    </row>
    <row r="118" spans="1:11">
      <c r="B118">
        <v>50</v>
      </c>
      <c r="C118" s="4">
        <v>50</v>
      </c>
      <c r="D118">
        <v>3.4</v>
      </c>
      <c r="E118" s="9">
        <v>0.7</v>
      </c>
      <c r="F118" s="50"/>
      <c r="G118" s="50"/>
      <c r="H118" s="50"/>
    </row>
    <row r="119" spans="1:11">
      <c r="B119">
        <v>100</v>
      </c>
      <c r="C119">
        <v>100.001</v>
      </c>
      <c r="D119">
        <v>4.0999999999999996</v>
      </c>
      <c r="E119">
        <v>0.6</v>
      </c>
    </row>
    <row r="120" spans="1:11">
      <c r="B120">
        <v>150</v>
      </c>
      <c r="C120">
        <v>149.999</v>
      </c>
      <c r="D120">
        <v>4.9000000000000004</v>
      </c>
      <c r="E120" s="9">
        <v>0.7</v>
      </c>
    </row>
    <row r="121" spans="1:11">
      <c r="B121">
        <v>200</v>
      </c>
      <c r="C121">
        <v>199.99700000000001</v>
      </c>
      <c r="D121">
        <v>5.6</v>
      </c>
      <c r="E121" s="9">
        <v>0.7</v>
      </c>
    </row>
    <row r="126" spans="1:11">
      <c r="A126" s="5" t="s">
        <v>0</v>
      </c>
      <c r="B126" s="27">
        <v>45778</v>
      </c>
      <c r="C126" s="6"/>
      <c r="D126" s="7"/>
      <c r="E126" s="7"/>
      <c r="F126" s="7"/>
      <c r="G126" s="7"/>
      <c r="H126" s="7"/>
      <c r="I126" s="7"/>
      <c r="J126" s="7"/>
      <c r="K126" s="7"/>
    </row>
    <row r="127" spans="1:11">
      <c r="A127" s="46" t="s">
        <v>5</v>
      </c>
      <c r="B127" s="46"/>
      <c r="C127" s="46"/>
      <c r="D127" s="3"/>
    </row>
    <row r="129" spans="1:8" ht="15.75">
      <c r="A129" s="47" t="s">
        <v>78</v>
      </c>
      <c r="B129" s="47"/>
      <c r="C129" s="47"/>
      <c r="D129" s="47"/>
      <c r="E129" s="47"/>
      <c r="F129" s="47"/>
      <c r="G129" t="s">
        <v>44</v>
      </c>
    </row>
    <row r="130" spans="1:8">
      <c r="A130" s="47"/>
      <c r="B130" s="47"/>
      <c r="C130" s="47"/>
      <c r="D130" s="47"/>
      <c r="E130" s="47"/>
      <c r="F130" s="47"/>
    </row>
    <row r="132" spans="1:8">
      <c r="B132" s="2" t="s">
        <v>16</v>
      </c>
      <c r="C132" s="2" t="s">
        <v>17</v>
      </c>
      <c r="D132" s="2" t="s">
        <v>18</v>
      </c>
      <c r="E132" s="2" t="s">
        <v>19</v>
      </c>
    </row>
    <row r="133" spans="1:8">
      <c r="B133">
        <v>25</v>
      </c>
      <c r="C133">
        <v>25.001999999999999</v>
      </c>
      <c r="D133" s="26">
        <v>4.5</v>
      </c>
      <c r="E133">
        <v>0.9</v>
      </c>
      <c r="F133" s="40"/>
      <c r="G133" s="40"/>
      <c r="H133" s="40"/>
    </row>
    <row r="134" spans="1:8">
      <c r="B134">
        <v>50</v>
      </c>
      <c r="C134" s="4">
        <v>50</v>
      </c>
      <c r="D134">
        <v>3.7</v>
      </c>
      <c r="E134" s="9">
        <v>0.8</v>
      </c>
      <c r="F134" s="40"/>
      <c r="G134" s="40"/>
      <c r="H134" s="40"/>
    </row>
    <row r="135" spans="1:8">
      <c r="B135">
        <v>100</v>
      </c>
      <c r="C135">
        <v>100.001</v>
      </c>
      <c r="D135">
        <v>3.5</v>
      </c>
      <c r="E135">
        <v>0.7</v>
      </c>
    </row>
    <row r="136" spans="1:8">
      <c r="B136">
        <v>150</v>
      </c>
      <c r="C136">
        <v>149.99799999999999</v>
      </c>
      <c r="D136" s="9">
        <v>4</v>
      </c>
      <c r="E136" s="9">
        <v>0.7</v>
      </c>
    </row>
    <row r="137" spans="1:8">
      <c r="B137">
        <v>200</v>
      </c>
      <c r="C137">
        <v>199.99700000000001</v>
      </c>
      <c r="D137">
        <v>4.5</v>
      </c>
      <c r="E137" s="9">
        <v>0.6</v>
      </c>
    </row>
  </sheetData>
  <mergeCells count="26">
    <mergeCell ref="A127:C127"/>
    <mergeCell ref="A129:F130"/>
    <mergeCell ref="A6:C6"/>
    <mergeCell ref="B11:E11"/>
    <mergeCell ref="H11:K11"/>
    <mergeCell ref="A20:C20"/>
    <mergeCell ref="B22:E22"/>
    <mergeCell ref="H22:K22"/>
    <mergeCell ref="A42:C42"/>
    <mergeCell ref="B47:E47"/>
    <mergeCell ref="G58:J58"/>
    <mergeCell ref="B69:E69"/>
    <mergeCell ref="A60:F61"/>
    <mergeCell ref="A64:C64"/>
    <mergeCell ref="B98:E98"/>
    <mergeCell ref="B79:E79"/>
    <mergeCell ref="F117:H118"/>
    <mergeCell ref="F91:G103"/>
    <mergeCell ref="B67:E67"/>
    <mergeCell ref="B89:E89"/>
    <mergeCell ref="A67:A74"/>
    <mergeCell ref="A79:A86"/>
    <mergeCell ref="A89:A94"/>
    <mergeCell ref="A98:A103"/>
    <mergeCell ref="A111:C111"/>
    <mergeCell ref="A113:F11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9D8D-4097-AC42-8969-934B75D0FF1A}">
  <dimension ref="A1:K50"/>
  <sheetViews>
    <sheetView topLeftCell="A18" zoomScale="125" workbookViewId="0">
      <selection activeCell="A17" sqref="A17"/>
    </sheetView>
  </sheetViews>
  <sheetFormatPr defaultColWidth="11" defaultRowHeight="15.95"/>
  <cols>
    <col min="1" max="1" width="7.625" bestFit="1" customWidth="1"/>
    <col min="2" max="2" width="17" bestFit="1" customWidth="1"/>
    <col min="3" max="3" width="13" bestFit="1" customWidth="1"/>
    <col min="4" max="4" width="19.625" bestFit="1" customWidth="1"/>
    <col min="5" max="5" width="10" bestFit="1" customWidth="1"/>
  </cols>
  <sheetData>
    <row r="1" spans="1:6">
      <c r="A1" s="39" t="s">
        <v>79</v>
      </c>
      <c r="B1" s="39" t="s">
        <v>80</v>
      </c>
    </row>
    <row r="4" spans="1:6" ht="36" customHeight="1">
      <c r="A4" s="5" t="s">
        <v>0</v>
      </c>
      <c r="B4" s="27">
        <v>45762</v>
      </c>
      <c r="C4" s="6"/>
      <c r="D4" s="7"/>
      <c r="E4" s="7"/>
      <c r="F4" s="7"/>
    </row>
    <row r="5" spans="1:6">
      <c r="A5" s="46" t="s">
        <v>5</v>
      </c>
      <c r="B5" s="46"/>
      <c r="C5" s="46"/>
      <c r="D5" s="3" t="s">
        <v>60</v>
      </c>
    </row>
    <row r="6" spans="1:6">
      <c r="A6" s="2"/>
      <c r="C6" s="2"/>
      <c r="D6" s="3"/>
    </row>
    <row r="7" spans="1:6">
      <c r="A7" s="2"/>
      <c r="B7" s="2"/>
      <c r="C7" s="2"/>
      <c r="D7" s="3"/>
    </row>
    <row r="8" spans="1:6">
      <c r="B8" s="42" t="s">
        <v>14</v>
      </c>
      <c r="C8" s="42"/>
      <c r="D8" s="42"/>
      <c r="E8" s="42"/>
    </row>
    <row r="9" spans="1:6">
      <c r="B9" s="2" t="s">
        <v>16</v>
      </c>
      <c r="C9" s="2" t="s">
        <v>17</v>
      </c>
      <c r="D9" s="2" t="s">
        <v>18</v>
      </c>
      <c r="E9" s="2" t="s">
        <v>19</v>
      </c>
    </row>
    <row r="10" spans="1:6">
      <c r="B10">
        <v>25</v>
      </c>
      <c r="C10">
        <v>25.001999999999999</v>
      </c>
      <c r="D10">
        <v>0.4</v>
      </c>
      <c r="E10">
        <v>1.2</v>
      </c>
    </row>
    <row r="11" spans="1:6">
      <c r="B11">
        <v>50</v>
      </c>
      <c r="C11" s="4">
        <v>50</v>
      </c>
      <c r="D11">
        <v>0.9</v>
      </c>
      <c r="E11">
        <v>2.7</v>
      </c>
      <c r="F11" s="2"/>
    </row>
    <row r="12" spans="1:6">
      <c r="B12">
        <v>100</v>
      </c>
      <c r="C12">
        <v>100.001</v>
      </c>
      <c r="D12">
        <v>1.8</v>
      </c>
      <c r="E12">
        <v>4.2</v>
      </c>
      <c r="F12" s="13"/>
    </row>
    <row r="13" spans="1:6">
      <c r="B13">
        <v>150</v>
      </c>
      <c r="C13">
        <v>149.999</v>
      </c>
      <c r="D13">
        <v>2.1</v>
      </c>
      <c r="E13" s="9">
        <v>4.4000000000000004</v>
      </c>
      <c r="F13" s="13"/>
    </row>
    <row r="14" spans="1:6">
      <c r="B14">
        <v>200</v>
      </c>
      <c r="C14">
        <v>199.99700000000001</v>
      </c>
      <c r="D14">
        <v>2.7</v>
      </c>
      <c r="E14" s="9">
        <v>5.0999999999999996</v>
      </c>
      <c r="F14" s="13"/>
    </row>
    <row r="15" spans="1:6">
      <c r="F15" s="13"/>
    </row>
    <row r="16" spans="1:6">
      <c r="F16" s="13"/>
    </row>
    <row r="17" spans="1:11">
      <c r="A17" s="47" t="s">
        <v>81</v>
      </c>
      <c r="B17" s="47"/>
      <c r="C17" s="47"/>
      <c r="D17" s="47"/>
      <c r="E17" s="47"/>
      <c r="F17" s="47"/>
    </row>
    <row r="18" spans="1:11">
      <c r="A18" s="47"/>
      <c r="B18" s="47"/>
      <c r="C18" s="47"/>
      <c r="D18" s="47"/>
      <c r="E18" s="47"/>
      <c r="F18" s="47"/>
      <c r="H18" s="4"/>
    </row>
    <row r="19" spans="1:11">
      <c r="A19" s="5" t="s">
        <v>0</v>
      </c>
      <c r="B19" s="27">
        <v>45767</v>
      </c>
      <c r="C19" s="6"/>
      <c r="D19" s="7"/>
      <c r="E19" s="7"/>
      <c r="F19" s="7"/>
      <c r="G19" s="7"/>
      <c r="H19" s="7"/>
      <c r="I19" s="7"/>
      <c r="J19" s="7"/>
      <c r="K19" s="7"/>
    </row>
    <row r="20" spans="1:11">
      <c r="A20" s="46" t="s">
        <v>5</v>
      </c>
      <c r="B20" s="46"/>
      <c r="C20" s="46"/>
      <c r="D20" s="3" t="s">
        <v>82</v>
      </c>
    </row>
    <row r="22" spans="1:11">
      <c r="B22" s="42" t="s">
        <v>14</v>
      </c>
      <c r="C22" s="42"/>
      <c r="D22" s="42"/>
      <c r="E22" s="42"/>
    </row>
    <row r="23" spans="1:11">
      <c r="B23" s="2" t="s">
        <v>16</v>
      </c>
      <c r="C23" s="2" t="s">
        <v>17</v>
      </c>
      <c r="D23" s="2" t="s">
        <v>18</v>
      </c>
      <c r="E23" s="2" t="s">
        <v>19</v>
      </c>
    </row>
    <row r="24" spans="1:11">
      <c r="B24">
        <v>25</v>
      </c>
      <c r="C24">
        <v>25.001999999999999</v>
      </c>
      <c r="D24">
        <v>0.6</v>
      </c>
      <c r="E24">
        <v>0.4</v>
      </c>
    </row>
    <row r="25" spans="1:11">
      <c r="B25">
        <v>50</v>
      </c>
      <c r="C25" s="4">
        <v>50</v>
      </c>
      <c r="D25">
        <v>0.7</v>
      </c>
      <c r="E25">
        <v>0.4</v>
      </c>
    </row>
    <row r="26" spans="1:11">
      <c r="B26">
        <v>100</v>
      </c>
      <c r="C26">
        <v>100.001</v>
      </c>
      <c r="D26">
        <v>0.6</v>
      </c>
      <c r="E26">
        <v>0.5</v>
      </c>
    </row>
    <row r="27" spans="1:11">
      <c r="B27">
        <v>150</v>
      </c>
      <c r="C27">
        <v>149.99799999999999</v>
      </c>
      <c r="D27">
        <v>0.7</v>
      </c>
      <c r="E27" s="9">
        <v>0.5</v>
      </c>
    </row>
    <row r="28" spans="1:11">
      <c r="B28">
        <v>200</v>
      </c>
      <c r="C28">
        <v>199.99600000000001</v>
      </c>
      <c r="D28">
        <v>0.8</v>
      </c>
      <c r="E28" s="9">
        <v>0.7</v>
      </c>
    </row>
    <row r="30" spans="1:11">
      <c r="A30" s="47" t="s">
        <v>81</v>
      </c>
      <c r="B30" s="47"/>
      <c r="C30" s="47"/>
      <c r="D30" s="47"/>
      <c r="E30" s="47"/>
      <c r="F30" s="47"/>
    </row>
    <row r="31" spans="1:11">
      <c r="A31" s="47"/>
      <c r="B31" s="47"/>
      <c r="C31" s="47"/>
      <c r="D31" s="47"/>
      <c r="E31" s="47"/>
      <c r="F31" s="47"/>
      <c r="H31" s="4"/>
    </row>
    <row r="32" spans="1:11">
      <c r="A32" s="5" t="s">
        <v>0</v>
      </c>
      <c r="B32" s="27">
        <v>45768</v>
      </c>
      <c r="C32" s="6"/>
      <c r="D32" s="7"/>
      <c r="E32" s="7"/>
      <c r="F32" s="7"/>
      <c r="G32" s="7"/>
      <c r="H32" s="7"/>
      <c r="I32" s="7"/>
      <c r="J32" s="7"/>
      <c r="K32" s="7"/>
    </row>
    <row r="33" spans="1:5">
      <c r="A33" s="46" t="s">
        <v>5</v>
      </c>
      <c r="B33" s="46"/>
      <c r="C33" s="46"/>
      <c r="D33" s="3" t="s">
        <v>83</v>
      </c>
      <c r="E33" t="s">
        <v>84</v>
      </c>
    </row>
    <row r="34" spans="1:5">
      <c r="D34" s="3"/>
    </row>
    <row r="35" spans="1:5">
      <c r="B35" s="42" t="s">
        <v>14</v>
      </c>
      <c r="C35" s="42"/>
      <c r="D35" s="42"/>
      <c r="E35" s="42"/>
    </row>
    <row r="36" spans="1:5">
      <c r="B36" s="2" t="s">
        <v>16</v>
      </c>
      <c r="C36" s="2" t="s">
        <v>17</v>
      </c>
      <c r="D36" s="2" t="s">
        <v>18</v>
      </c>
      <c r="E36" s="2" t="s">
        <v>19</v>
      </c>
    </row>
    <row r="37" spans="1:5">
      <c r="B37">
        <v>-25</v>
      </c>
      <c r="C37">
        <v>-25.001000000000001</v>
      </c>
      <c r="D37">
        <v>0.3</v>
      </c>
      <c r="E37">
        <v>0.5</v>
      </c>
    </row>
    <row r="38" spans="1:5">
      <c r="B38">
        <v>-50</v>
      </c>
      <c r="C38" s="4">
        <v>-50</v>
      </c>
      <c r="D38">
        <v>0.1</v>
      </c>
      <c r="E38">
        <v>0.5</v>
      </c>
    </row>
    <row r="39" spans="1:5">
      <c r="B39">
        <v>-100</v>
      </c>
      <c r="C39" s="4">
        <v>-100</v>
      </c>
      <c r="D39">
        <v>-0.2</v>
      </c>
      <c r="E39">
        <v>0.5</v>
      </c>
    </row>
    <row r="40" spans="1:5">
      <c r="B40">
        <v>-150</v>
      </c>
      <c r="C40">
        <v>-149.99600000000001</v>
      </c>
      <c r="D40">
        <v>-0.4</v>
      </c>
      <c r="E40" s="9">
        <v>0.6</v>
      </c>
    </row>
    <row r="41" spans="1:5">
      <c r="B41">
        <v>-200</v>
      </c>
      <c r="C41">
        <v>-199.99700000000001</v>
      </c>
      <c r="D41">
        <v>-0.7</v>
      </c>
      <c r="E41">
        <v>0.6</v>
      </c>
    </row>
    <row r="46" spans="1:5" ht="15.75"/>
    <row r="49" ht="15.75"/>
    <row r="50" ht="15.75"/>
  </sheetData>
  <mergeCells count="8">
    <mergeCell ref="B35:E35"/>
    <mergeCell ref="A30:F31"/>
    <mergeCell ref="A33:C33"/>
    <mergeCell ref="A5:C5"/>
    <mergeCell ref="B8:E8"/>
    <mergeCell ref="B22:E22"/>
    <mergeCell ref="A17:F18"/>
    <mergeCell ref="A20:C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Gonzalez, Gumaro</dc:creator>
  <cp:keywords/>
  <dc:description/>
  <cp:lastModifiedBy/>
  <cp:revision/>
  <dcterms:created xsi:type="dcterms:W3CDTF">2025-03-25T04:54:21Z</dcterms:created>
  <dcterms:modified xsi:type="dcterms:W3CDTF">2025-05-07T15:22:13Z</dcterms:modified>
  <cp:category/>
  <cp:contentStatus/>
</cp:coreProperties>
</file>