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13_ncr:1_{D2F70D8B-30B0-4340-AEA6-FB538764C430}" xr6:coauthVersionLast="47" xr6:coauthVersionMax="47" xr10:uidLastSave="{00000000-0000-0000-0000-000000000000}"/>
  <bookViews>
    <workbookView xWindow="0" yWindow="500" windowWidth="40960" windowHeight="22540" activeTab="7" xr2:uid="{0720D1D3-3B17-7448-8608-D1733749D666}"/>
  </bookViews>
  <sheets>
    <sheet name="832HD0" sheetId="1" r:id="rId1"/>
    <sheet name="832HD" sheetId="5" r:id="rId2"/>
    <sheet name="353ND" sheetId="2" r:id="rId3"/>
    <sheet name="301" sheetId="3" r:id="rId4"/>
    <sheet name="301-2" sheetId="4" r:id="rId5"/>
    <sheet name="Empty " sheetId="6" r:id="rId6"/>
    <sheet name="Keithley" sheetId="8" r:id="rId7"/>
    <sheet name="Combined"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0" i="9" l="1"/>
  <c r="F20" i="1"/>
  <c r="L20" i="1"/>
  <c r="L12" i="1"/>
  <c r="F123" i="3" l="1"/>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4" i="1"/>
  <c r="L23" i="1"/>
  <c r="L21" i="1"/>
  <c r="F22" i="1"/>
  <c r="F23" i="1"/>
  <c r="F24" i="1"/>
  <c r="L9" i="1"/>
  <c r="L10" i="1"/>
  <c r="L11" i="1"/>
  <c r="L8" i="1"/>
  <c r="F9" i="1"/>
  <c r="F10" i="1"/>
  <c r="F11" i="1"/>
  <c r="F12" i="1"/>
  <c r="F8" i="1"/>
  <c r="C5" i="1"/>
  <c r="D5" i="2"/>
  <c r="F25" i="2" l="1"/>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<sst xmlns="http://schemas.openxmlformats.org/spreadsheetml/2006/main" count="470" uniqueCount="97">
  <si>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</si>
  <si>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</si>
  <si>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</si>
  <si>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</si>
  <si>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</si>
  <si>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</si>
  <si>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</si>
  <si>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</si>
  <si>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</si>
  <si>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</si>
  <si>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</si>
  <si>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</si>
  <si>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</si>
  <si>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</si>
  <si>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</si>
  <si>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</si>
  <si>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</si>
  <si>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</si>
  <si>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</si>
  <si>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</si>
  <si>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</si>
  <si>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</si>
  <si>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</si>
  <si>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</si>
  <si>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</si>
  <si>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</si>
  <si>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</si>
  <si>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</si>
  <si>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</si>
  <si>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</si>
  <si>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</si>
  <si>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</si>
  <si>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</si>
  <si>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</si>
  <si>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</si>
  <si>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</si>
  <si>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</si>
  <si>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</si>
  <si>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</si>
  <si>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</si>
  <si>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</si>
  <si>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</si>
  <si>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</si>
  <si>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</si>
  <si>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</si>
  <si>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</si>
  <si>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</si>
  <si>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</si>
  <si>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</si>
  <si>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</si>
  <si>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</si>
  <si>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</si>
  <si>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</si>
  <si>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</si>
  <si>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</si>
  <si>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</si>
  <si>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</si>
  <si>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</si>
  <si>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</si>
  <si>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</si>
  <si>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</si>
  <si>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</si>
  <si>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</si>
  <si>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</si>
  <si>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</si>
  <si>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</si>
  <si>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</si>
  <si>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</si>
  <si>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</si>
  <si>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</si>
  <si>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</si>
  <si>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</si>
  <si>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</si>
  <si>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</si>
  <si>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</si>
  <si>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</si>
  <si>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</si>
  <si>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</si>
  <si>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</si>
  <si>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</si>
  <si>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</si>
  <si>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</si>
  <si>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</si>
  <si>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</si>
  <si>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</si>
  <si>
    <t>832HD</t>
  </si>
  <si>
    <t>353ND</t>
  </si>
  <si>
    <t>avg</t>
  </si>
  <si>
    <t>3min</t>
  </si>
  <si>
    <t>Polarity reversed 832</t>
  </si>
  <si>
    <t>832HD(-)</t>
  </si>
  <si>
    <t>353ND(-)</t>
  </si>
  <si>
    <t>301(-)</t>
  </si>
  <si>
    <t>GGm</t>
  </si>
  <si>
    <t>GGs</t>
  </si>
  <si>
    <t>GGm(-)</t>
  </si>
  <si>
    <t>GGs(-)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</si>
</sst>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1" x14ac:knownFonts="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6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11" fontId="0" fillId="0" borderId="0" xfId="0" applyNumberFormat="1"/>
    <xf numFmtId="11" fontId="4" fillId="3" borderId="0" xfId="2" applyNumberFormat="1"/>
    <xf numFmtId="0" fontId="0" fillId="0" borderId="0" xfId="0" applyAlignment="1">
      <alignment horizontal="center"/>
    </xf>
    <xf numFmtId="0" fontId="6" fillId="6" borderId="0" xfId="5" applyFont="1" applyAlignment="1">
      <alignment horizontal="center" vertical="center"/>
    </xf>
    <xf numFmtId="20" fontId="3" fillId="2" borderId="0" xfId="1" applyNumberFormat="1" applyAlignment="1">
      <alignment horizontal="center" vertical="center"/>
    </xf>
    <xf numFmtId="0" fontId="8" fillId="0" borderId="0" xfId="0" applyFont="1" applyAlignment="1">
      <alignment horizontal="center" wrapText="1"/>
    </xf>
    <xf numFmtId="0" fontId="8" fillId="0" borderId="0" xfId="0" applyFont="1" applyAlignment="1">
      <alignment horizontal="center" vertic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0" fillId="0" borderId="0" xfId="0" applyAlignment="1">
      <alignment horizontal="center" wrapText="1"/>
    </xf>
    <xf numFmtId="0" fontId="8" fillId="0" borderId="0" xfId="0" applyFont="1" applyAlignment="1">
      <alignment horizontal="center"/>
    </xf>
    <xf numFmtId="0" fontId="0" fillId="0" borderId="0" xfId="0" applyAlignment="1">
      <alignment horizontal="center" vertical="center" wrapText="1"/>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832HD - 3min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2517497812773405E-2"/>
                  <c:y val="-4.1194954797317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0-22B3-6D48-ABE1-C7749556040B}"/>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174234470691162"/>
                  <c:y val="0.29535287255759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'832HD0'!$J$8:$J$11</c:f>
              <c:numCache>
                <c:formatCode>General</c:formatCode>
                <c:ptCount val="4"/>
                <c:pt idx="0">
                  <c:v>16</c:v>
                </c:pt>
                <c:pt idx="1">
                  <c:v>16.399999999999999</c:v>
                </c:pt>
                <c:pt idx="2">
                  <c:v>22</c:v>
                </c:pt>
                <c:pt idx="3">
                  <c:v>31.1</c:v>
                </c:pt>
              </c:numCache>
            </c:numRef>
          </c:yVal>
          <c:smooth val="0"/>
          <c:extLst>
            <c:ext xmlns:c16="http://schemas.microsoft.com/office/drawing/2014/chart" uri="{C3380CC4-5D6E-409C-BE32-E72D297353CC}">
              <c16:uniqueId val="{00000001-22B3-6D48-ABE1-C7749556040B}"/>
            </c:ext>
          </c:extLst>
        </c:ser>
        <c:dLbls>
          <c:showLegendKey val="0"/>
          <c:showVal val="0"/>
          <c:showCatName val="0"/>
          <c:showSerName val="0"/>
          <c:showPercent val="0"/>
          <c:showBubbleSize val="0"/>
        </c:dLbls>
        <c:axId val="693315520"/>
        <c:axId val="814512528"/>
      </c:scatterChart>
      <c:valAx>
        <c:axId val="693315520"/>
        <c:scaling>
          <c:orientation val="minMax"/>
          <c:max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2528"/>
        <c:crosses val="autoZero"/>
        <c:crossBetween val="midCat"/>
      </c:valAx>
      <c:valAx>
        <c:axId val="8145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1552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72142519034149E-2"/>
          <c:y val="1.2686191849955075E-2"/>
          <c:w val="0.95216002598565452"/>
          <c:h val="0.95531136196276045"/>
        </c:manualLayout>
      </c:layout>
      <c:scatterChart>
        <c:scatterStyle val="lineMarker"/>
        <c:varyColors val="0"/>
        <c:ser>
          <c:idx val="0"/>
          <c:order val="0"/>
          <c:tx>
            <c:strRef>
              <c:f>'Empty '!$B$11:$E$11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FDFB-0E42-8A2A-41A3F8A5E3F4}"/>
            </c:ext>
          </c:extLst>
        </c:ser>
        <c:ser>
          <c:idx val="1"/>
          <c:order val="1"/>
          <c:tx>
            <c:strRef>
              <c:f>'Empty '!$H$11:$K$11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'Empty '!$I$13:$I$18</c:f>
              <c:numCache>
                <c:formatCode>0.000</c:formatCode>
                <c:ptCount val="6"/>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1-FDFB-0E42-8A2A-41A3F8A5E3F4}"/>
            </c:ext>
          </c:extLst>
        </c:ser>
        <c:ser>
          <c:idx val="2"/>
          <c:order val="2"/>
          <c:tx>
            <c:strRef>
              <c:f>'Empty '!$B$47:$E$47</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'Empty '!$C$49:$C$51</c:f>
              <c:numCache>
                <c:formatCode>0.000</c:formatCode>
                <c:ptCount val="3"/>
                <c:pt idx="0" formatCode="General">
                  <c:v>25.001999999999999</c:v>
                </c:pt>
                <c:pt idx="1">
                  <c:v>50</c:v>
                </c:pt>
                <c:pt idx="2" formatCode="General">
                  <c:v>100.001</c:v>
                </c:pt>
              </c:numCache>
            </c:numRef>
          </c:xVal>
          <c:yVal>
            <c:numRef>
              <c:f>'Empty '!$D$49:$D$51</c:f>
              <c:numCache>
                <c:formatCode>General</c:formatCode>
                <c:ptCount val="3"/>
                <c:pt idx="0">
                  <c:v>458.2</c:v>
                </c:pt>
                <c:pt idx="1">
                  <c:v>559.20000000000005</c:v>
                </c:pt>
                <c:pt idx="2">
                  <c:v>736.6</c:v>
                </c:pt>
              </c:numCache>
            </c:numRef>
          </c:yVal>
          <c:smooth val="0"/>
          <c:extLst>
            <c:ext xmlns:c16="http://schemas.microsoft.com/office/drawing/2014/chart" uri="{C3380CC4-5D6E-409C-BE32-E72D297353CC}">
              <c16:uniqueId val="{00000002-FDFB-0E42-8A2A-41A3F8A5E3F4}"/>
            </c:ext>
          </c:extLst>
        </c:ser>
        <c:ser>
          <c:idx val="3"/>
          <c:order val="3"/>
          <c:tx>
            <c:strRef>
              <c:f>'Empty '!$A$67:$A$74</c:f>
              <c:strCache>
                <c:ptCount val="8"/>
                <c:pt idx="0">
                  <c:v>Test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'Empty '!$C$71:$C$75</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'!$D$71:$D$75</c:f>
              <c:numCache>
                <c:formatCode>General</c:formatCode>
                <c:ptCount val="5"/>
                <c:pt idx="0" formatCode="0.0">
                  <c:v>10</c:v>
                </c:pt>
                <c:pt idx="1">
                  <c:v>12.8</c:v>
                </c:pt>
                <c:pt idx="2">
                  <c:v>16.5</c:v>
                </c:pt>
                <c:pt idx="3">
                  <c:v>18.8</c:v>
                </c:pt>
                <c:pt idx="4">
                  <c:v>20.399999999999999</c:v>
                </c:pt>
              </c:numCache>
            </c:numRef>
          </c:yVal>
          <c:smooth val="0"/>
          <c:extLst>
            <c:ext xmlns:c16="http://schemas.microsoft.com/office/drawing/2014/chart" uri="{C3380CC4-5D6E-409C-BE32-E72D297353CC}">
              <c16:uniqueId val="{00000003-FDFB-0E42-8A2A-41A3F8A5E3F4}"/>
            </c:ext>
          </c:extLst>
        </c:ser>
        <c:ser>
          <c:idx val="4"/>
          <c:order val="4"/>
          <c:tx>
            <c:strRef>
              <c:f>'Empty '!$A$79:$A$86</c:f>
              <c:strCache>
                <c:ptCount val="8"/>
                <c:pt idx="0">
                  <c:v>Test 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'Empty '!$C$82:$C$86</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'!$D$82:$D$86</c:f>
              <c:numCache>
                <c:formatCode>General</c:formatCode>
                <c:ptCount val="5"/>
                <c:pt idx="0" formatCode="0.0">
                  <c:v>10.3</c:v>
                </c:pt>
                <c:pt idx="1">
                  <c:v>12.3</c:v>
                </c:pt>
                <c:pt idx="2" formatCode="0.0">
                  <c:v>16</c:v>
                </c:pt>
                <c:pt idx="3">
                  <c:v>19.7</c:v>
                </c:pt>
                <c:pt idx="4">
                  <c:v>24.9</c:v>
                </c:pt>
              </c:numCache>
            </c:numRef>
          </c:yVal>
          <c:smooth val="0"/>
          <c:extLst>
            <c:ext xmlns:c16="http://schemas.microsoft.com/office/drawing/2014/chart" uri="{C3380CC4-5D6E-409C-BE32-E72D297353CC}">
              <c16:uniqueId val="{00000004-FDFB-0E42-8A2A-41A3F8A5E3F4}"/>
            </c:ext>
          </c:extLst>
        </c:ser>
        <c:ser>
          <c:idx val="5"/>
          <c:order val="5"/>
          <c:tx>
            <c:strRef>
              <c:f>'Empty '!$A$89:$A$94</c:f>
              <c:strCache>
                <c:ptCount val="6"/>
                <c:pt idx="0">
                  <c:v>Test 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'Empty '!$C$92:$C$94</c:f>
              <c:numCache>
                <c:formatCode>0.000</c:formatCode>
                <c:ptCount val="3"/>
                <c:pt idx="0" formatCode="General">
                  <c:v>25.001999999999999</c:v>
                </c:pt>
                <c:pt idx="1">
                  <c:v>50</c:v>
                </c:pt>
                <c:pt idx="2" formatCode="General">
                  <c:v>100.001</c:v>
                </c:pt>
              </c:numCache>
            </c:numRef>
          </c:xVal>
          <c:yVal>
            <c:numRef>
              <c:f>'Empty '!$D$92:$D$94</c:f>
              <c:numCache>
                <c:formatCode>General</c:formatCode>
                <c:ptCount val="3"/>
                <c:pt idx="0" formatCode="0.0">
                  <c:v>2.8</c:v>
                </c:pt>
                <c:pt idx="1">
                  <c:v>3.5</c:v>
                </c:pt>
                <c:pt idx="2" formatCode="0.0">
                  <c:v>4.7</c:v>
                </c:pt>
              </c:numCache>
            </c:numRef>
          </c:yVal>
          <c:smooth val="0"/>
          <c:extLst>
            <c:ext xmlns:c16="http://schemas.microsoft.com/office/drawing/2014/chart" uri="{C3380CC4-5D6E-409C-BE32-E72D297353CC}">
              <c16:uniqueId val="{00000005-FDFB-0E42-8A2A-41A3F8A5E3F4}"/>
            </c:ext>
          </c:extLst>
        </c:ser>
        <c:ser>
          <c:idx val="6"/>
          <c:order val="6"/>
          <c:tx>
            <c:strRef>
              <c:f>'Empty '!$A$98:$A$103</c:f>
              <c:strCache>
                <c:ptCount val="6"/>
                <c:pt idx="0">
                  <c:v>Test 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'Empty '!$C$101:$C$103</c:f>
              <c:numCache>
                <c:formatCode>0.000</c:formatCode>
                <c:ptCount val="3"/>
                <c:pt idx="0" formatCode="General">
                  <c:v>25.001999999999999</c:v>
                </c:pt>
                <c:pt idx="1">
                  <c:v>50</c:v>
                </c:pt>
                <c:pt idx="2" formatCode="General">
                  <c:v>100.001</c:v>
                </c:pt>
              </c:numCache>
            </c:numRef>
          </c:xVal>
          <c:yVal>
            <c:numRef>
              <c:f>'Empty '!$D$101:$D$103</c:f>
              <c:numCache>
                <c:formatCode>General</c:formatCode>
                <c:ptCount val="3"/>
                <c:pt idx="0" formatCode="0.0">
                  <c:v>4.5</c:v>
                </c:pt>
                <c:pt idx="1">
                  <c:v>5.0999999999999996</c:v>
                </c:pt>
                <c:pt idx="2" formatCode="0.0">
                  <c:v>6.2</c:v>
                </c:pt>
              </c:numCache>
            </c:numRef>
          </c:yVal>
          <c:smooth val="0"/>
          <c:extLst>
            <c:ext xmlns:c16="http://schemas.microsoft.com/office/drawing/2014/chart" uri="{C3380CC4-5D6E-409C-BE32-E72D297353CC}">
              <c16:uniqueId val="{00000006-FDFB-0E42-8A2A-41A3F8A5E3F4}"/>
            </c:ext>
          </c:extLst>
        </c:ser>
        <c:ser>
          <c:idx val="7"/>
          <c:order val="7"/>
          <c:tx>
            <c:strRef>
              <c:f>'Empty '!$A$115</c:f>
              <c:strCache>
                <c:ptCount val="1"/>
                <c:pt idx="0">
                  <c:v>Trial 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'Empty '!$C$117:$C$121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'!$D$117:$D$121</c:f>
              <c:numCache>
                <c:formatCode>General</c:formatCode>
                <c:ptCount val="5"/>
                <c:pt idx="0" formatCode="0.0">
                  <c:v>3</c:v>
                </c:pt>
                <c:pt idx="1">
                  <c:v>3.4</c:v>
                </c:pt>
                <c:pt idx="2">
                  <c:v>4.0999999999999996</c:v>
                </c:pt>
                <c:pt idx="3">
                  <c:v>4.9000000000000004</c:v>
                </c:pt>
                <c:pt idx="4">
                  <c:v>5.6</c:v>
                </c:pt>
              </c:numCache>
            </c:numRef>
          </c:yVal>
          <c:smooth val="0"/>
          <c:extLst>
            <c:ext xmlns:c16="http://schemas.microsoft.com/office/drawing/2014/chart" uri="{C3380CC4-5D6E-409C-BE32-E72D297353CC}">
              <c16:uniqueId val="{00000007-FDFB-0E42-8A2A-41A3F8A5E3F4}"/>
            </c:ext>
          </c:extLst>
        </c:ser>
        <c:ser>
          <c:idx val="8"/>
          <c:order val="8"/>
          <c:tx>
            <c:strRef>
              <c:f>'Empty '!$A$128</c:f>
              <c:strCache>
                <c:ptCount val="1"/>
                <c:pt idx="0">
                  <c:v>Trial 5</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'Empty '!$C$133:$C$137</c:f>
              <c:numCache>
                <c:formatCode>0.000</c:formatCode>
                <c:ptCount val="5"/>
                <c:pt idx="0" formatCode="General">
                  <c:v>25.001999999999999</c:v>
                </c:pt>
                <c:pt idx="1">
                  <c:v>50</c:v>
                </c:pt>
                <c:pt idx="2" formatCode="General">
                  <c:v>100.001</c:v>
                </c:pt>
                <c:pt idx="3" formatCode="General">
                  <c:v>149.99799999999999</c:v>
                </c:pt>
                <c:pt idx="4" formatCode="General">
                  <c:v>199.99700000000001</c:v>
                </c:pt>
              </c:numCache>
            </c:numRef>
          </c:xVal>
          <c:yVal>
            <c:numRef>
              <c:f>'Empty '!$D$133:$D$137</c:f>
              <c:numCache>
                <c:formatCode>General</c:formatCode>
                <c:ptCount val="5"/>
                <c:pt idx="0" formatCode="0.0">
                  <c:v>4.5</c:v>
                </c:pt>
                <c:pt idx="1">
                  <c:v>3.7</c:v>
                </c:pt>
                <c:pt idx="2">
                  <c:v>3.5</c:v>
                </c:pt>
                <c:pt idx="3" formatCode="0.0">
                  <c:v>4</c:v>
                </c:pt>
                <c:pt idx="4">
                  <c:v>4.5</c:v>
                </c:pt>
              </c:numCache>
            </c:numRef>
          </c:yVal>
          <c:smooth val="0"/>
          <c:extLst>
            <c:ext xmlns:c16="http://schemas.microsoft.com/office/drawing/2014/chart" uri="{C3380CC4-5D6E-409C-BE32-E72D297353CC}">
              <c16:uniqueId val="{00000008-FDFB-0E42-8A2A-41A3F8A5E3F4}"/>
            </c:ext>
          </c:extLst>
        </c:ser>
        <c:dLbls>
          <c:showLegendKey val="0"/>
          <c:showVal val="0"/>
          <c:showCatName val="0"/>
          <c:showSerName val="0"/>
          <c:showPercent val="0"/>
          <c:showBubbleSize val="0"/>
        </c:dLbls>
        <c:axId val="163184144"/>
        <c:axId val="163087248"/>
      </c:scatterChart>
      <c:valAx>
        <c:axId val="163184144"/>
        <c:scaling>
          <c:orientation val="minMax"/>
          <c:max val="200"/>
          <c:min val="-2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768922992845343"/>
              <c:y val="0.980205094880061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87248"/>
        <c:crosses val="autoZero"/>
        <c:crossBetween val="midCat"/>
      </c:valAx>
      <c:valAx>
        <c:axId val="163087248"/>
        <c:scaling>
          <c:orientation val="minMax"/>
          <c:max val="880"/>
          <c:min val="-8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layout>
            <c:manualLayout>
              <c:xMode val="edge"/>
              <c:yMode val="edge"/>
              <c:x val="8.0976862933659268E-3"/>
              <c:y val="0.336044934451750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184144"/>
        <c:crosses val="autoZero"/>
        <c:crossBetween val="midCat"/>
        <c:majorUnit val="100"/>
        <c:minorUnit val="50"/>
      </c:valAx>
      <c:spPr>
        <a:noFill/>
        <a:ln>
          <a:noFill/>
        </a:ln>
        <a:effectLst/>
      </c:spPr>
    </c:plotArea>
    <c:legend>
      <c:legendPos val="r"/>
      <c:layout>
        <c:manualLayout>
          <c:xMode val="edge"/>
          <c:yMode val="edge"/>
          <c:x val="0.11554728184180195"/>
          <c:y val="0.12223259661288664"/>
          <c:w val="0.26130730300491373"/>
          <c:h val="0.25313255617816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Keithley - No</a:t>
            </a:r>
            <a:r>
              <a:rPr lang="en-US" baseline="0"/>
              <a:t> Connections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2872841444267E-2"/>
          <c:y val="9.0275168865819724E-2"/>
          <c:w val="0.82642198914696108"/>
          <c:h val="0.84594683697643924"/>
        </c:manualLayout>
      </c:layout>
      <c:scatterChart>
        <c:scatterStyle val="lineMarker"/>
        <c:varyColors val="0"/>
        <c:ser>
          <c:idx val="0"/>
          <c:order val="0"/>
          <c:tx>
            <c:strRef>
              <c:f>Keithley!$B$8</c:f>
              <c:strCache>
                <c:ptCount val="1"/>
                <c:pt idx="0">
                  <c:v>3min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CCD9-514E-B21C-5148449E35DD}"/>
            </c:ext>
          </c:extLst>
        </c:ser>
        <c:ser>
          <c:idx val="1"/>
          <c:order val="1"/>
          <c:tx>
            <c:strRef>
              <c:f>Keithley!$B$22</c:f>
              <c:strCache>
                <c:ptCount val="1"/>
                <c:pt idx="0">
                  <c:v>15min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1-CCD9-514E-B21C-5148449E35DD}"/>
            </c:ext>
          </c:extLst>
        </c:ser>
        <c:ser>
          <c:idx val="2"/>
          <c:order val="2"/>
          <c:tx>
            <c:strRef>
              <c:f>Keithley!$B$35</c:f>
              <c:strCache>
                <c:ptCount val="1"/>
                <c:pt idx="0">
                  <c:v>20min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2-CCD9-514E-B21C-5148449E35DD}"/>
            </c:ext>
          </c:extLst>
        </c:ser>
        <c:dLbls>
          <c:showLegendKey val="0"/>
          <c:showVal val="0"/>
          <c:showCatName val="0"/>
          <c:showSerName val="0"/>
          <c:showPercent val="0"/>
          <c:showBubbleSize val="0"/>
        </c:dLbls>
        <c:axId val="324411744"/>
        <c:axId val="324465440"/>
      </c:scatterChart>
      <c:valAx>
        <c:axId val="3244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5440"/>
        <c:crosses val="autoZero"/>
        <c:crossBetween val="midCat"/>
      </c:valAx>
      <c:valAx>
        <c:axId val="324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006896086597315E-2"/>
          <c:y val="7.5420421059267967E-2"/>
          <c:w val="0.88349845723246045"/>
          <c:h val="0.84275140470510534"/>
        </c:manualLayout>
      </c:layout>
      <c:scatterChart>
        <c:scatterStyle val="lineMarker"/>
        <c:varyColors val="0"/>
        <c:ser>
          <c:idx val="0"/>
          <c:order val="0"/>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Combined!$B$8:$B$11</c:f>
              <c:numCache>
                <c:formatCode>General</c:formatCode>
                <c:ptCount val="4"/>
                <c:pt idx="0">
                  <c:v>30.001000000000001</c:v>
                </c:pt>
                <c:pt idx="1">
                  <c:v>40.002000000000002</c:v>
                </c:pt>
                <c:pt idx="2" formatCode="0.000">
                  <c:v>50</c:v>
                </c:pt>
                <c:pt idx="3">
                  <c:v>60.000999999999998</c:v>
                </c:pt>
              </c:numCache>
            </c:numRef>
          </c:xVal>
          <c:yVal>
            <c:numRef>
              <c:f>Combined!$C$8:$C$11</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F37A-0441-8007-EF409D3453AF}"/>
            </c:ext>
          </c:extLst>
        </c:ser>
        <c:ser>
          <c:idx val="1"/>
          <c:order val="1"/>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(Combined!$H$8:$H$9,Combined!$H$11:$H$19)</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(Combined!$I$8:$I$9,Combined!$I$11:$I$19)</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F37A-0441-8007-EF409D3453AF}"/>
            </c:ext>
          </c:extLst>
        </c:ser>
        <c:ser>
          <c:idx val="2"/>
          <c:order val="2"/>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6867752233737798"/>
                  <c:y val="4.0386408894612746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Combined!$M$8:$M$19</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Combined!$N$8:$N$19</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F37A-0441-8007-EF409D3453AF}"/>
            </c:ext>
          </c:extLst>
        </c:ser>
        <c:ser>
          <c:idx val="3"/>
          <c:order val="3"/>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0.17388247556490785"/>
                  <c:y val="-9.485791976262879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Combined!$C$25:$C$34</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3-F37A-0441-8007-EF409D3453AF}"/>
            </c:ext>
          </c:extLst>
        </c:ser>
        <c:ser>
          <c:idx val="4"/>
          <c:order val="4"/>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2.5575314493238181E-2"/>
                  <c:y val="-1.911167525802174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Combined!$C$66:$C$74</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4-2B49-1F40-8615-A0EA415A2F81}"/>
            </c:ext>
          </c:extLst>
        </c:ser>
        <c:ser>
          <c:idx val="5"/>
          <c:order val="5"/>
          <c:tx>
            <c:strRef>
              <c:f>Combined!$H$60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Combined!$H$64:$H$74</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Combined!$I$63:$I$74</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7-2B49-1F40-8615-A0EA415A2F81}"/>
            </c:ext>
          </c:extLst>
        </c:ser>
        <c:ser>
          <c:idx val="6"/>
          <c:order val="6"/>
          <c:tx>
            <c:strRef>
              <c:f>Combined!$N$61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7570267961131106E-2"/>
                  <c:y val="6.184742446237295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Combined!$N$64:$N$75</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Combined!$O$64:$O$75</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08-2B49-1F40-8615-A0EA415A2F81}"/>
            </c:ext>
          </c:extLst>
        </c:ser>
        <c:ser>
          <c:idx val="7"/>
          <c:order val="7"/>
          <c:tx>
            <c:strRef>
              <c:f>Combined!$S$61</c:f>
              <c:strCache>
                <c:ptCount val="1"/>
                <c:pt idx="0">
                  <c:v>GGm</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Combined!$T$64:$T$67</c:f>
              <c:numCache>
                <c:formatCode>0.000</c:formatCode>
                <c:ptCount val="4"/>
                <c:pt idx="0" formatCode="General">
                  <c:v>25.001999999999999</c:v>
                </c:pt>
                <c:pt idx="1">
                  <c:v>49.999000000000002</c:v>
                </c:pt>
                <c:pt idx="2">
                  <c:v>100</c:v>
                </c:pt>
                <c:pt idx="3" formatCode="General">
                  <c:v>149.99700000000001</c:v>
                </c:pt>
              </c:numCache>
            </c:numRef>
          </c:xVal>
          <c:yVal>
            <c:numRef>
              <c:f>Combined!$U$64:$U$67</c:f>
              <c:numCache>
                <c:formatCode>General</c:formatCode>
                <c:ptCount val="4"/>
                <c:pt idx="0">
                  <c:v>253.8</c:v>
                </c:pt>
                <c:pt idx="1">
                  <c:v>342.4</c:v>
                </c:pt>
                <c:pt idx="2">
                  <c:v>506.8</c:v>
                </c:pt>
                <c:pt idx="3">
                  <c:v>649.29999999999995</c:v>
                </c:pt>
              </c:numCache>
            </c:numRef>
          </c:yVal>
          <c:smooth val="0"/>
          <c:extLst>
            <c:ext xmlns:c16="http://schemas.microsoft.com/office/drawing/2014/chart" uri="{C3380CC4-5D6E-409C-BE32-E72D297353CC}">
              <c16:uniqueId val="{00000008-7CFD-EC40-A461-9EEF0C6CABCE}"/>
            </c:ext>
          </c:extLst>
        </c:ser>
        <c:ser>
          <c:idx val="8"/>
          <c:order val="8"/>
          <c:tx>
            <c:strRef>
              <c:f>Combined!$S$70</c:f>
              <c:strCache>
                <c:ptCount val="1"/>
                <c:pt idx="0">
                  <c:v>GGm(-)</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9.7427623399127267E-3"/>
                  <c:y val="0.149669326780747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Combined!$T$75:$T$77</c:f>
              <c:numCache>
                <c:formatCode>General</c:formatCode>
                <c:ptCount val="3"/>
                <c:pt idx="0" formatCode="0.000">
                  <c:v>-100.001</c:v>
                </c:pt>
                <c:pt idx="1">
                  <c:v>-149.99700000000001</c:v>
                </c:pt>
                <c:pt idx="2">
                  <c:v>-199.99700000000001</c:v>
                </c:pt>
              </c:numCache>
            </c:numRef>
          </c:xVal>
          <c:yVal>
            <c:numRef>
              <c:f>Combined!$U$75:$U$77</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09-7CFD-EC40-A461-9EEF0C6CABCE}"/>
            </c:ext>
          </c:extLst>
        </c:ser>
        <c:ser>
          <c:idx val="9"/>
          <c:order val="9"/>
          <c:tx>
            <c:strRef>
              <c:f>Combined!$X$62</c:f>
              <c:strCache>
                <c:ptCount val="1"/>
                <c:pt idx="0">
                  <c:v>GGs</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0.10440143037883406"/>
                  <c:y val="-2.06630117321150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Combined!$X$64:$X$68</c:f>
              <c:numCache>
                <c:formatCode>General</c:formatCode>
                <c:ptCount val="5"/>
                <c:pt idx="0">
                  <c:v>25.003</c:v>
                </c:pt>
                <c:pt idx="1">
                  <c:v>50.000999999999998</c:v>
                </c:pt>
                <c:pt idx="2">
                  <c:v>100.002</c:v>
                </c:pt>
                <c:pt idx="3">
                  <c:v>150</c:v>
                </c:pt>
                <c:pt idx="4">
                  <c:v>199.99700000000001</c:v>
                </c:pt>
              </c:numCache>
            </c:numRef>
          </c:xVal>
          <c:yVal>
            <c:numRef>
              <c:f>Combined!$Y$64:$Y$68</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0A-7CFD-EC40-A461-9EEF0C6CABCE}"/>
            </c:ext>
          </c:extLst>
        </c:ser>
        <c:ser>
          <c:idx val="10"/>
          <c:order val="10"/>
          <c:tx>
            <c:strRef>
              <c:f>Combined!$X$70</c:f>
              <c:strCache>
                <c:ptCount val="1"/>
                <c:pt idx="0">
                  <c:v>GGs(-)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1"/>
            <c:trendlineLbl>
              <c:layout>
                <c:manualLayout>
                  <c:x val="-0.11034017384805994"/>
                  <c:y val="6.35154530434304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Combined!$X$74:$X$76</c:f>
              <c:numCache>
                <c:formatCode>General</c:formatCode>
                <c:ptCount val="3"/>
                <c:pt idx="0">
                  <c:v>-100.001</c:v>
                </c:pt>
                <c:pt idx="1">
                  <c:v>-149.99700000000001</c:v>
                </c:pt>
                <c:pt idx="2">
                  <c:v>-199.99799999999999</c:v>
                </c:pt>
              </c:numCache>
            </c:numRef>
          </c:xVal>
          <c:yVal>
            <c:numRef>
              <c:f>Combined!$Y$74:$Y$76</c:f>
              <c:numCache>
                <c:formatCode>General</c:formatCode>
                <c:ptCount val="3"/>
                <c:pt idx="0">
                  <c:v>-96.9</c:v>
                </c:pt>
                <c:pt idx="1">
                  <c:v>-191.8</c:v>
                </c:pt>
                <c:pt idx="2">
                  <c:v>-282.8</c:v>
                </c:pt>
              </c:numCache>
            </c:numRef>
          </c:yVal>
          <c:smooth val="0"/>
          <c:extLst>
            <c:ext xmlns:c16="http://schemas.microsoft.com/office/drawing/2014/chart" uri="{C3380CC4-5D6E-409C-BE32-E72D297353CC}">
              <c16:uniqueId val="{0000000B-7CFD-EC40-A461-9EEF0C6CABCE}"/>
            </c:ext>
          </c:extLst>
        </c:ser>
        <c:dLbls>
          <c:showLegendKey val="0"/>
          <c:showVal val="0"/>
          <c:showCatName val="0"/>
          <c:showSerName val="0"/>
          <c:showPercent val="0"/>
          <c:showBubbleSize val="0"/>
        </c:dLbls>
        <c:axId val="381576432"/>
        <c:axId val="1974214383"/>
      </c:scatterChart>
      <c:valAx>
        <c:axId val="3815764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Voltage obs (V)</a:t>
                </a:r>
                <a:r>
                  <a:rPr lang="en-US" sz="1200" b="0" i="0" u="none" strike="noStrike" baseline="0"/>
                  <a:t> </a:t>
                </a:r>
                <a:endParaRPr lang="en-US" sz="1200"/>
              </a:p>
            </c:rich>
          </c:tx>
          <c:layout>
            <c:manualLayout>
              <c:xMode val="edge"/>
              <c:yMode val="edge"/>
              <c:x val="0.47454533112827985"/>
              <c:y val="0.958066391738451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4214383"/>
        <c:crosses val="autoZero"/>
        <c:crossBetween val="midCat"/>
      </c:valAx>
      <c:valAx>
        <c:axId val="1974214383"/>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Measured Current (pA)</a:t>
                </a:r>
                <a:r>
                  <a:rPr lang="en-US" sz="1200" b="0" i="0" u="none" strike="noStrike" baseline="0"/>
                  <a:t> </a:t>
                </a:r>
                <a:endParaRPr lang="en-US" sz="1200"/>
              </a:p>
            </c:rich>
          </c:tx>
          <c:layout>
            <c:manualLayout>
              <c:xMode val="edge"/>
              <c:yMode val="edge"/>
              <c:x val="1.044344028730884E-2"/>
              <c:y val="0.3214785498572748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1576432"/>
        <c:crosses val="autoZero"/>
        <c:crossBetween val="midCat"/>
      </c:valAx>
      <c:spPr>
        <a:noFill/>
        <a:ln>
          <a:no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manualLayout>
          <c:xMode val="edge"/>
          <c:yMode val="edge"/>
          <c:x val="9.9375247191575936E-2"/>
          <c:y val="6.8074194300259128E-2"/>
          <c:w val="0.10319601635368138"/>
          <c:h val="0.3193093469325509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Resistivity vs Voltage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781777277840281E-2"/>
          <c:y val="8.8860487985389897E-2"/>
          <c:w val="0.91087376577927748"/>
          <c:h val="0.8616109822410597"/>
        </c:manualLayout>
      </c:layout>
      <c:scatterChart>
        <c:scatterStyle val="lineMarker"/>
        <c:varyColors val="0"/>
        <c:ser>
          <c:idx val="0"/>
          <c:order val="0"/>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705284886264217E-2"/>
                  <c:y val="8.029814833329332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Combined!$B$8:$B$11</c:f>
              <c:numCache>
                <c:formatCode>General</c:formatCode>
                <c:ptCount val="4"/>
                <c:pt idx="0">
                  <c:v>30.001000000000001</c:v>
                </c:pt>
                <c:pt idx="1">
                  <c:v>40.002000000000002</c:v>
                </c:pt>
                <c:pt idx="2" formatCode="0.000">
                  <c:v>50</c:v>
                </c:pt>
                <c:pt idx="3">
                  <c:v>60.000999999999998</c:v>
                </c:pt>
              </c:numCache>
            </c:numRef>
          </c:xVal>
          <c:yVal>
            <c:numRef>
              <c:f>Combined!$E$8:$E$11</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0-278C-4646-A8F5-30BE3E985378}"/>
            </c:ext>
          </c:extLst>
        </c:ser>
        <c:ser>
          <c:idx val="1"/>
          <c:order val="1"/>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Combined!$H$11:$H$19</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c:v>120</c:v>
                </c:pt>
              </c:numCache>
            </c:numRef>
          </c:xVal>
          <c:yVal>
            <c:numRef>
              <c:f>Combined!$J$11:$J$19</c:f>
              <c:numCache>
                <c:formatCode>0.0E+00</c:formatCode>
                <c:ptCount val="9"/>
                <c:pt idx="0">
                  <c:v>18932357182473.66</c:v>
                </c:pt>
                <c:pt idx="1">
                  <c:v>22467965595927.684</c:v>
                </c:pt>
                <c:pt idx="2">
                  <c:v>25722609059700.25</c:v>
                </c:pt>
                <c:pt idx="3">
                  <c:v>28629302659956.871</c:v>
                </c:pt>
                <c:pt idx="4">
                  <c:v>30896498453647.129</c:v>
                </c:pt>
                <c:pt idx="5">
                  <c:v>33139526788924.855</c:v>
                </c:pt>
                <c:pt idx="6">
                  <c:v>34922932951367.582</c:v>
                </c:pt>
                <c:pt idx="7">
                  <c:v>36530769929298.836</c:v>
                </c:pt>
                <c:pt idx="8">
                  <c:v>38309016086793.875</c:v>
                </c:pt>
              </c:numCache>
            </c:numRef>
          </c:yVal>
          <c:smooth val="0"/>
          <c:extLst>
            <c:ext xmlns:c16="http://schemas.microsoft.com/office/drawing/2014/chart" uri="{C3380CC4-5D6E-409C-BE32-E72D297353CC}">
              <c16:uniqueId val="{00000001-278C-4646-A8F5-30BE3E985378}"/>
            </c:ext>
          </c:extLst>
        </c:ser>
        <c:ser>
          <c:idx val="2"/>
          <c:order val="2"/>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4518030949256344"/>
                  <c:y val="-1.09614609122466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Combined!$M$11:$M$19</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c:v>120</c:v>
                </c:pt>
              </c:numCache>
            </c:numRef>
          </c:xVal>
          <c:yVal>
            <c:numRef>
              <c:f>Combined!$P$11:$P$19</c:f>
              <c:numCache>
                <c:formatCode>0.0E+00</c:formatCode>
                <c:ptCount val="9"/>
                <c:pt idx="0">
                  <c:v>128045810837438.39</c:v>
                </c:pt>
                <c:pt idx="1">
                  <c:v>141877729257641.91</c:v>
                </c:pt>
                <c:pt idx="2">
                  <c:v>151706808560311.25</c:v>
                </c:pt>
                <c:pt idx="3">
                  <c:v>160732507420494.66</c:v>
                </c:pt>
                <c:pt idx="4">
                  <c:v>167149036012861.72</c:v>
                </c:pt>
                <c:pt idx="5">
                  <c:v>173539020178041.5</c:v>
                </c:pt>
                <c:pt idx="6">
                  <c:v>178029177534246.53</c:v>
                </c:pt>
                <c:pt idx="7">
                  <c:v>183746401542416.41</c:v>
                </c:pt>
                <c:pt idx="8">
                  <c:v>188347826086956.5</c:v>
                </c:pt>
              </c:numCache>
            </c:numRef>
          </c:yVal>
          <c:smooth val="0"/>
          <c:extLst>
            <c:ext xmlns:c16="http://schemas.microsoft.com/office/drawing/2014/chart" uri="{C3380CC4-5D6E-409C-BE32-E72D297353CC}">
              <c16:uniqueId val="{00000002-278C-4646-A8F5-30BE3E985378}"/>
            </c:ext>
          </c:extLst>
        </c:ser>
        <c:ser>
          <c:idx val="3"/>
          <c:order val="3"/>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0.10177944553805775"/>
                  <c:y val="-1.602662768015787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Combined!$E$25:$E$34</c:f>
              <c:numCache>
                <c:formatCode>0.0E+00</c:formatCode>
                <c:ptCount val="10"/>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3-278C-4646-A8F5-30BE3E985378}"/>
            </c:ext>
          </c:extLst>
        </c:ser>
        <c:ser>
          <c:idx val="4"/>
          <c:order val="4"/>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3625847550306211"/>
                  <c:y val="9.96723808319843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Combined!$E$66:$E$74</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4-4A63-E94D-9FBF-177E2EBF71DE}"/>
            </c:ext>
          </c:extLst>
        </c:ser>
        <c:ser>
          <c:idx val="5"/>
          <c:order val="5"/>
          <c:tx>
            <c:strRef>
              <c:f>Combined!$H$60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2494053477690288"/>
                  <c:y val="0.329940398898596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Combined!$H$63:$H$74</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Combined!$K$63:$K$74</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5-4A63-E94D-9FBF-177E2EBF71DE}"/>
            </c:ext>
          </c:extLst>
        </c:ser>
        <c:ser>
          <c:idx val="6"/>
          <c:order val="6"/>
          <c:tx>
            <c:strRef>
              <c:f>Combined!$N$61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Combined!$N$70:$N$73</c:f>
              <c:numCache>
                <c:formatCode>0.000</c:formatCode>
                <c:ptCount val="4"/>
                <c:pt idx="0">
                  <c:v>-70</c:v>
                </c:pt>
                <c:pt idx="1">
                  <c:v>-80</c:v>
                </c:pt>
                <c:pt idx="2">
                  <c:v>-90</c:v>
                </c:pt>
                <c:pt idx="3">
                  <c:v>-100</c:v>
                </c:pt>
              </c:numCache>
            </c:numRef>
          </c:xVal>
          <c:yVal>
            <c:numRef>
              <c:f>Combined!$Q$70:$Q$73</c:f>
              <c:numCache>
                <c:formatCode>0.0E+00</c:formatCode>
                <c:ptCount val="4"/>
                <c:pt idx="0">
                  <c:v>478799999999999.94</c:v>
                </c:pt>
                <c:pt idx="1">
                  <c:v>444307692307692.25</c:v>
                </c:pt>
                <c:pt idx="2">
                  <c:v>406124999999999.94</c:v>
                </c:pt>
                <c:pt idx="3">
                  <c:v>384497041420118.31</c:v>
                </c:pt>
              </c:numCache>
            </c:numRef>
          </c:yVal>
          <c:smooth val="0"/>
          <c:extLst>
            <c:ext xmlns:c16="http://schemas.microsoft.com/office/drawing/2014/chart" uri="{C3380CC4-5D6E-409C-BE32-E72D297353CC}">
              <c16:uniqueId val="{00000006-4A63-E94D-9FBF-177E2EBF71DE}"/>
            </c:ext>
          </c:extLst>
        </c:ser>
        <c:ser>
          <c:idx val="7"/>
          <c:order val="7"/>
          <c:tx>
            <c:strRef>
              <c:f>Combined!$X$62</c:f>
              <c:strCache>
                <c:ptCount val="1"/>
                <c:pt idx="0">
                  <c:v>GGs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Combined!$X$64:$X$68</c:f>
              <c:numCache>
                <c:formatCode>General</c:formatCode>
                <c:ptCount val="5"/>
                <c:pt idx="0">
                  <c:v>25.003</c:v>
                </c:pt>
                <c:pt idx="1">
                  <c:v>50.000999999999998</c:v>
                </c:pt>
                <c:pt idx="2">
                  <c:v>100.002</c:v>
                </c:pt>
                <c:pt idx="3">
                  <c:v>150</c:v>
                </c:pt>
                <c:pt idx="4">
                  <c:v>199.99700000000001</c:v>
                </c:pt>
              </c:numCache>
            </c:numRef>
          </c:xVal>
          <c:yVal>
            <c:numRef>
              <c:f>Combined!$Z$64:$Z$68</c:f>
              <c:numCache>
                <c:formatCode>0.00E+00</c:formatCode>
                <c:ptCount val="5"/>
                <c:pt idx="0">
                  <c:v>9470000000000</c:v>
                </c:pt>
                <c:pt idx="1">
                  <c:v>14400000000000</c:v>
                </c:pt>
                <c:pt idx="2">
                  <c:v>19600000000000</c:v>
                </c:pt>
                <c:pt idx="3">
                  <c:v>22500000000000</c:v>
                </c:pt>
                <c:pt idx="4">
                  <c:v>24300000000000</c:v>
                </c:pt>
              </c:numCache>
            </c:numRef>
          </c:yVal>
          <c:smooth val="0"/>
          <c:extLst>
            <c:ext xmlns:c16="http://schemas.microsoft.com/office/drawing/2014/chart" uri="{C3380CC4-5D6E-409C-BE32-E72D297353CC}">
              <c16:uniqueId val="{00000007-C326-B64F-BA4A-2E85B44D7C11}"/>
            </c:ext>
          </c:extLst>
        </c:ser>
        <c:ser>
          <c:idx val="8"/>
          <c:order val="8"/>
          <c:tx>
            <c:strRef>
              <c:f>Combined!$X$70</c:f>
              <c:strCache>
                <c:ptCount val="1"/>
                <c:pt idx="0">
                  <c:v>GGs(-)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Combined!$X$74:$X$76</c:f>
              <c:numCache>
                <c:formatCode>General</c:formatCode>
                <c:ptCount val="3"/>
                <c:pt idx="0">
                  <c:v>-100.001</c:v>
                </c:pt>
                <c:pt idx="1">
                  <c:v>-149.99700000000001</c:v>
                </c:pt>
                <c:pt idx="2">
                  <c:v>-199.99799999999999</c:v>
                </c:pt>
              </c:numCache>
            </c:numRef>
          </c:xVal>
          <c:yVal>
            <c:numRef>
              <c:f>Combined!$Z$74:$Z$76</c:f>
              <c:numCache>
                <c:formatCode>0.00E+00</c:formatCode>
                <c:ptCount val="3"/>
                <c:pt idx="0">
                  <c:v>67100000000000</c:v>
                </c:pt>
                <c:pt idx="1">
                  <c:v>50800000000000</c:v>
                </c:pt>
                <c:pt idx="2">
                  <c:v>46000000000000</c:v>
                </c:pt>
              </c:numCache>
            </c:numRef>
          </c:yVal>
          <c:smooth val="0"/>
          <c:extLst>
            <c:ext xmlns:c16="http://schemas.microsoft.com/office/drawing/2014/chart" uri="{C3380CC4-5D6E-409C-BE32-E72D297353CC}">
              <c16:uniqueId val="{00000008-C326-B64F-BA4A-2E85B44D7C11}"/>
            </c:ext>
          </c:extLst>
        </c:ser>
        <c:ser>
          <c:idx val="9"/>
          <c:order val="9"/>
          <c:tx>
            <c:strRef>
              <c:f>Combined!$S$61</c:f>
              <c:strCache>
                <c:ptCount val="1"/>
                <c:pt idx="0">
                  <c:v>GGm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0.12271352799650044"/>
                  <c:y val="-2.73038258297371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Combined!$T$64:$T$68</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Combined!$V$64:$V$68</c:f>
              <c:numCache>
                <c:formatCode>0.0E+00</c:formatCode>
                <c:ptCount val="5"/>
                <c:pt idx="0">
                  <c:v>6401221276595.7432</c:v>
                </c:pt>
                <c:pt idx="1">
                  <c:v>9488712091121.4941</c:v>
                </c:pt>
                <c:pt idx="2">
                  <c:v>12821625887924.227</c:v>
                </c:pt>
                <c:pt idx="3">
                  <c:v>15011250669952.256</c:v>
                </c:pt>
                <c:pt idx="4">
                  <c:v>17311409484481.15</c:v>
                </c:pt>
              </c:numCache>
            </c:numRef>
          </c:yVal>
          <c:smooth val="0"/>
          <c:extLst>
            <c:ext xmlns:c16="http://schemas.microsoft.com/office/drawing/2014/chart" uri="{C3380CC4-5D6E-409C-BE32-E72D297353CC}">
              <c16:uniqueId val="{00000009-C326-B64F-BA4A-2E85B44D7C11}"/>
            </c:ext>
          </c:extLst>
        </c:ser>
        <c:ser>
          <c:idx val="10"/>
          <c:order val="10"/>
          <c:tx>
            <c:strRef>
              <c:f>Combined!$S$70</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1"/>
            <c:trendlineLbl>
              <c:layout>
                <c:manualLayout>
                  <c:x val="3.9022173009623795E-2"/>
                  <c:y val="3.05391448838867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Combined!$T$75:$T$77</c:f>
              <c:numCache>
                <c:formatCode>General</c:formatCode>
                <c:ptCount val="3"/>
                <c:pt idx="0" formatCode="0.000">
                  <c:v>-100.001</c:v>
                </c:pt>
                <c:pt idx="1">
                  <c:v>-149.99700000000001</c:v>
                </c:pt>
                <c:pt idx="2">
                  <c:v>-199.99700000000001</c:v>
                </c:pt>
              </c:numCache>
            </c:numRef>
          </c:xVal>
          <c:yVal>
            <c:numRef>
              <c:f>Combined!$V$75:$V$77</c:f>
              <c:numCache>
                <c:formatCode>0.0E+00</c:formatCode>
                <c:ptCount val="3"/>
                <c:pt idx="0">
                  <c:v>41734521387283.234</c:v>
                </c:pt>
                <c:pt idx="1">
                  <c:v>36126038028169.016</c:v>
                </c:pt>
                <c:pt idx="2">
                  <c:v>34217496208530.805</c:v>
                </c:pt>
              </c:numCache>
            </c:numRef>
          </c:yVal>
          <c:smooth val="0"/>
          <c:extLst>
            <c:ext xmlns:c16="http://schemas.microsoft.com/office/drawing/2014/chart" uri="{C3380CC4-5D6E-409C-BE32-E72D297353CC}">
              <c16:uniqueId val="{0000000A-C326-B64F-BA4A-2E85B44D7C11}"/>
            </c:ext>
          </c:extLst>
        </c:ser>
        <c:dLbls>
          <c:showLegendKey val="0"/>
          <c:showVal val="0"/>
          <c:showCatName val="0"/>
          <c:showSerName val="0"/>
          <c:showPercent val="0"/>
          <c:showBubbleSize val="0"/>
        </c:dLbls>
        <c:axId val="388390736"/>
        <c:axId val="324873680"/>
      </c:scatterChart>
      <c:valAx>
        <c:axId val="38839073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effectLst/>
                  </a:rPr>
                  <a:t>Voltage obs (V)</a:t>
                </a:r>
                <a:r>
                  <a:rPr lang="en-US" sz="1200" b="0" i="0" u="none" strike="noStrike" kern="1200" baseline="0">
                    <a:solidFill>
                      <a:sysClr val="windowText" lastClr="000000">
                        <a:lumMod val="65000"/>
                        <a:lumOff val="35000"/>
                      </a:sysClr>
                    </a:solidFill>
                  </a:rPr>
                  <a:t> </a:t>
                </a:r>
              </a:p>
            </c:rich>
          </c:tx>
          <c:layout>
            <c:manualLayout>
              <c:xMode val="edge"/>
              <c:yMode val="edge"/>
              <c:x val="0.4532702162229722"/>
              <c:y val="0.9656693750122473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24873680"/>
        <c:crosses val="autoZero"/>
        <c:crossBetween val="midCat"/>
      </c:valAx>
      <c:valAx>
        <c:axId val="324873680"/>
        <c:scaling>
          <c:orientation val="minMax"/>
          <c:max val="5000000000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Resistivity (ohm cm)</a:t>
                </a:r>
                <a:r>
                  <a:rPr lang="en-US" sz="1200" b="0" i="0" u="none" strike="noStrike" baseline="0"/>
                  <a:t> </a:t>
                </a:r>
                <a:endParaRPr lang="en-US" sz="1200"/>
              </a:p>
            </c:rich>
          </c:tx>
          <c:layout>
            <c:manualLayout>
              <c:xMode val="edge"/>
              <c:yMode val="edge"/>
              <c:x val="1.3726159230096241E-2"/>
              <c:y val="0.4070298313916883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8390736"/>
        <c:crosses val="autoZero"/>
        <c:crossBetween val="midCat"/>
      </c:valAx>
      <c:spPr>
        <a:noFill/>
        <a:ln>
          <a:no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7.1063402230971143E-2"/>
          <c:y val="5.9321222678016997E-2"/>
          <c:w val="0.11789971566054243"/>
          <c:h val="0.3814209148114191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Polarity Reversed - 832HD - 3min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'832HD0'!$B$18:$E$18</c:f>
              <c:strCache>
                <c:ptCount val="1"/>
                <c:pt idx="0">
                  <c:v>Trial 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B6D4-6E40-B456-F17A5F159BC6}"/>
            </c:ext>
          </c:extLst>
        </c:ser>
        <c:ser>
          <c:idx val="1"/>
          <c:order val="1"/>
          <c:tx>
            <c:strRef>
              <c:f>'832HD0'!$H$18:$K$18</c:f>
              <c:strCache>
                <c:ptCount val="1"/>
                <c:pt idx="0">
                  <c:v>Trial 4</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B6D4-6E40-B456-F17A5F159BC6}"/>
            </c:ext>
          </c:extLst>
        </c:ser>
        <c:dLbls>
          <c:showLegendKey val="0"/>
          <c:showVal val="0"/>
          <c:showCatName val="0"/>
          <c:showSerName val="0"/>
          <c:showPercent val="0"/>
          <c:showBubbleSize val="0"/>
        </c:dLbls>
        <c:axId val="386860656"/>
        <c:axId val="386303424"/>
      </c:scatterChart>
      <c:valAx>
        <c:axId val="3868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03424"/>
        <c:crosses val="autoZero"/>
        <c:crossBetween val="midCat"/>
      </c:valAx>
      <c:valAx>
        <c:axId val="3863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6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'832HD0'!$B$28:$E$28</c:f>
              <c:strCache>
                <c:ptCount val="1"/>
                <c:pt idx="0">
                  <c:v>Trial 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47397200349956E-2"/>
                  <c:y val="0.12460629921259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740C-964F-86F3-CEC36B4139A7}"/>
            </c:ext>
          </c:extLst>
        </c:ser>
        <c:dLbls>
          <c:showLegendKey val="0"/>
          <c:showVal val="0"/>
          <c:showCatName val="0"/>
          <c:showSerName val="0"/>
          <c:showPercent val="0"/>
          <c:showBubbleSize val="0"/>
        </c:dLbls>
        <c:axId val="703315552"/>
        <c:axId val="527854656"/>
      </c:scatterChart>
      <c:valAx>
        <c:axId val="7033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4656"/>
        <c:crosses val="autoZero"/>
        <c:crossBetween val="midCat"/>
      </c:valAx>
      <c:valAx>
        <c:axId val="52785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76444477671746E-2"/>
          <c:y val="5.3045982345187002E-2"/>
          <c:w val="0.95935601555693495"/>
          <c:h val="0.89946514764754171"/>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509201349831271E-2"/>
                  <c:y val="-7.0745825809963494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2-1A26-644E-8971-60F9C49D4D13}"/>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'832HD0'!$I$9:$I$11</c:f>
              <c:numCache>
                <c:formatCode>General</c:formatCode>
                <c:ptCount val="3"/>
                <c:pt idx="0" formatCode="0.000">
                  <c:v>50</c:v>
                </c:pt>
                <c:pt idx="1">
                  <c:v>100.001</c:v>
                </c:pt>
                <c:pt idx="2">
                  <c:v>149.999</c:v>
                </c:pt>
              </c:numCache>
            </c:numRef>
          </c:xVal>
          <c:yVal>
            <c:numRef>
              <c:f>'832HD0'!$J$9:$J$11</c:f>
              <c:numCache>
                <c:formatCode>General</c:formatCode>
                <c:ptCount val="3"/>
                <c:pt idx="0">
                  <c:v>16.399999999999999</c:v>
                </c:pt>
                <c:pt idx="1">
                  <c:v>22</c:v>
                </c:pt>
                <c:pt idx="2">
                  <c:v>31.1</c:v>
                </c:pt>
              </c:numCache>
            </c:numRef>
          </c:yVal>
          <c:smooth val="0"/>
          <c:extLst>
            <c:ext xmlns:c16="http://schemas.microsoft.com/office/drawing/2014/chart" uri="{C3380CC4-5D6E-409C-BE32-E72D297353CC}">
              <c16:uniqueId val="{00000003-1A26-644E-8971-60F9C49D4D13}"/>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1A26-644E-8971-60F9C49D4D13}"/>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3506943450250541E-2"/>
                  <c:y val="-1.380519298832826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1A26-644E-8971-60F9C49D4D13}"/>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6-1A26-644E-8971-60F9C49D4D13}"/>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'832HD0'!$D$42:$D$51</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C-1A26-644E-8971-60F9C49D4D13}"/>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7.7879210553226302E-2"/>
                  <c:y val="2.709350159532485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'832HD0'!$J$43:$J$51</c:f>
              <c:numCache>
                <c:formatCode>General</c:formatCode>
                <c:ptCount val="9"/>
                <c:pt idx="0">
                  <c:v>118.3</c:v>
                </c:pt>
                <c:pt idx="1">
                  <c:v>122.1</c:v>
                </c:pt>
                <c:pt idx="2">
                  <c:v>125.6</c:v>
                </c:pt>
                <c:pt idx="3">
                  <c:v>128.4</c:v>
                </c:pt>
                <c:pt idx="4">
                  <c:v>131.9</c:v>
                </c:pt>
                <c:pt idx="5">
                  <c:v>135.1</c:v>
                </c:pt>
                <c:pt idx="6">
                  <c:v>138.30000000000001</c:v>
                </c:pt>
                <c:pt idx="7">
                  <c:v>141.69999999999999</c:v>
                </c:pt>
                <c:pt idx="8">
                  <c:v>145.80000000000001</c:v>
                </c:pt>
              </c:numCache>
            </c:numRef>
          </c:yVal>
          <c:smooth val="0"/>
          <c:extLst>
            <c:ext xmlns:c16="http://schemas.microsoft.com/office/drawing/2014/chart" uri="{C3380CC4-5D6E-409C-BE32-E72D297353CC}">
              <c16:uniqueId val="{0000000D-1A26-644E-8971-60F9C49D4D13}"/>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2.6169710604356272E-2"/>
                  <c:y val="-1.9354835897925358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'832HD0'!$C$60:$C$68</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'832HD0'!$D$60:$D$68</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E-1A26-644E-8971-60F9C49D4D13}"/>
            </c:ext>
          </c:extLst>
        </c:ser>
        <c:dLbls>
          <c:showLegendKey val="0"/>
          <c:showVal val="0"/>
          <c:showCatName val="0"/>
          <c:showSerName val="0"/>
          <c:showPercent val="0"/>
          <c:showBubbleSize val="0"/>
        </c:dLbls>
        <c:axId val="400605920"/>
        <c:axId val="401351984"/>
      </c:scatterChart>
      <c:valAx>
        <c:axId val="400605920"/>
        <c:scaling>
          <c:orientation val="minMax"/>
          <c:max val="22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Voltage obs (V)</a:t>
                </a:r>
                <a:r>
                  <a:rPr lang="en-US" sz="2000" b="0" i="0" u="none" strike="noStrike" kern="1200" baseline="0">
                    <a:solidFill>
                      <a:sysClr val="windowText" lastClr="000000">
                        <a:lumMod val="65000"/>
                        <a:lumOff val="35000"/>
                      </a:sysClr>
                    </a:solidFill>
                  </a:rPr>
                  <a:t> </a:t>
                </a:r>
              </a:p>
            </c:rich>
          </c:tx>
          <c:layout>
            <c:manualLayout>
              <c:xMode val="edge"/>
              <c:yMode val="edge"/>
              <c:x val="0.43225139120195716"/>
              <c:y val="0.9608001701147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1351984"/>
        <c:crosses val="autoZero"/>
        <c:crossBetween val="midCat"/>
      </c:valAx>
      <c:valAx>
        <c:axId val="401351984"/>
        <c:scaling>
          <c:orientation val="minMax"/>
          <c:max val="150"/>
          <c:min val="-1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Measured Current (pA)</a:t>
                </a:r>
                <a:r>
                  <a:rPr lang="en-US" sz="2000" b="0" i="0" u="none" strike="noStrike" kern="1200" baseline="0">
                    <a:solidFill>
                      <a:sysClr val="windowText" lastClr="000000">
                        <a:lumMod val="65000"/>
                        <a:lumOff val="35000"/>
                      </a:sysClr>
                    </a:solidFill>
                  </a:rPr>
                  <a:t> </a:t>
                </a:r>
              </a:p>
            </c:rich>
          </c:tx>
          <c:layout>
            <c:manualLayout>
              <c:xMode val="edge"/>
              <c:yMode val="edge"/>
              <c:x val="1.1451942337953786E-2"/>
              <c:y val="0.367445976398378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060592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82870476482776489"/>
          <c:y val="0.29622990361665075"/>
          <c:w val="0.12756963715459319"/>
          <c:h val="0.264623066949350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6034299415222E-2"/>
          <c:y val="3.2405563172389462E-2"/>
          <c:w val="0.94197667836905452"/>
          <c:h val="0.92379751905891005"/>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734251964438171E-4"/>
                  <c:y val="-1.110847819534951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'832HD0'!$F$9:$F$12</c:f>
              <c:numCache>
                <c:formatCode>0.0E+00</c:formatCode>
                <c:ptCount val="4"/>
                <c:pt idx="0">
                  <c:v>132299741602067.22</c:v>
                </c:pt>
                <c:pt idx="1">
                  <c:v>208386292226292.25</c:v>
                </c:pt>
                <c:pt idx="2">
                  <c:v>277054430014430.06</c:v>
                </c:pt>
                <c:pt idx="3">
                  <c:v>320499179968701.19</c:v>
                </c:pt>
              </c:numCache>
            </c:numRef>
          </c:yVal>
          <c:smooth val="0"/>
          <c:extLst>
            <c:ext xmlns:c16="http://schemas.microsoft.com/office/drawing/2014/chart" uri="{C3380CC4-5D6E-409C-BE32-E72D297353CC}">
              <c16:uniqueId val="{00000000-08D7-D14E-AB6B-80CB8E3C12D8}"/>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'832HD0'!$L$8:$L$11</c:f>
              <c:numCache>
                <c:formatCode>0.0E+00</c:formatCode>
                <c:ptCount val="4"/>
                <c:pt idx="0">
                  <c:v>88896000000000.016</c:v>
                </c:pt>
                <c:pt idx="1">
                  <c:v>173441734417344.19</c:v>
                </c:pt>
                <c:pt idx="2">
                  <c:v>258588444444444.56</c:v>
                </c:pt>
                <c:pt idx="3">
                  <c:v>274381879242586.66</c:v>
                </c:pt>
              </c:numCache>
            </c:numRef>
          </c:yVal>
          <c:smooth val="0"/>
          <c:extLst>
            <c:ext xmlns:c16="http://schemas.microsoft.com/office/drawing/2014/chart" uri="{C3380CC4-5D6E-409C-BE32-E72D297353CC}">
              <c16:uniqueId val="{00000001-08D7-D14E-AB6B-80CB8E3C12D8}"/>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'832HD0'!$F$21:$F$24</c:f>
              <c:numCache>
                <c:formatCode>0.0E+00</c:formatCode>
                <c:ptCount val="4"/>
                <c:pt idx="0">
                  <c:v>-346883468834688.38</c:v>
                </c:pt>
                <c:pt idx="1">
                  <c:v>-1322997416020672.2</c:v>
                </c:pt>
                <c:pt idx="2">
                  <c:v>-6563927521367523</c:v>
                </c:pt>
                <c:pt idx="3">
                  <c:v>8126821587301591</c:v>
                </c:pt>
              </c:numCache>
            </c:numRef>
          </c:yVal>
          <c:smooth val="0"/>
          <c:extLst>
            <c:ext xmlns:c16="http://schemas.microsoft.com/office/drawing/2014/chart" uri="{C3380CC4-5D6E-409C-BE32-E72D297353CC}">
              <c16:uniqueId val="{00000002-08D7-D14E-AB6B-80CB8E3C12D8}"/>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'832HD0'!$L$21:$L$24</c:f>
              <c:numCache>
                <c:formatCode>0.0E+00</c:formatCode>
                <c:ptCount val="4"/>
                <c:pt idx="0">
                  <c:v>-160703075957313.28</c:v>
                </c:pt>
                <c:pt idx="1">
                  <c:v>-415247364152473.75</c:v>
                </c:pt>
                <c:pt idx="2">
                  <c:v>-1028085033467202.4</c:v>
                </c:pt>
                <c:pt idx="3">
                  <c:v>-1.1377550222222224E+16</c:v>
                </c:pt>
              </c:numCache>
            </c:numRef>
          </c:yVal>
          <c:smooth val="0"/>
          <c:extLst>
            <c:ext xmlns:c16="http://schemas.microsoft.com/office/drawing/2014/chart" uri="{C3380CC4-5D6E-409C-BE32-E72D297353CC}">
              <c16:uniqueId val="{00000003-08D7-D14E-AB6B-80CB8E3C12D8}"/>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'832HD0'!$F$30:$F$33</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4-08D7-D14E-AB6B-80CB8E3C12D8}"/>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'832HD0'!$F$42:$F$52</c:f>
              <c:numCache>
                <c:formatCode>0.0E+00</c:formatCode>
                <c:ptCount val="11"/>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5-08D7-D14E-AB6B-80CB8E3C12D8}"/>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'832HD0'!$L$43:$L$52</c:f>
              <c:numCache>
                <c:formatCode>0.0E+00</c:formatCode>
                <c:ptCount val="10"/>
                <c:pt idx="0">
                  <c:v>19236427162581.016</c:v>
                </c:pt>
                <c:pt idx="1">
                  <c:v>23296023296023.301</c:v>
                </c:pt>
                <c:pt idx="2">
                  <c:v>27176673743807.504</c:v>
                </c:pt>
                <c:pt idx="3">
                  <c:v>31015077881619.941</c:v>
                </c:pt>
                <c:pt idx="4">
                  <c:v>34503822761351.199</c:v>
                </c:pt>
                <c:pt idx="5">
                  <c:v>37898274529155.367</c:v>
                </c:pt>
                <c:pt idx="6">
                  <c:v>41134821242066.367</c:v>
                </c:pt>
                <c:pt idx="7">
                  <c:v>44161756449462.875</c:v>
                </c:pt>
                <c:pt idx="8">
                  <c:v>46821740588324.953</c:v>
                </c:pt>
              </c:numCache>
            </c:numRef>
          </c:yVal>
          <c:smooth val="0"/>
          <c:extLst>
            <c:ext xmlns:c16="http://schemas.microsoft.com/office/drawing/2014/chart" uri="{C3380CC4-5D6E-409C-BE32-E72D297353CC}">
              <c16:uniqueId val="{00000006-08D7-D14E-AB6B-80CB8E3C12D8}"/>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4.581451542794419E-4"/>
                  <c:y val="-1.6180576605669073E-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y = 1E+12x + 3E+13</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'832HD0'!$C$60:$C$69</c:f>
              <c:numCache>
                <c:formatCode>0.000</c:formatCode>
                <c:ptCount val="10"/>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'832HD0'!$F$60:$F$68</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7-08D7-D14E-AB6B-80CB8E3C12D8}"/>
            </c:ext>
          </c:extLst>
        </c:ser>
        <c:dLbls>
          <c:showLegendKey val="0"/>
          <c:showVal val="0"/>
          <c:showCatName val="0"/>
          <c:showSerName val="0"/>
          <c:showPercent val="0"/>
          <c:showBubbleSize val="0"/>
        </c:dLbls>
        <c:axId val="2082319583"/>
        <c:axId val="2081794719"/>
      </c:scatterChart>
      <c:valAx>
        <c:axId val="2082319583"/>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Voltage obs (V)</a:t>
                </a:r>
                <a:r>
                  <a:rPr lang="en-US" sz="1600" b="0" i="0" u="none" strike="noStrike" baseline="0"/>
                  <a:t> </a:t>
                </a:r>
                <a:endParaRPr lang="en-US" sz="1600"/>
              </a:p>
            </c:rich>
          </c:tx>
          <c:layout>
            <c:manualLayout>
              <c:xMode val="edge"/>
              <c:yMode val="edge"/>
              <c:x val="0.44072856159573848"/>
              <c:y val="0.9646255664175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794719"/>
        <c:crosses val="autoZero"/>
        <c:crossBetween val="midCat"/>
      </c:valAx>
      <c:valAx>
        <c:axId val="2081794719"/>
        <c:scaling>
          <c:orientation val="minMax"/>
          <c:max val="9500000000000000"/>
          <c:min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Resistivity (ohm cm)</a:t>
                </a:r>
                <a:r>
                  <a:rPr lang="en-US" sz="1600" b="0" i="0" u="none" strike="noStrike" baseline="0"/>
                  <a:t> </a:t>
                </a:r>
                <a:endParaRPr lang="en-US" sz="1600"/>
              </a:p>
            </c:rich>
          </c:tx>
          <c:layout>
            <c:manualLayout>
              <c:xMode val="edge"/>
              <c:yMode val="edge"/>
              <c:x val="8.0624393224315463E-4"/>
              <c:y val="0.47333233707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319583"/>
        <c:crosses val="autoZero"/>
        <c:crossBetween val="midCat"/>
      </c:valAx>
      <c:spPr>
        <a:noFill/>
        <a:ln>
          <a:noFill/>
        </a:ln>
        <a:effectLst/>
      </c:spPr>
    </c:plotArea>
    <c:legend>
      <c:legendPos val="r"/>
      <c:legendEntry>
        <c:idx val="8"/>
        <c:delete val="1"/>
      </c:legendEntry>
      <c:legendEntry>
        <c:idx val="9"/>
        <c:delete val="1"/>
      </c:legendEntry>
      <c:layout>
        <c:manualLayout>
          <c:xMode val="edge"/>
          <c:yMode val="edge"/>
          <c:x val="0.77240473069176518"/>
          <c:y val="0.14982405629491163"/>
          <c:w val="0.17862055914502778"/>
          <c:h val="0.200737199482006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7396366079859E-2"/>
          <c:y val="2.0268268069137153E-2"/>
          <c:w val="0.92720416402237738"/>
          <c:h val="0.88969454615532861"/>
        </c:manualLayout>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'353ND'!$D$9:$D$14</c:f>
              <c:numCache>
                <c:formatCode>General</c:formatCode>
                <c:ptCount val="6"/>
                <c:pt idx="0">
                  <c:v>120.9</c:v>
                </c:pt>
                <c:pt idx="1">
                  <c:v>141.1</c:v>
                </c:pt>
                <c:pt idx="2">
                  <c:v>179.1</c:v>
                </c:pt>
                <c:pt idx="3">
                  <c:v>213.2</c:v>
                </c:pt>
                <c:pt idx="4">
                  <c:v>252.9</c:v>
                </c:pt>
              </c:numCache>
            </c:numRef>
          </c:yVal>
          <c:smooth val="0"/>
          <c:extLst>
            <c:ext xmlns:c16="http://schemas.microsoft.com/office/drawing/2014/chart" uri="{C3380CC4-5D6E-409C-BE32-E72D297353CC}">
              <c16:uniqueId val="{00000000-3A81-9646-9CA5-24DCB5E9F857}"/>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11564611431084999"/>
                  <c:y val="9.066752911241093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('353ND'!$C$20:$C$21,'353ND'!$C$23:$C$31)</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('353ND'!$D$20:$D$21,'353ND'!$D$23:$D$31)</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3A81-9646-9CA5-24DCB5E9F857}"/>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0734678338353738"/>
                  <c:y val="8.8255163236838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'353ND'!$I$20:$I$31</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'353ND'!$J$20:$J$31</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2-3A81-9646-9CA5-24DCB5E9F857}"/>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4857915302240277E-2"/>
                  <c:y val="4.266429542757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'353ND'!$C$42:$C$53</c:f>
              <c:numCache>
                <c:formatCode>General</c:formatCode>
                <c:ptCount val="12"/>
                <c:pt idx="0" formatCode="0.000">
                  <c:v>20</c:v>
                </c:pt>
                <c:pt idx="1">
                  <c:v>25.001999999999999</c:v>
                </c:pt>
                <c:pt idx="2">
                  <c:v>30.001000000000001</c:v>
                </c:pt>
                <c:pt idx="3" formatCode="0.000">
                  <c:v>34.999000000000002</c:v>
                </c:pt>
                <c:pt idx="4">
                  <c:v>40.002000000000002</c:v>
                </c:pt>
                <c:pt idx="5">
                  <c:v>45.000999999999998</c:v>
                </c:pt>
                <c:pt idx="6" formatCode="0.000">
                  <c:v>50</c:v>
                </c:pt>
                <c:pt idx="7">
                  <c:v>55.002000000000002</c:v>
                </c:pt>
                <c:pt idx="8">
                  <c:v>60.000999999999998</c:v>
                </c:pt>
                <c:pt idx="9" formatCode="0.000">
                  <c:v>65</c:v>
                </c:pt>
                <c:pt idx="10">
                  <c:v>70.001999999999995</c:v>
                </c:pt>
                <c:pt idx="11">
                  <c:v>75.001000000000005</c:v>
                </c:pt>
              </c:numCache>
            </c:numRef>
          </c:xVal>
          <c:yVal>
            <c:numRef>
              <c:f>'353ND'!$D$42:$D$53</c:f>
              <c:numCache>
                <c:formatCode>General</c:formatCode>
                <c:ptCount val="12"/>
                <c:pt idx="0">
                  <c:v>95.2</c:v>
                </c:pt>
                <c:pt idx="1">
                  <c:v>98.8</c:v>
                </c:pt>
                <c:pt idx="2">
                  <c:v>102.1</c:v>
                </c:pt>
                <c:pt idx="3" formatCode="0.0">
                  <c:v>105</c:v>
                </c:pt>
                <c:pt idx="4">
                  <c:v>108.3</c:v>
                </c:pt>
                <c:pt idx="5">
                  <c:v>110.3</c:v>
                </c:pt>
                <c:pt idx="6">
                  <c:v>112.2</c:v>
                </c:pt>
                <c:pt idx="7">
                  <c:v>115.1</c:v>
                </c:pt>
                <c:pt idx="8">
                  <c:v>118.2</c:v>
                </c:pt>
                <c:pt idx="9">
                  <c:v>121.9</c:v>
                </c:pt>
                <c:pt idx="10" formatCode="0.0">
                  <c:v>125</c:v>
                </c:pt>
                <c:pt idx="11">
                  <c:v>128.19999999999999</c:v>
                </c:pt>
              </c:numCache>
            </c:numRef>
          </c:yVal>
          <c:smooth val="0"/>
          <c:extLst>
            <c:ext xmlns:c16="http://schemas.microsoft.com/office/drawing/2014/chart" uri="{C3380CC4-5D6E-409C-BE32-E72D297353CC}">
              <c16:uniqueId val="{00000003-3A81-9646-9CA5-24DCB5E9F857}"/>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4.0138338550805022E-2"/>
                  <c:y val="8.24983629555490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('353ND'!$J$42:$J$46,'353ND'!$J$48:$J$54)</c:f>
              <c:numCache>
                <c:formatCode>General</c:formatCode>
                <c:ptCount val="12"/>
                <c:pt idx="0">
                  <c:v>-19.998999999999999</c:v>
                </c:pt>
                <c:pt idx="1">
                  <c:v>-25.001000000000001</c:v>
                </c:pt>
                <c:pt idx="2">
                  <c:v>-29.998999999999999</c:v>
                </c:pt>
                <c:pt idx="3" formatCode="0.000">
                  <c:v>-34.997999999999998</c:v>
                </c:pt>
                <c:pt idx="4">
                  <c:v>-39.999000000000002</c:v>
                </c:pt>
                <c:pt idx="5" formatCode="0.000">
                  <c:v>-50</c:v>
                </c:pt>
                <c:pt idx="6" formatCode="0.000">
                  <c:v>-54.997999999999998</c:v>
                </c:pt>
                <c:pt idx="7" formatCode="0.000">
                  <c:v>-60</c:v>
                </c:pt>
                <c:pt idx="8" formatCode="0.000">
                  <c:v>-64.998999999999995</c:v>
                </c:pt>
                <c:pt idx="9" formatCode="0.000">
                  <c:v>-70</c:v>
                </c:pt>
                <c:pt idx="10" formatCode="0.000">
                  <c:v>-74.998999999999995</c:v>
                </c:pt>
              </c:numCache>
            </c:numRef>
          </c:xVal>
          <c:yVal>
            <c:numRef>
              <c:f>('353ND'!$K$42:$K$46,'353ND'!$K$48:$K$53)</c:f>
              <c:numCache>
                <c:formatCode>General</c:formatCode>
                <c:ptCount val="11"/>
                <c:pt idx="0">
                  <c:v>69.2</c:v>
                </c:pt>
                <c:pt idx="1">
                  <c:v>66.599999999999994</c:v>
                </c:pt>
                <c:pt idx="2">
                  <c:v>62.5</c:v>
                </c:pt>
                <c:pt idx="3">
                  <c:v>59.4</c:v>
                </c:pt>
                <c:pt idx="4">
                  <c:v>56.2</c:v>
                </c:pt>
                <c:pt idx="5" formatCode="0.0">
                  <c:v>46</c:v>
                </c:pt>
                <c:pt idx="6">
                  <c:v>43.7</c:v>
                </c:pt>
                <c:pt idx="7" formatCode="0.0">
                  <c:v>41.7</c:v>
                </c:pt>
                <c:pt idx="8">
                  <c:v>40.299999999999997</c:v>
                </c:pt>
                <c:pt idx="9" formatCode="0.0">
                  <c:v>39.1</c:v>
                </c:pt>
                <c:pt idx="10" formatCode="0.0">
                  <c:v>38</c:v>
                </c:pt>
              </c:numCache>
            </c:numRef>
          </c:yVal>
          <c:smooth val="0"/>
          <c:extLst>
            <c:ext xmlns:c16="http://schemas.microsoft.com/office/drawing/2014/chart" uri="{C3380CC4-5D6E-409C-BE32-E72D297353CC}">
              <c16:uniqueId val="{00000004-3A81-9646-9CA5-24DCB5E9F857}"/>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'353ND'!$C$68:$C$70</c:f>
              <c:numCache>
                <c:formatCode>General</c:formatCode>
                <c:ptCount val="3"/>
                <c:pt idx="0" formatCode="0.000">
                  <c:v>50</c:v>
                </c:pt>
                <c:pt idx="1">
                  <c:v>100.001</c:v>
                </c:pt>
                <c:pt idx="2">
                  <c:v>149.99799999999999</c:v>
                </c:pt>
              </c:numCache>
            </c:numRef>
          </c:xVal>
          <c:yVal>
            <c:numRef>
              <c:f>'353ND'!$D$68:$D$70</c:f>
              <c:numCache>
                <c:formatCode>0.0</c:formatCode>
                <c:ptCount val="3"/>
                <c:pt idx="0" formatCode="General">
                  <c:v>226.4</c:v>
                </c:pt>
                <c:pt idx="1">
                  <c:v>268</c:v>
                </c:pt>
                <c:pt idx="2">
                  <c:v>313.10000000000002</c:v>
                </c:pt>
              </c:numCache>
            </c:numRef>
          </c:yVal>
          <c:smooth val="0"/>
          <c:extLst>
            <c:ext xmlns:c16="http://schemas.microsoft.com/office/drawing/2014/chart" uri="{C3380CC4-5D6E-409C-BE32-E72D297353CC}">
              <c16:uniqueId val="{00000005-3A81-9646-9CA5-24DCB5E9F857}"/>
            </c:ext>
          </c:extLst>
        </c:ser>
        <c:dLbls>
          <c:showLegendKey val="0"/>
          <c:showVal val="0"/>
          <c:showCatName val="0"/>
          <c:showSerName val="0"/>
          <c:showPercent val="0"/>
          <c:showBubbleSize val="0"/>
        </c:dLbls>
        <c:axId val="1016960656"/>
        <c:axId val="478545808"/>
      </c:scatterChart>
      <c:valAx>
        <c:axId val="1016960656"/>
        <c:scaling>
          <c:orientation val="minMax"/>
          <c:max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545808"/>
        <c:crosses val="autoZero"/>
        <c:crossBetween val="midCat"/>
      </c:valAx>
      <c:valAx>
        <c:axId val="478545808"/>
        <c:scaling>
          <c:orientation val="minMax"/>
          <c:max val="3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Measured Current (pA)</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6960656"/>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x val="0.15536720512396612"/>
          <c:y val="0.33120025405272113"/>
          <c:w val="0.16733919610049544"/>
          <c:h val="0.237265762769464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8911761251754479E-2"/>
                  <c:y val="-3.1671308224501725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'353ND'!$F$9:$F$13</c:f>
              <c:numCache>
                <c:formatCode>0.0E+00</c:formatCode>
                <c:ptCount val="5"/>
                <c:pt idx="0">
                  <c:v>11764565756823.822</c:v>
                </c:pt>
                <c:pt idx="1">
                  <c:v>20159067643121.512</c:v>
                </c:pt>
                <c:pt idx="2">
                  <c:v>31764074694459.965</c:v>
                </c:pt>
                <c:pt idx="3">
                  <c:v>40024748801334.172</c:v>
                </c:pt>
                <c:pt idx="4">
                  <c:v>44988336189095.391</c:v>
                </c:pt>
              </c:numCache>
            </c:numRef>
          </c:yVal>
          <c:smooth val="0"/>
          <c:extLst>
            <c:ext xmlns:c16="http://schemas.microsoft.com/office/drawing/2014/chart" uri="{C3380CC4-5D6E-409C-BE32-E72D297353CC}">
              <c16:uniqueId val="{00000001-E116-F342-96C4-2D6D935BF25C}"/>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'353ND'!$C$20:$C$31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'353ND'!$F$20:$F$31</c:f>
              <c:numCache>
                <c:formatCode>0.0E+00</c:formatCode>
                <c:ptCount val="12"/>
                <c:pt idx="0">
                  <c:v>5605377120963.3291</c:v>
                </c:pt>
                <c:pt idx="1">
                  <c:v>10643384263590.064</c:v>
                </c:pt>
                <c:pt idx="2">
                  <c:v>15730171018945.219</c:v>
                </c:pt>
                <c:pt idx="3">
                  <c:v>18932357182473.66</c:v>
                </c:pt>
                <c:pt idx="4">
                  <c:v>22467965595927.684</c:v>
                </c:pt>
                <c:pt idx="5">
                  <c:v>25722609059700.25</c:v>
                </c:pt>
                <c:pt idx="6">
                  <c:v>28629302659956.871</c:v>
                </c:pt>
                <c:pt idx="7">
                  <c:v>30896498453647.129</c:v>
                </c:pt>
                <c:pt idx="8">
                  <c:v>33139526788924.855</c:v>
                </c:pt>
                <c:pt idx="9">
                  <c:v>34922932951367.582</c:v>
                </c:pt>
                <c:pt idx="10">
                  <c:v>36530769929298.836</c:v>
                </c:pt>
                <c:pt idx="11">
                  <c:v>38309016086793.875</c:v>
                </c:pt>
              </c:numCache>
            </c:numRef>
          </c:yVal>
          <c:smooth val="0"/>
          <c:extLst>
            <c:ext xmlns:c16="http://schemas.microsoft.com/office/drawing/2014/chart" uri="{C3380CC4-5D6E-409C-BE32-E72D297353CC}">
              <c16:uniqueId val="{00000002-E116-F342-96C4-2D6D935BF25C}"/>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3546527471349685"/>
                  <c:y val="0.5986369064254680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'353ND'!$I$20:$I$32</c:f>
              <c:numCache>
                <c:formatCode>General</c:formatCode>
                <c:ptCount val="13"/>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'353ND'!$L$20:$L$31</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3-E116-F342-96C4-2D6D935BF25C}"/>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3.9906914272497706E-6"/>
                  <c:y val="-1.440053904638152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'353ND'!$C$41:$C$55</c:f>
              <c:numCache>
                <c:formatCode>0.000</c:formatCode>
                <c:ptCount val="15"/>
                <c:pt idx="0">
                  <c:v>10.000999999999999</c:v>
                </c:pt>
                <c:pt idx="1">
                  <c:v>20</c:v>
                </c:pt>
                <c:pt idx="2" formatCode="General">
                  <c:v>25.001999999999999</c:v>
                </c:pt>
                <c:pt idx="3" formatCode="General">
                  <c:v>30.001000000000001</c:v>
                </c:pt>
                <c:pt idx="4">
                  <c:v>34.999000000000002</c:v>
                </c:pt>
                <c:pt idx="5" formatCode="General">
                  <c:v>40.002000000000002</c:v>
                </c:pt>
                <c:pt idx="6" formatCode="General">
                  <c:v>45.000999999999998</c:v>
                </c:pt>
                <c:pt idx="7">
                  <c:v>50</c:v>
                </c:pt>
                <c:pt idx="8" formatCode="General">
                  <c:v>55.002000000000002</c:v>
                </c:pt>
                <c:pt idx="9" formatCode="General">
                  <c:v>60.000999999999998</c:v>
                </c:pt>
                <c:pt idx="10">
                  <c:v>65</c:v>
                </c:pt>
                <c:pt idx="11" formatCode="General">
                  <c:v>70.001999999999995</c:v>
                </c:pt>
                <c:pt idx="12" formatCode="General">
                  <c:v>75.001000000000005</c:v>
                </c:pt>
              </c:numCache>
            </c:numRef>
          </c:xVal>
          <c:yVal>
            <c:numRef>
              <c:f>'353ND'!$F$41:$F$53</c:f>
              <c:numCache>
                <c:formatCode>0.0E+00</c:formatCode>
                <c:ptCount val="13"/>
                <c:pt idx="0">
                  <c:v>6130881226053.6406</c:v>
                </c:pt>
                <c:pt idx="1">
                  <c:v>11951447245564.895</c:v>
                </c:pt>
                <c:pt idx="2">
                  <c:v>14396113360323.891</c:v>
                </c:pt>
                <c:pt idx="3">
                  <c:v>16716195451082.822</c:v>
                </c:pt>
                <c:pt idx="4">
                  <c:v>18962421164021.168</c:v>
                </c:pt>
                <c:pt idx="5">
                  <c:v>21012643890427.828</c:v>
                </c:pt>
                <c:pt idx="6">
                  <c:v>23209944595547.5</c:v>
                </c:pt>
                <c:pt idx="7">
                  <c:v>25351554763319.473</c:v>
                </c:pt>
                <c:pt idx="8">
                  <c:v>27185079640891.988</c:v>
                </c:pt>
                <c:pt idx="9">
                  <c:v>28878089866516.266</c:v>
                </c:pt>
                <c:pt idx="10">
                  <c:v>30334518275453.473</c:v>
                </c:pt>
                <c:pt idx="11">
                  <c:v>31858688000000.008</c:v>
                </c:pt>
                <c:pt idx="12">
                  <c:v>33281775004333.512</c:v>
                </c:pt>
              </c:numCache>
            </c:numRef>
          </c:yVal>
          <c:smooth val="0"/>
          <c:extLst>
            <c:ext xmlns:c16="http://schemas.microsoft.com/office/drawing/2014/chart" uri="{C3380CC4-5D6E-409C-BE32-E72D297353CC}">
              <c16:uniqueId val="{00000004-E116-F342-96C4-2D6D935BF25C}"/>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4568611957707792"/>
                  <c:y val="0.2599809913040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'353ND'!$J$41:$J$53</c:f>
              <c:numCache>
                <c:formatCode>General</c:formatCode>
                <c:ptCount val="13"/>
                <c:pt idx="0">
                  <c:v>-9.9979999999999993</c:v>
                </c:pt>
                <c:pt idx="1">
                  <c:v>-19.998999999999999</c:v>
                </c:pt>
                <c:pt idx="2">
                  <c:v>-25.001000000000001</c:v>
                </c:pt>
                <c:pt idx="3">
                  <c:v>-29.998999999999999</c:v>
                </c:pt>
                <c:pt idx="4" formatCode="0.000">
                  <c:v>-34.997999999999998</c:v>
                </c:pt>
                <c:pt idx="5">
                  <c:v>-39.999000000000002</c:v>
                </c:pt>
                <c:pt idx="6">
                  <c:v>-49.997999999999998</c:v>
                </c:pt>
                <c:pt idx="7" formatCode="0.000">
                  <c:v>-50</c:v>
                </c:pt>
                <c:pt idx="8" formatCode="0.000">
                  <c:v>-54.997999999999998</c:v>
                </c:pt>
                <c:pt idx="9" formatCode="0.000">
                  <c:v>-60</c:v>
                </c:pt>
                <c:pt idx="10" formatCode="0.000">
                  <c:v>-64.998999999999995</c:v>
                </c:pt>
                <c:pt idx="11" formatCode="0.000">
                  <c:v>-70</c:v>
                </c:pt>
                <c:pt idx="12" formatCode="0.000">
                  <c:v>-74.998999999999995</c:v>
                </c:pt>
              </c:numCache>
            </c:numRef>
          </c:xVal>
          <c:yVal>
            <c:numRef>
              <c:f>'353ND'!$M$41:$M$54</c:f>
              <c:numCache>
                <c:formatCode>0.0E+00</c:formatCode>
                <c:ptCount val="14"/>
                <c:pt idx="0">
                  <c:v>-8010917057902.9736</c:v>
                </c:pt>
                <c:pt idx="1">
                  <c:v>-16441053307642.902</c:v>
                </c:pt>
                <c:pt idx="2">
                  <c:v>-21355542208875.551</c:v>
                </c:pt>
                <c:pt idx="3">
                  <c:v>-27305756444444.445</c:v>
                </c:pt>
                <c:pt idx="4">
                  <c:v>-33518473625140.297</c:v>
                </c:pt>
                <c:pt idx="5">
                  <c:v>-40489300118623.977</c:v>
                </c:pt>
                <c:pt idx="6">
                  <c:v>-57115073627844.719</c:v>
                </c:pt>
                <c:pt idx="7">
                  <c:v>-61835748792270.539</c:v>
                </c:pt>
                <c:pt idx="8">
                  <c:v>-71596684464785.172</c:v>
                </c:pt>
                <c:pt idx="9">
                  <c:v>-81854516386890.5</c:v>
                </c:pt>
                <c:pt idx="10">
                  <c:v>-91754860766473.703</c:v>
                </c:pt>
                <c:pt idx="11">
                  <c:v>-101847115657857.36</c:v>
                </c:pt>
                <c:pt idx="12">
                  <c:v>-112279204678362.59</c:v>
                </c:pt>
              </c:numCache>
            </c:numRef>
          </c:yVal>
          <c:smooth val="0"/>
          <c:extLst>
            <c:ext xmlns:c16="http://schemas.microsoft.com/office/drawing/2014/chart" uri="{C3380CC4-5D6E-409C-BE32-E72D297353CC}">
              <c16:uniqueId val="{00000005-E116-F342-96C4-2D6D935BF25C}"/>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1869091638817342"/>
                  <c:y val="2.166400237271666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'353ND'!$C$67:$C$71</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'353ND'!$F$67:$F$71</c:f>
              <c:numCache>
                <c:formatCode>0.0E+00</c:formatCode>
                <c:ptCount val="5"/>
                <c:pt idx="0">
                  <c:v>6693345882352.9424</c:v>
                </c:pt>
                <c:pt idx="1">
                  <c:v>12563800549666.275</c:v>
                </c:pt>
                <c:pt idx="2">
                  <c:v>21227409618573.805</c:v>
                </c:pt>
                <c:pt idx="3">
                  <c:v>27253974945881.688</c:v>
                </c:pt>
                <c:pt idx="4">
                  <c:v>29784162885398.5</c:v>
                </c:pt>
              </c:numCache>
            </c:numRef>
          </c:yVal>
          <c:smooth val="0"/>
          <c:extLst>
            <c:ext xmlns:c16="http://schemas.microsoft.com/office/drawing/2014/chart" uri="{C3380CC4-5D6E-409C-BE32-E72D297353CC}">
              <c16:uniqueId val="{00000006-E116-F342-96C4-2D6D935BF25C}"/>
            </c:ext>
          </c:extLst>
        </c:ser>
        <c:dLbls>
          <c:showLegendKey val="0"/>
          <c:showVal val="0"/>
          <c:showCatName val="0"/>
          <c:showSerName val="0"/>
          <c:showPercent val="0"/>
          <c:showBubbleSize val="0"/>
        </c:dLbls>
        <c:axId val="2006949839"/>
        <c:axId val="2044281567"/>
      </c:scatterChart>
      <c:valAx>
        <c:axId val="2006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81567"/>
        <c:crosses val="autoZero"/>
        <c:crossBetween val="midCat"/>
      </c:valAx>
      <c:valAx>
        <c:axId val="2044281567"/>
        <c:scaling>
          <c:orientation val="minMax"/>
          <c:max val="80000000000000"/>
          <c:min val="-28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9839"/>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49964745091734591"/>
          <c:y val="0.47592257767458218"/>
          <c:w val="0.21798262566972354"/>
          <c:h val="0.20290512607390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96889997464397E-2"/>
          <c:y val="1.395570238290871E-2"/>
          <c:w val="0.95097119739777725"/>
          <c:h val="0.93645709970135593"/>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'301'!$F$13:$F$17</c:f>
              <c:numCache>
                <c:formatCode>0.0E+00</c:formatCode>
                <c:ptCount val="5"/>
                <c:pt idx="0">
                  <c:v>126924215624999.97</c:v>
                </c:pt>
                <c:pt idx="1">
                  <c:v>165765306122448.94</c:v>
                </c:pt>
                <c:pt idx="2">
                  <c:v>186726005172413.78</c:v>
                </c:pt>
                <c:pt idx="3">
                  <c:v>206502860593220.28</c:v>
                </c:pt>
                <c:pt idx="4">
                  <c:v>215162335430463.56</c:v>
                </c:pt>
              </c:numCache>
            </c:numRef>
          </c:yVal>
          <c:smooth val="0"/>
          <c:extLst>
            <c:ext xmlns:c16="http://schemas.microsoft.com/office/drawing/2014/chart" uri="{C3380CC4-5D6E-409C-BE32-E72D297353CC}">
              <c16:uniqueId val="{00000000-1623-A84B-900D-B67B6D7E0F1E}"/>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220814313932928"/>
                  <c:y val="-1.141227086080370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'301'!$I$15:$I$17</c:f>
              <c:numCache>
                <c:formatCode>General</c:formatCode>
                <c:ptCount val="3"/>
                <c:pt idx="0" formatCode="0.000">
                  <c:v>-100</c:v>
                </c:pt>
                <c:pt idx="1">
                  <c:v>-149.99600000000001</c:v>
                </c:pt>
                <c:pt idx="2">
                  <c:v>-199.99600000000001</c:v>
                </c:pt>
              </c:numCache>
            </c:numRef>
          </c:xVal>
          <c:yVal>
            <c:numRef>
              <c:f>'301'!$L$15:$L$17</c:f>
              <c:numCache>
                <c:formatCode>0.0E+00</c:formatCode>
                <c:ptCount val="3"/>
                <c:pt idx="0">
                  <c:v>411265822784810.06</c:v>
                </c:pt>
                <c:pt idx="1">
                  <c:v>327071814765100.62</c:v>
                </c:pt>
                <c:pt idx="2">
                  <c:v>271877407531380.75</c:v>
                </c:pt>
              </c:numCache>
            </c:numRef>
          </c:yVal>
          <c:smooth val="0"/>
          <c:extLst>
            <c:ext xmlns:c16="http://schemas.microsoft.com/office/drawing/2014/chart" uri="{C3380CC4-5D6E-409C-BE32-E72D297353CC}">
              <c16:uniqueId val="{00000001-1623-A84B-900D-B67B6D7E0F1E}"/>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'301'!$F$26:$F$37</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02-1623-A84B-900D-B67B6D7E0F1E}"/>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'301'!$L$26:$L$37</c:f>
              <c:numCache>
                <c:formatCode>0.0E+00</c:formatCode>
                <c:ptCount val="12"/>
                <c:pt idx="0">
                  <c:v>-141232617391304.31</c:v>
                </c:pt>
                <c:pt idx="1">
                  <c:v>-393798490909090.88</c:v>
                </c:pt>
                <c:pt idx="2">
                  <c:v>-1949335019999999.8</c:v>
                </c:pt>
                <c:pt idx="3">
                  <c:v>1856525014285714.2</c:v>
                </c:pt>
                <c:pt idx="4">
                  <c:v>773571428571428.38</c:v>
                </c:pt>
                <c:pt idx="5">
                  <c:v>556980711428571.31</c:v>
                </c:pt>
                <c:pt idx="6">
                  <c:v>478799999999999.94</c:v>
                </c:pt>
                <c:pt idx="7">
                  <c:v>444307692307692.25</c:v>
                </c:pt>
                <c:pt idx="8">
                  <c:v>406124999999999.94</c:v>
                </c:pt>
                <c:pt idx="9">
                  <c:v>384497041420118.31</c:v>
                </c:pt>
                <c:pt idx="10">
                  <c:v>376199999999999.94</c:v>
                </c:pt>
                <c:pt idx="11">
                  <c:v>362670002790697.62</c:v>
                </c:pt>
              </c:numCache>
            </c:numRef>
          </c:yVal>
          <c:smooth val="0"/>
          <c:extLst>
            <c:ext xmlns:c16="http://schemas.microsoft.com/office/drawing/2014/chart" uri="{C3380CC4-5D6E-409C-BE32-E72D297353CC}">
              <c16:uniqueId val="{00000003-1623-A84B-900D-B67B6D7E0F1E}"/>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'301'!$F$67:$F$71</c:f>
              <c:numCache>
                <c:formatCode>0.0E+00</c:formatCode>
                <c:ptCount val="5"/>
                <c:pt idx="0">
                  <c:v>64726293227091.617</c:v>
                </c:pt>
                <c:pt idx="1">
                  <c:v>114401408450704.2</c:v>
                </c:pt>
                <c:pt idx="2">
                  <c:v>190559090322580.62</c:v>
                </c:pt>
                <c:pt idx="3">
                  <c:v>249282225575447.53</c:v>
                </c:pt>
                <c:pt idx="4">
                  <c:v>287517811061946.88</c:v>
                </c:pt>
              </c:numCache>
            </c:numRef>
          </c:yVal>
          <c:smooth val="0"/>
          <c:extLst>
            <c:ext xmlns:c16="http://schemas.microsoft.com/office/drawing/2014/chart" uri="{C3380CC4-5D6E-409C-BE32-E72D297353CC}">
              <c16:uniqueId val="{00000004-1623-A84B-900D-B67B6D7E0F1E}"/>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4851038329794553E-2"/>
                  <c:y val="2.769408952611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1623-A84B-900D-B67B6D7E0F1E}"/>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525035326147259E-2"/>
                  <c:y val="-2.2555913622275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'301'!$C$101:$C$105</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'301'!$F$101:$F$105</c:f>
              <c:numCache>
                <c:formatCode>0.0E+00</c:formatCode>
                <c:ptCount val="5"/>
                <c:pt idx="0">
                  <c:v>67976148953974.883</c:v>
                </c:pt>
                <c:pt idx="1">
                  <c:v>105145631067961.16</c:v>
                </c:pt>
                <c:pt idx="2">
                  <c:v>162046508229426.41</c:v>
                </c:pt>
                <c:pt idx="3">
                  <c:v>205197263999999.97</c:v>
                </c:pt>
                <c:pt idx="4">
                  <c:v>273019749579831.91</c:v>
                </c:pt>
              </c:numCache>
            </c:numRef>
          </c:yVal>
          <c:smooth val="0"/>
          <c:extLst>
            <c:ext xmlns:c16="http://schemas.microsoft.com/office/drawing/2014/chart" uri="{C3380CC4-5D6E-409C-BE32-E72D297353CC}">
              <c16:uniqueId val="{00000006-1623-A84B-900D-B67B6D7E0F1E}"/>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5.6356302110691148E-2"/>
                  <c:y val="2.1179155583545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'301'!$C$120:$C$124</c:f>
              <c:numCache>
                <c:formatCode>General</c:formatCode>
                <c:ptCount val="5"/>
                <c:pt idx="0" formatCode="0.000">
                  <c:v>50</c:v>
                </c:pt>
                <c:pt idx="1">
                  <c:v>100.001</c:v>
                </c:pt>
                <c:pt idx="2">
                  <c:v>149.99799999999999</c:v>
                </c:pt>
                <c:pt idx="3">
                  <c:v>199.99600000000001</c:v>
                </c:pt>
              </c:numCache>
            </c:numRef>
          </c:xVal>
          <c:yVal>
            <c:numRef>
              <c:f>'301'!$F$120:$F$123</c:f>
              <c:numCache>
                <c:formatCode>0.0E+00</c:formatCode>
                <c:ptCount val="4"/>
                <c:pt idx="0">
                  <c:v>1120344827586206.9</c:v>
                </c:pt>
                <c:pt idx="1">
                  <c:v>1756233778378378</c:v>
                </c:pt>
                <c:pt idx="2">
                  <c:v>2266713962790697.5</c:v>
                </c:pt>
                <c:pt idx="3">
                  <c:v>2825160886956522</c:v>
                </c:pt>
              </c:numCache>
            </c:numRef>
          </c:yVal>
          <c:smooth val="0"/>
          <c:extLst>
            <c:ext xmlns:c16="http://schemas.microsoft.com/office/drawing/2014/chart" uri="{C3380CC4-5D6E-409C-BE32-E72D297353CC}">
              <c16:uniqueId val="{00000007-1623-A84B-900D-B67B6D7E0F1E}"/>
            </c:ext>
          </c:extLst>
        </c:ser>
        <c:dLbls>
          <c:showLegendKey val="0"/>
          <c:showVal val="0"/>
          <c:showCatName val="0"/>
          <c:showSerName val="0"/>
          <c:showPercent val="0"/>
          <c:showBubbleSize val="0"/>
        </c:dLbls>
        <c:axId val="210064624"/>
        <c:axId val="168930736"/>
      </c:scatterChart>
      <c:valAx>
        <c:axId val="210064624"/>
        <c:scaling>
          <c:orientation val="minMax"/>
          <c:max val="220"/>
          <c:min val="-22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570516783976748"/>
              <c:y val="0.966905904900429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8930736"/>
        <c:crosses val="autoZero"/>
        <c:crossBetween val="midCat"/>
      </c:valAx>
      <c:valAx>
        <c:axId val="168930736"/>
        <c:scaling>
          <c:orientation val="minMax"/>
          <c:max val="3000000000000000"/>
          <c:min val="-22000000000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Resistivity (ohm cm)</a:t>
                </a:r>
                <a:r>
                  <a:rPr lang="en-US" sz="1400" b="0" i="0" u="none" strike="noStrike" baseline="0"/>
                  <a:t> </a:t>
                </a:r>
                <a:endParaRPr lang="en-US" sz="1400"/>
              </a:p>
            </c:rich>
          </c:tx>
          <c:layout>
            <c:manualLayout>
              <c:xMode val="edge"/>
              <c:yMode val="edge"/>
              <c:x val="5.5809628523202526E-3"/>
              <c:y val="0.400479908333911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64624"/>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58529517360969219"/>
          <c:y val="0.66302732850194968"/>
          <c:w val="0.2729483699413735"/>
          <c:h val="0.216948935815257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25650550464792E-2"/>
          <c:y val="2.4520964067308845E-2"/>
          <c:w val="0.94731407897590225"/>
          <c:h val="0.93603101642751507"/>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1386200067311044E-3"/>
                  <c:y val="-4.35583639410336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'301'!$D$13:$D$17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D1F2-A846-ADFD-F3944A846E55}"/>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'301'!$I$13:$I$16</c:f>
              <c:numCache>
                <c:formatCode>0.000</c:formatCode>
                <c:ptCount val="4"/>
                <c:pt idx="0" formatCode="General">
                  <c:v>-25.001000000000001</c:v>
                </c:pt>
                <c:pt idx="1">
                  <c:v>-50</c:v>
                </c:pt>
                <c:pt idx="2">
                  <c:v>-100</c:v>
                </c:pt>
                <c:pt idx="3" formatCode="General">
                  <c:v>-149.99600000000001</c:v>
                </c:pt>
              </c:numCache>
            </c:numRef>
          </c:xVal>
          <c:yVal>
            <c:numRef>
              <c:f>'301'!$J$13:$J$16</c:f>
              <c:numCache>
                <c:formatCode>General</c:formatCode>
                <c:ptCount val="4"/>
                <c:pt idx="0">
                  <c:v>4.0999999999999996</c:v>
                </c:pt>
                <c:pt idx="1">
                  <c:v>-2.4</c:v>
                </c:pt>
                <c:pt idx="2">
                  <c:v>-15.8</c:v>
                </c:pt>
                <c:pt idx="3">
                  <c:v>-29.8</c:v>
                </c:pt>
              </c:numCache>
            </c:numRef>
          </c:yVal>
          <c:smooth val="0"/>
          <c:extLst>
            <c:ext xmlns:c16="http://schemas.microsoft.com/office/drawing/2014/chart" uri="{C3380CC4-5D6E-409C-BE32-E72D297353CC}">
              <c16:uniqueId val="{00000001-D1F2-A846-ADFD-F3944A846E55}"/>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'301'!$D$26:$D$38</c:f>
              <c:numCache>
                <c:formatCode>General</c:formatCode>
                <c:ptCount val="13"/>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D1F2-A846-ADFD-F3944A846E55}"/>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'301'!$I$27:$I$37</c:f>
              <c:numCache>
                <c:formatCode>General</c:formatCode>
                <c:ptCount val="11"/>
                <c:pt idx="0">
                  <c:v>-19.998999999999999</c:v>
                </c:pt>
                <c:pt idx="1">
                  <c:v>-29.998999999999999</c:v>
                </c:pt>
                <c:pt idx="2">
                  <c:v>-39.999000000000002</c:v>
                </c:pt>
                <c:pt idx="3" formatCode="0.000">
                  <c:v>-50</c:v>
                </c:pt>
                <c:pt idx="4">
                  <c:v>-60.000999999999998</c:v>
                </c:pt>
                <c:pt idx="5" formatCode="0.000">
                  <c:v>-70</c:v>
                </c:pt>
                <c:pt idx="6" formatCode="0.000">
                  <c:v>-80</c:v>
                </c:pt>
                <c:pt idx="7" formatCode="0.000">
                  <c:v>-90</c:v>
                </c:pt>
                <c:pt idx="8" formatCode="0.000">
                  <c:v>-100</c:v>
                </c:pt>
                <c:pt idx="9" formatCode="0.000">
                  <c:v>-110</c:v>
                </c:pt>
                <c:pt idx="10">
                  <c:v>-119.997</c:v>
                </c:pt>
              </c:numCache>
            </c:numRef>
          </c:xVal>
          <c:yVal>
            <c:numRef>
              <c:f>'301'!$J$27:$J$37</c:f>
              <c:numCache>
                <c:formatCode>0.0</c:formatCode>
                <c:ptCount val="11"/>
                <c:pt idx="0" formatCode="General">
                  <c:v>3.3</c:v>
                </c:pt>
                <c:pt idx="1">
                  <c:v>1</c:v>
                </c:pt>
                <c:pt idx="2" formatCode="General">
                  <c:v>-1.4</c:v>
                </c:pt>
                <c:pt idx="3" formatCode="General">
                  <c:v>-4.2</c:v>
                </c:pt>
                <c:pt idx="4">
                  <c:v>-7</c:v>
                </c:pt>
                <c:pt idx="5" formatCode="General">
                  <c:v>-9.5</c:v>
                </c:pt>
                <c:pt idx="6" formatCode="General">
                  <c:v>-11.7</c:v>
                </c:pt>
                <c:pt idx="7" formatCode="General">
                  <c:v>-14.4</c:v>
                </c:pt>
                <c:pt idx="8">
                  <c:v>-16.899999999999999</c:v>
                </c:pt>
                <c:pt idx="9">
                  <c:v>-19</c:v>
                </c:pt>
                <c:pt idx="10" formatCode="General">
                  <c:v>-21.5</c:v>
                </c:pt>
              </c:numCache>
            </c:numRef>
          </c:yVal>
          <c:smooth val="0"/>
          <c:extLst>
            <c:ext xmlns:c16="http://schemas.microsoft.com/office/drawing/2014/chart" uri="{C3380CC4-5D6E-409C-BE32-E72D297353CC}">
              <c16:uniqueId val="{00000003-D1F2-A846-ADFD-F3944A846E55}"/>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4-D1F2-A846-ADFD-F3944A846E55}"/>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4.0068646322915145E-2"/>
                  <c:y val="5.25607409487058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D1F2-A846-ADFD-F3944A846E55}"/>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'301'!$C$101:$C$104</c:f>
              <c:numCache>
                <c:formatCode>0.000</c:formatCode>
                <c:ptCount val="4"/>
                <c:pt idx="0" formatCode="General">
                  <c:v>25.001999999999999</c:v>
                </c:pt>
                <c:pt idx="1">
                  <c:v>50</c:v>
                </c:pt>
                <c:pt idx="2" formatCode="General">
                  <c:v>100.001</c:v>
                </c:pt>
                <c:pt idx="3" formatCode="General">
                  <c:v>149.99799999999999</c:v>
                </c:pt>
              </c:numCache>
            </c:numRef>
          </c:xVal>
          <c:yVal>
            <c:numRef>
              <c:f>'301'!$D$101:$D$104</c:f>
              <c:numCache>
                <c:formatCode>General</c:formatCode>
                <c:ptCount val="4"/>
                <c:pt idx="0" formatCode="0.0">
                  <c:v>23.9</c:v>
                </c:pt>
                <c:pt idx="1">
                  <c:v>30.9</c:v>
                </c:pt>
                <c:pt idx="2">
                  <c:v>40.1</c:v>
                </c:pt>
                <c:pt idx="3" formatCode="0.0">
                  <c:v>47.5</c:v>
                </c:pt>
              </c:numCache>
            </c:numRef>
          </c:yVal>
          <c:smooth val="0"/>
          <c:extLst>
            <c:ext xmlns:c16="http://schemas.microsoft.com/office/drawing/2014/chart" uri="{C3380CC4-5D6E-409C-BE32-E72D297353CC}">
              <c16:uniqueId val="{00000006-D1F2-A846-ADFD-F3944A846E55}"/>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6.3920027920219913E-3"/>
                  <c:y val="-1.8103770086672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'301'!$C$120:$C$123</c:f>
              <c:numCache>
                <c:formatCode>General</c:formatCode>
                <c:ptCount val="4"/>
                <c:pt idx="0" formatCode="0.000">
                  <c:v>50</c:v>
                </c:pt>
                <c:pt idx="1">
                  <c:v>100.001</c:v>
                </c:pt>
                <c:pt idx="2">
                  <c:v>149.99799999999999</c:v>
                </c:pt>
                <c:pt idx="3">
                  <c:v>199.99600000000001</c:v>
                </c:pt>
              </c:numCache>
            </c:numRef>
          </c:xVal>
          <c:yVal>
            <c:numRef>
              <c:f>'301'!$D$120:$D$123</c:f>
              <c:numCache>
                <c:formatCode>General</c:formatCode>
                <c:ptCount val="4"/>
                <c:pt idx="0">
                  <c:v>2.9</c:v>
                </c:pt>
                <c:pt idx="1">
                  <c:v>3.7</c:v>
                </c:pt>
                <c:pt idx="2" formatCode="0.0">
                  <c:v>4.3</c:v>
                </c:pt>
                <c:pt idx="3">
                  <c:v>4.5999999999999996</c:v>
                </c:pt>
              </c:numCache>
            </c:numRef>
          </c:yVal>
          <c:smooth val="0"/>
          <c:extLst>
            <c:ext xmlns:c16="http://schemas.microsoft.com/office/drawing/2014/chart" uri="{C3380CC4-5D6E-409C-BE32-E72D297353CC}">
              <c16:uniqueId val="{00000007-D1F2-A846-ADFD-F3944A846E55}"/>
            </c:ext>
          </c:extLst>
        </c:ser>
        <c:dLbls>
          <c:showLegendKey val="0"/>
          <c:showVal val="0"/>
          <c:showCatName val="0"/>
          <c:showSerName val="0"/>
          <c:showPercent val="0"/>
          <c:showBubbleSize val="0"/>
        </c:dLbls>
        <c:axId val="152812800"/>
        <c:axId val="174274016"/>
      </c:scatterChart>
      <c:valAx>
        <c:axId val="152812800"/>
        <c:scaling>
          <c:orientation val="minMax"/>
          <c:max val="25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Voltage obs (V)</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274016"/>
        <c:crosses val="autoZero"/>
        <c:crossBetween val="midCat"/>
      </c:valAx>
      <c:valAx>
        <c:axId val="174274016"/>
        <c:scaling>
          <c:orientation val="minMax"/>
          <c:max val="6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1280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6704522708770248E-2"/>
          <c:y val="0.25322594827930772"/>
          <c:w val="0.27425688061829356"/>
          <c:h val="0.21700627523082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253998</xdr:colOff>
      <xdr:row>5</xdr:row>
      <xdr:rowOff>29976</xdr:rowOff>
    </xdr:from>
    <xdr:to>
      <xdr:col>15</xdr:col>
      <xdr:colOff>638430</xdr:colOff>
      <xdr:row>18</xdr:row>
      <xdr:rowOff>95878</xdr:rowOff>
    </xdr:to>
    <xdr:graphicFrame macro="">
      <xdr:nvGraphicFramePr>
        <xdr:cNvPr id="2" name="Chart 1">
          <a:extLst>
            <a:ext uri="{FF2B5EF4-FFF2-40B4-BE49-F238E27FC236}">
              <a16:creationId xmlns:a16="http://schemas.microsoft.com/office/drawing/2014/main" id="{DA64C178-468F-A012-D85E-1A37A24C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2288</xdr:colOff>
      <xdr:row>26</xdr:row>
      <xdr:rowOff>190158</xdr:rowOff>
    </xdr:from>
    <xdr:to>
      <xdr:col>9</xdr:col>
      <xdr:colOff>1221945</xdr:colOff>
      <xdr:row>36</xdr:row>
      <xdr:rowOff>278943</xdr:rowOff>
    </xdr:to>
    <xdr:graphicFrame macro="">
      <xdr:nvGraphicFramePr>
        <xdr:cNvPr id="4" name="Chart 3">
          <a:extLst>
            <a:ext uri="{FF2B5EF4-FFF2-40B4-BE49-F238E27FC236}">
              <a16:creationId xmlns:a16="http://schemas.microsoft.com/office/drawing/2014/main" id="{FC590F3F-EB28-A6C0-9A7C-DE7535F3C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1718504</xdr:colOff>
      <xdr:row>26</xdr:row>
      <xdr:rowOff>132950</xdr:rowOff>
    </xdr:from>
    <xdr:to>
      <xdr:col>13</xdr:col>
      <xdr:colOff>1016000</xdr:colOff>
      <xdr:row>36</xdr:row>
      <xdr:rowOff>221735</xdr:rowOff>
    </xdr:to>
    <xdr:graphicFrame macro="">
      <xdr:nvGraphicFramePr>
        <xdr:cNvPr id="5" name="Chart 4">
          <a:extLst>
            <a:ext uri="{FF2B5EF4-FFF2-40B4-BE49-F238E27FC236}">
              <a16:creationId xmlns:a16="http://schemas.microsoft.com/office/drawing/2014/main" id="{417C98EA-E325-558B-6DBA-238BEBB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216959</xdr:colOff>
      <xdr:row>69</xdr:row>
      <xdr:rowOff>13555</xdr:rowOff>
    </xdr:from>
    <xdr:to>
      <xdr:col>14</xdr:col>
      <xdr:colOff>296334</xdr:colOff>
      <xdr:row>113</xdr:row>
      <xdr:rowOff>111123</xdr:rowOff>
    </xdr:to>
    <xdr:graphicFrame macro="">
      <xdr:nvGraphicFramePr>
        <xdr:cNvPr id="6" name="Chart 5">
          <a:extLst>
            <a:ext uri="{FF2B5EF4-FFF2-40B4-BE49-F238E27FC236}">
              <a16:creationId xmlns:a16="http://schemas.microsoft.com/office/drawing/2014/main" id="{57002787-4AC5-1523-1050-97EC3D13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530129</xdr:colOff>
      <xdr:row>52</xdr:row>
      <xdr:rowOff>11449</xdr:rowOff>
    </xdr:from>
    <xdr:to>
      <xdr:col>22</xdr:col>
      <xdr:colOff>583047</xdr:colOff>
      <xdr:row>96</xdr:row>
      <xdr:rowOff>117861</xdr:rowOff>
    </xdr:to>
    <xdr:graphicFrame macro="">
      <xdr:nvGraphicFramePr>
        <xdr:cNvPr id="8" name="Chart 7">
          <a:extLst>
            <a:ext uri="{FF2B5EF4-FFF2-40B4-BE49-F238E27FC236}">
              <a16:creationId xmlns:a16="http://schemas.microsoft.com/office/drawing/2014/main" id="{7831D1B4-3A61-E1FB-2667-518F6591B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338667</xdr:colOff>
      <xdr:row>70</xdr:row>
      <xdr:rowOff>175859</xdr:rowOff>
    </xdr:from>
    <xdr:to>
      <xdr:col>13</xdr:col>
      <xdr:colOff>373945</xdr:colOff>
      <xdr:row>108</xdr:row>
      <xdr:rowOff>0</xdr:rowOff>
    </xdr:to>
    <xdr:graphicFrame macro="">
      <xdr:nvGraphicFramePr>
        <xdr:cNvPr id="4" name="Chart 3">
          <a:extLst>
            <a:ext uri="{FF2B5EF4-FFF2-40B4-BE49-F238E27FC236}">
              <a16:creationId xmlns:a16="http://schemas.microsoft.com/office/drawing/2014/main" id="{5F2A4CDE-BA28-3E86-0423-6773EE15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386685</xdr:colOff>
      <xdr:row>70</xdr:row>
      <xdr:rowOff>182727</xdr:rowOff>
    </xdr:from>
    <xdr:to>
      <xdr:col>22</xdr:col>
      <xdr:colOff>151640</xdr:colOff>
      <xdr:row>108</xdr:row>
      <xdr:rowOff>0</xdr:rowOff>
    </xdr:to>
    <xdr:graphicFrame macro="">
      <xdr:nvGraphicFramePr>
        <xdr:cNvPr id="5" name="Chart 4">
          <a:extLst>
            <a:ext uri="{FF2B5EF4-FFF2-40B4-BE49-F238E27FC236}">
              <a16:creationId xmlns:a16="http://schemas.microsoft.com/office/drawing/2014/main" id="{E78B56B1-F362-1D63-D167-7C994BAD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9701</xdr:colOff>
      <xdr:row>57</xdr:row>
      <xdr:rowOff>100366</xdr:rowOff>
    </xdr:from>
    <xdr:to>
      <xdr:col>40</xdr:col>
      <xdr:colOff>564444</xdr:colOff>
      <xdr:row>107</xdr:row>
      <xdr:rowOff>35278</xdr:rowOff>
    </xdr:to>
    <xdr:graphicFrame macro="">
      <xdr:nvGraphicFramePr>
        <xdr:cNvPr id="3" name="Chart 2">
          <a:extLst>
            <a:ext uri="{FF2B5EF4-FFF2-40B4-BE49-F238E27FC236}">
              <a16:creationId xmlns:a16="http://schemas.microsoft.com/office/drawing/2014/main" id="{AD9D88BA-EA73-C704-2834-173A6C9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296334</xdr:colOff>
      <xdr:row>57</xdr:row>
      <xdr:rowOff>88900</xdr:rowOff>
    </xdr:from>
    <xdr:to>
      <xdr:col>26</xdr:col>
      <xdr:colOff>634999</xdr:colOff>
      <xdr:row>107</xdr:row>
      <xdr:rowOff>21167</xdr:rowOff>
    </xdr:to>
    <xdr:graphicFrame macro="">
      <xdr:nvGraphicFramePr>
        <xdr:cNvPr id="5" name="Chart 4">
          <a:extLst>
            <a:ext uri="{FF2B5EF4-FFF2-40B4-BE49-F238E27FC236}">
              <a16:creationId xmlns:a16="http://schemas.microsoft.com/office/drawing/2014/main" id="{5F7817DA-C570-A086-D175-0FEAAD72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1161143</xdr:colOff>
      <xdr:row>30</xdr:row>
      <xdr:rowOff>25401</xdr:rowOff>
    </xdr:from>
    <xdr:to>
      <xdr:col>24</xdr:col>
      <xdr:colOff>145143</xdr:colOff>
      <xdr:row>86</xdr:row>
      <xdr:rowOff>127000</xdr:rowOff>
    </xdr:to>
    <xdr:graphicFrame macro="">
      <xdr:nvGraphicFramePr>
        <xdr:cNvPr id="4" name="Chart 3">
          <a:extLst>
            <a:ext uri="{FF2B5EF4-FFF2-40B4-BE49-F238E27FC236}">
              <a16:creationId xmlns:a16="http://schemas.microsoft.com/office/drawing/2014/main" id="{73CAF30F-5C65-BE3F-26DA-8A4F7503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223520</xdr:colOff>
      <xdr:row>4</xdr:row>
      <xdr:rowOff>157480</xdr:rowOff>
    </xdr:from>
    <xdr:to>
      <xdr:col>13</xdr:col>
      <xdr:colOff>792480</xdr:colOff>
      <xdr:row>30</xdr:row>
      <xdr:rowOff>91440</xdr:rowOff>
    </xdr:to>
    <xdr:graphicFrame macro="">
      <xdr:nvGraphicFramePr>
        <xdr:cNvPr id="4" name="Chart 3">
          <a:extLst>
            <a:ext uri="{FF2B5EF4-FFF2-40B4-BE49-F238E27FC236}">
              <a16:creationId xmlns:a16="http://schemas.microsoft.com/office/drawing/2014/main" id="{1A3C59AA-FB09-9263-DF33-CE20DF69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797277</xdr:colOff>
      <xdr:row>22</xdr:row>
      <xdr:rowOff>54327</xdr:rowOff>
    </xdr:from>
    <xdr:to>
      <xdr:col>10</xdr:col>
      <xdr:colOff>817033</xdr:colOff>
      <xdr:row>54</xdr:row>
      <xdr:rowOff>133349</xdr:rowOff>
    </xdr:to>
    <xdr:graphicFrame macro="">
      <xdr:nvGraphicFramePr>
        <xdr:cNvPr id="2" name="Chart 1">
          <a:extLst>
            <a:ext uri="{FF2B5EF4-FFF2-40B4-BE49-F238E27FC236}">
              <a16:creationId xmlns:a16="http://schemas.microsoft.com/office/drawing/2014/main" id="{E221901D-CB81-7C69-F258-297989C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823735</xdr:colOff>
      <xdr:row>22</xdr:row>
      <xdr:rowOff>50801</xdr:rowOff>
    </xdr:from>
    <xdr:to>
      <xdr:col>17</xdr:col>
      <xdr:colOff>10935</xdr:colOff>
      <xdr:row>54</xdr:row>
      <xdr:rowOff>129823</xdr:rowOff>
    </xdr:to>
    <xdr:graphicFrame macro="">
      <xdr:nvGraphicFramePr>
        <xdr:cNvPr id="3" name="Chart 2">
          <a:extLst>
            <a:ext uri="{FF2B5EF4-FFF2-40B4-BE49-F238E27FC236}">
              <a16:creationId xmlns:a16="http://schemas.microsoft.com/office/drawing/2014/main" id="{862517D5-5FEF-328F-E35C-848EDC07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topLeftCell="A46" zoomScale="70" zoomScaleNormal="70" workbookViewId="0">
      <selection activeCell="F21" sqref="F21:F24"/>
    </sheetView>
  </sheetViews>
  <sheetFormatPr baseColWidth="10" defaultColWidth="11" defaultRowHeight="16" x14ac:dyDescent="0.2"/>
  <cols>
    <col min="2" max="2" width="20.83203125" customWidth="1"/>
    <col min="3" max="3" width="18.33203125" customWidth="1"/>
    <col min="4" max="4" width="31.33203125" bestFit="1" customWidth="1"/>
    <col min="6" max="6" width="17.6640625" bestFit="1" customWidth="1"/>
    <col min="8" max="8" width="23.1640625" customWidth="1"/>
    <col min="9" max="9" width="20.83203125" customWidth="1"/>
    <col min="10" max="10" width="23.5" customWidth="1"/>
    <col min="12" max="12" width="17.6640625" bestFit="1" customWidth="1"/>
    <col min="13" max="13" width="17" bestFit="1" customWidth="1"/>
    <col min="14" max="14" width="17.33203125" customWidth="1"/>
    <col min="15" max="15" width="20.6640625" customWidth="1"/>
    <col min="16" max="16" width="12.5" customWidth="1"/>
    <col min="18" max="18" width="20" customWidth="1"/>
    <col min="19" max="19" width="16.1640625" customWidth="1"/>
    <col min="20" max="20" width="24.5" customWidth="1"/>
    <col min="21" max="21" width="23" customWidth="1"/>
  </cols>
  <sheetData>
    <row r="1" spans="1:21" ht="53" customHeight="1" x14ac:dyDescent="0.2">
      <c r="A1" s="5" t="s">
        <v>0</v>
      </c>
      <c r="B1" s="5" t="s">
        <v>1</v>
      </c>
      <c r="C1" s="6"/>
      <c r="D1" s="45" t="s">
        <v>2</v>
      </c>
      <c r="E1" s="45"/>
      <c r="F1" s="45"/>
      <c r="G1" s="7"/>
      <c r="H1" s="7"/>
      <c r="I1" s="7"/>
      <c r="J1" s="7"/>
      <c r="K1" s="7"/>
      <c r="L1" t="s">
        <v>3</v>
      </c>
      <c r="M1" t="s">
        <v>4</v>
      </c>
    </row>
    <row r="2" spans="1:21" ht="37" customHeight="1" x14ac:dyDescent="0.2">
      <c r="A2" s="44" t="s">
        <v>5</v>
      </c>
      <c r="B2" s="44"/>
      <c r="C2" s="44"/>
      <c r="D2" s="3"/>
      <c r="L2" t="s">
        <v>6</v>
      </c>
      <c r="M2" t="s">
        <v>7</v>
      </c>
    </row>
    <row r="3" spans="1:21" ht="17" customHeight="1" x14ac:dyDescent="0.2">
      <c r="A3" s="2"/>
      <c r="B3" s="2"/>
      <c r="C3" s="2"/>
      <c r="D3" s="3"/>
      <c r="L3" t="s">
        <v>8</v>
      </c>
      <c r="M3" t="s">
        <v>9</v>
      </c>
      <c r="R3" s="43"/>
      <c r="S3" s="43"/>
      <c r="T3" s="43"/>
      <c r="U3" s="43"/>
    </row>
    <row r="4" spans="1:21" ht="17" customHeight="1" x14ac:dyDescent="0.2">
      <c r="A4" s="2"/>
      <c r="B4" s="11" t="s">
        <v>10</v>
      </c>
      <c r="C4" s="3" t="s">
        <v>11</v>
      </c>
      <c r="D4" t="s">
        <v>12</v>
      </c>
      <c r="M4" s="1"/>
      <c r="N4" s="1"/>
      <c r="O4" s="1"/>
      <c r="P4" s="1"/>
      <c r="R4" s="1"/>
      <c r="S4" s="1"/>
      <c r="T4" s="1"/>
      <c r="U4" s="1"/>
    </row>
    <row r="5" spans="1:21" ht="17" customHeight="1" x14ac:dyDescent="0.2">
      <c r="A5" s="2"/>
      <c r="B5" s="12" t="s">
        <v>13</v>
      </c>
      <c r="C5" s="23">
        <f>3.2*3.2</f>
        <v>10.240000000000002</v>
      </c>
      <c r="D5" s="8">
        <v>0.18</v>
      </c>
      <c r="M5" s="1"/>
      <c r="N5" s="1"/>
      <c r="O5" s="1"/>
      <c r="P5" s="1"/>
      <c r="R5" s="1"/>
      <c r="S5" s="1"/>
      <c r="T5" s="1"/>
      <c r="U5" s="1"/>
    </row>
    <row r="6" spans="1:21" x14ac:dyDescent="0.2">
      <c r="B6" s="43" t="s">
        <v>14</v>
      </c>
      <c r="C6" s="43"/>
      <c r="D6" s="43"/>
      <c r="E6" s="43"/>
      <c r="F6" s="1"/>
      <c r="H6" s="43" t="s">
        <v>15</v>
      </c>
      <c r="I6" s="43"/>
      <c r="J6" s="43"/>
      <c r="K6" s="43"/>
      <c r="M6" s="43"/>
      <c r="N6" s="43"/>
      <c r="O6" s="43"/>
      <c r="P6" s="43"/>
      <c r="R6" s="43"/>
      <c r="S6" s="43"/>
      <c r="T6" s="43"/>
      <c r="U6" s="43"/>
    </row>
    <row r="7" spans="1:21" x14ac:dyDescent="0.2">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x14ac:dyDescent="0.2">
      <c r="B8" s="30">
        <v>25</v>
      </c>
      <c r="C8" s="30">
        <v>25.001999999999999</v>
      </c>
      <c r="D8" s="30">
        <v>24.3</v>
      </c>
      <c r="E8" s="30">
        <v>37.5</v>
      </c>
      <c r="F8" s="34">
        <f>((C8/D8)*(10^12))*($C$5/$D$5)</f>
        <v>58532345679012.352</v>
      </c>
      <c r="G8" s="18"/>
      <c r="H8">
        <v>25</v>
      </c>
      <c r="I8">
        <v>25.001999999999999</v>
      </c>
      <c r="J8">
        <v>16</v>
      </c>
      <c r="K8">
        <v>6.2</v>
      </c>
      <c r="L8" s="13">
        <f>((I8/J8)*(10^12))*($C$5/$D$5)</f>
        <v>88896000000000.016</v>
      </c>
    </row>
    <row r="9" spans="1:21" x14ac:dyDescent="0.2">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x14ac:dyDescent="0.2">
      <c r="B10">
        <v>100</v>
      </c>
      <c r="C10">
        <v>100.001</v>
      </c>
      <c r="D10">
        <v>27.3</v>
      </c>
      <c r="E10">
        <v>6.6</v>
      </c>
      <c r="F10" s="13">
        <f t="shared" si="0"/>
        <v>208386292226292.25</v>
      </c>
      <c r="H10">
        <v>100</v>
      </c>
      <c r="I10">
        <v>100.001</v>
      </c>
      <c r="J10">
        <v>22</v>
      </c>
      <c r="K10">
        <v>9.1</v>
      </c>
      <c r="L10" s="13">
        <f t="shared" si="1"/>
        <v>258588444444444.56</v>
      </c>
      <c r="N10" s="4"/>
      <c r="S10" s="4"/>
    </row>
    <row r="11" spans="1:21" x14ac:dyDescent="0.2">
      <c r="B11">
        <v>150</v>
      </c>
      <c r="C11">
        <v>149.999</v>
      </c>
      <c r="D11">
        <v>30.8</v>
      </c>
      <c r="E11">
        <v>5.3</v>
      </c>
      <c r="F11" s="13">
        <f t="shared" si="0"/>
        <v>277054430014430.06</v>
      </c>
      <c r="H11">
        <v>150</v>
      </c>
      <c r="I11">
        <v>149.999</v>
      </c>
      <c r="J11">
        <v>31.1</v>
      </c>
      <c r="K11">
        <v>35</v>
      </c>
      <c r="L11" s="13">
        <f t="shared" si="1"/>
        <v>274381879242586.66</v>
      </c>
    </row>
    <row r="12" spans="1:21" x14ac:dyDescent="0.2">
      <c r="B12">
        <v>200</v>
      </c>
      <c r="C12">
        <v>199.999</v>
      </c>
      <c r="D12">
        <v>35.5</v>
      </c>
      <c r="E12">
        <v>9.6</v>
      </c>
      <c r="F12" s="13">
        <f t="shared" si="0"/>
        <v>320499179968701.19</v>
      </c>
      <c r="H12" s="30">
        <v>200</v>
      </c>
      <c r="I12" s="30">
        <v>199.999</v>
      </c>
      <c r="J12" s="30">
        <v>67</v>
      </c>
      <c r="K12" s="30">
        <v>58</v>
      </c>
      <c r="L12" s="34">
        <f t="shared" si="1"/>
        <v>169816729684908.81</v>
      </c>
    </row>
    <row r="17" spans="2:12" x14ac:dyDescent="0.2">
      <c r="B17" s="43" t="s">
        <v>20</v>
      </c>
      <c r="C17" s="43"/>
      <c r="D17" s="43"/>
      <c r="E17" s="43"/>
      <c r="F17" s="1"/>
      <c r="H17" s="43" t="s">
        <v>20</v>
      </c>
      <c r="I17" s="43"/>
      <c r="J17" s="43"/>
      <c r="K17" s="43"/>
    </row>
    <row r="18" spans="2:12" x14ac:dyDescent="0.2">
      <c r="B18" s="43" t="s">
        <v>21</v>
      </c>
      <c r="C18" s="43"/>
      <c r="D18" s="43"/>
      <c r="E18" s="43"/>
      <c r="F18" s="1"/>
      <c r="H18" s="43" t="s">
        <v>22</v>
      </c>
      <c r="I18" s="43"/>
      <c r="J18" s="43"/>
      <c r="K18" s="43"/>
    </row>
    <row r="19" spans="2:12" x14ac:dyDescent="0.2">
      <c r="B19" s="2" t="s">
        <v>16</v>
      </c>
      <c r="C19" s="2" t="s">
        <v>17</v>
      </c>
      <c r="D19" s="2" t="s">
        <v>18</v>
      </c>
      <c r="E19" s="2" t="s">
        <v>19</v>
      </c>
      <c r="F19" s="2" t="s">
        <v>10</v>
      </c>
      <c r="G19" s="2"/>
      <c r="H19" s="2" t="s">
        <v>16</v>
      </c>
      <c r="I19" s="2" t="s">
        <v>17</v>
      </c>
      <c r="J19" s="2" t="s">
        <v>18</v>
      </c>
      <c r="K19" s="2" t="s">
        <v>19</v>
      </c>
      <c r="L19" s="2" t="s">
        <v>10</v>
      </c>
    </row>
    <row r="20" spans="2:12" x14ac:dyDescent="0.2">
      <c r="B20" s="30">
        <v>-25</v>
      </c>
      <c r="C20" s="30">
        <v>-25.001000000000001</v>
      </c>
      <c r="D20" s="30">
        <v>-2</v>
      </c>
      <c r="E20" s="30">
        <v>26.2</v>
      </c>
      <c r="F20" s="34">
        <f>((C20/D20)*(10^12))*($C$5/$D$5)</f>
        <v>711139555555555.75</v>
      </c>
      <c r="G20" s="30"/>
      <c r="H20" s="30">
        <v>-25</v>
      </c>
      <c r="I20" s="30">
        <v>-25.001000000000001</v>
      </c>
      <c r="J20" s="30">
        <v>16.399999999999999</v>
      </c>
      <c r="K20" s="30">
        <v>5.6</v>
      </c>
      <c r="L20" s="34">
        <f>((I20/J20)*(10^12))*($C$5/$D$5)</f>
        <v>-86724336043360.469</v>
      </c>
    </row>
    <row r="21" spans="2:12" x14ac:dyDescent="0.2">
      <c r="B21">
        <v>-50</v>
      </c>
      <c r="C21" s="4">
        <v>-50</v>
      </c>
      <c r="D21">
        <v>8.1999999999999993</v>
      </c>
      <c r="E21">
        <v>4.5</v>
      </c>
      <c r="F21" s="13">
        <f>((C21/D21)*(10^12))*($C$5/$D$5)</f>
        <v>-346883468834688.38</v>
      </c>
      <c r="H21">
        <v>-50</v>
      </c>
      <c r="I21" s="4">
        <v>-50</v>
      </c>
      <c r="J21">
        <v>17.7</v>
      </c>
      <c r="K21">
        <v>11</v>
      </c>
      <c r="L21" s="13">
        <f>((I21/J21)*(10^12))*($C$5/$D$5)</f>
        <v>-160703075957313.28</v>
      </c>
    </row>
    <row r="22" spans="2:12" x14ac:dyDescent="0.2">
      <c r="B22">
        <v>-100</v>
      </c>
      <c r="C22" s="4">
        <v>-100</v>
      </c>
      <c r="D22">
        <v>4.3</v>
      </c>
      <c r="E22">
        <v>6.7</v>
      </c>
      <c r="F22" s="13">
        <f t="shared" ref="F22:F24" si="2">((C22/D22)*(10^12))*($C$5/$D$5)</f>
        <v>-1322997416020672.2</v>
      </c>
      <c r="H22">
        <v>-100</v>
      </c>
      <c r="I22" s="4">
        <v>-100</v>
      </c>
      <c r="J22">
        <v>13.7</v>
      </c>
      <c r="K22">
        <v>12.6</v>
      </c>
      <c r="L22" s="13">
        <f>((I22/J22)*(10^12))*($C$5/$D$5)</f>
        <v>-415247364152473.75</v>
      </c>
    </row>
    <row r="23" spans="2:12" x14ac:dyDescent="0.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x14ac:dyDescent="0.2">
      <c r="B24">
        <v>-200</v>
      </c>
      <c r="C24">
        <v>-199.99600000000001</v>
      </c>
      <c r="D24">
        <v>-1.4</v>
      </c>
      <c r="E24">
        <v>6.5</v>
      </c>
      <c r="F24" s="13">
        <f t="shared" si="2"/>
        <v>8126821587301591</v>
      </c>
      <c r="H24">
        <v>-200</v>
      </c>
      <c r="I24">
        <v>-199.99600000000001</v>
      </c>
      <c r="J24">
        <v>1</v>
      </c>
      <c r="K24">
        <v>7.1</v>
      </c>
      <c r="L24" s="13">
        <f t="shared" si="3"/>
        <v>-1.1377550222222224E+16</v>
      </c>
    </row>
    <row r="27" spans="2:12" x14ac:dyDescent="0.2">
      <c r="B27" s="43" t="s">
        <v>23</v>
      </c>
      <c r="C27" s="43"/>
      <c r="D27" s="43"/>
      <c r="E27" s="43"/>
      <c r="F27" s="1"/>
    </row>
    <row r="28" spans="2:12" x14ac:dyDescent="0.2">
      <c r="B28" s="43" t="s">
        <v>24</v>
      </c>
      <c r="C28" s="43"/>
      <c r="D28" s="43"/>
      <c r="E28" s="43"/>
      <c r="F28" s="1"/>
    </row>
    <row r="29" spans="2:12" x14ac:dyDescent="0.2">
      <c r="B29" s="2" t="s">
        <v>16</v>
      </c>
      <c r="C29" s="2" t="s">
        <v>17</v>
      </c>
      <c r="D29" s="2" t="s">
        <v>18</v>
      </c>
      <c r="E29" s="2" t="s">
        <v>19</v>
      </c>
      <c r="F29" s="21" t="s">
        <v>10</v>
      </c>
    </row>
    <row r="30" spans="2:12" x14ac:dyDescent="0.2">
      <c r="B30">
        <v>30</v>
      </c>
      <c r="C30">
        <v>30.001000000000001</v>
      </c>
      <c r="D30">
        <v>18.5</v>
      </c>
      <c r="E30">
        <v>3.5</v>
      </c>
      <c r="F30" s="22">
        <f>((C30/D30)*(10^12))*($C$5/$D$5)</f>
        <v>92255327327327.344</v>
      </c>
    </row>
    <row r="31" spans="2:12" x14ac:dyDescent="0.2">
      <c r="B31">
        <v>40</v>
      </c>
      <c r="C31">
        <v>40.002000000000002</v>
      </c>
      <c r="D31">
        <v>20</v>
      </c>
      <c r="E31">
        <v>7.4</v>
      </c>
      <c r="F31" s="22">
        <f t="shared" ref="F31:F33" si="4">((C31/D31)*(10^12))*($C$5/$D$5)</f>
        <v>113783466666666.7</v>
      </c>
    </row>
    <row r="32" spans="2:12" x14ac:dyDescent="0.2">
      <c r="B32">
        <v>50</v>
      </c>
      <c r="C32" s="4">
        <v>50</v>
      </c>
      <c r="D32">
        <v>21.4</v>
      </c>
      <c r="E32">
        <v>5.7</v>
      </c>
      <c r="F32" s="22">
        <f t="shared" si="4"/>
        <v>132917964693665.67</v>
      </c>
    </row>
    <row r="33" spans="1:13" x14ac:dyDescent="0.2">
      <c r="B33">
        <v>60</v>
      </c>
      <c r="C33">
        <v>60.000999999999998</v>
      </c>
      <c r="D33">
        <v>22.6</v>
      </c>
      <c r="E33">
        <v>5.4</v>
      </c>
      <c r="F33" s="22">
        <f t="shared" si="4"/>
        <v>151034965585054.12</v>
      </c>
    </row>
    <row r="34" spans="1:13" x14ac:dyDescent="0.2">
      <c r="F34" s="22"/>
    </row>
    <row r="36" spans="1:13" ht="63" customHeight="1" x14ac:dyDescent="0.2">
      <c r="A36" s="5" t="s">
        <v>0</v>
      </c>
      <c r="B36" s="5" t="s">
        <v>25</v>
      </c>
      <c r="C36" s="6"/>
      <c r="D36" s="7"/>
      <c r="E36" s="7"/>
      <c r="F36" s="7"/>
      <c r="G36" s="7"/>
      <c r="H36" s="7"/>
      <c r="I36" s="7"/>
      <c r="J36" s="7"/>
      <c r="K36" s="7"/>
    </row>
    <row r="37" spans="1:13" ht="47" customHeight="1" x14ac:dyDescent="0.2">
      <c r="A37" s="44" t="s">
        <v>5</v>
      </c>
      <c r="B37" s="44"/>
      <c r="C37" s="44"/>
    </row>
    <row r="39" spans="1:13" x14ac:dyDescent="0.2">
      <c r="B39" s="43" t="s">
        <v>23</v>
      </c>
      <c r="C39" s="43"/>
      <c r="D39" s="43"/>
      <c r="E39" s="43"/>
      <c r="F39" s="1"/>
      <c r="H39" s="43" t="s">
        <v>23</v>
      </c>
      <c r="I39" s="43"/>
      <c r="J39" s="43"/>
      <c r="K39" s="43"/>
    </row>
    <row r="40" spans="1:13" x14ac:dyDescent="0.2">
      <c r="B40" s="43" t="s">
        <v>26</v>
      </c>
      <c r="C40" s="43"/>
      <c r="D40" s="43"/>
      <c r="E40" s="43"/>
      <c r="F40" s="1"/>
      <c r="H40" s="43" t="s">
        <v>27</v>
      </c>
      <c r="I40" s="43"/>
      <c r="J40" s="43"/>
      <c r="K40" s="43"/>
    </row>
    <row r="41" spans="1:13" x14ac:dyDescent="0.2">
      <c r="B41" s="2" t="s">
        <v>16</v>
      </c>
      <c r="C41" s="2" t="s">
        <v>17</v>
      </c>
      <c r="D41" s="2" t="s">
        <v>18</v>
      </c>
      <c r="E41" s="2" t="s">
        <v>19</v>
      </c>
      <c r="F41" s="2" t="s">
        <v>10</v>
      </c>
      <c r="H41" s="2" t="s">
        <v>16</v>
      </c>
      <c r="I41" s="2" t="s">
        <v>17</v>
      </c>
      <c r="J41" s="2" t="s">
        <v>18</v>
      </c>
      <c r="K41" s="2" t="s">
        <v>19</v>
      </c>
      <c r="L41" s="2" t="s">
        <v>10</v>
      </c>
    </row>
    <row r="42" spans="1:13" x14ac:dyDescent="0.2">
      <c r="B42">
        <v>30</v>
      </c>
      <c r="C42">
        <v>30.001000000000001</v>
      </c>
      <c r="D42">
        <v>100.6</v>
      </c>
      <c r="E42">
        <v>6.5</v>
      </c>
      <c r="F42" s="13">
        <f>((C42/D42)*(10^12))*($C$5/$D$5)</f>
        <v>16965442898166.562</v>
      </c>
      <c r="G42" s="18"/>
      <c r="H42" s="30">
        <v>30</v>
      </c>
      <c r="I42" s="30">
        <v>30.001000000000001</v>
      </c>
      <c r="J42" s="30">
        <v>116.5</v>
      </c>
      <c r="K42" s="30">
        <v>7</v>
      </c>
      <c r="L42" s="34">
        <f>((I42/J42)*(10^12))*($C$5/$D$5)</f>
        <v>14649987601335.244</v>
      </c>
      <c r="M42" s="18"/>
    </row>
    <row r="43" spans="1:13" x14ac:dyDescent="0.2">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x14ac:dyDescent="0.2">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x14ac:dyDescent="0.2">
      <c r="B45">
        <v>60</v>
      </c>
      <c r="C45">
        <v>60.000999999999998</v>
      </c>
      <c r="D45">
        <v>115</v>
      </c>
      <c r="E45">
        <v>7.7</v>
      </c>
      <c r="F45" s="13">
        <f>((C45/D45)*(10^12))*($C$5/$D$5)</f>
        <v>29681654106280.195</v>
      </c>
      <c r="H45">
        <v>60</v>
      </c>
      <c r="I45">
        <v>60.000999999999998</v>
      </c>
      <c r="J45">
        <v>125.6</v>
      </c>
      <c r="K45">
        <v>6.5</v>
      </c>
      <c r="L45" s="13">
        <f>((I45/J45)*(10^12))*($C$5/$D$5)</f>
        <v>27176673743807.504</v>
      </c>
      <c r="M45" s="18"/>
    </row>
    <row r="46" spans="1:13" x14ac:dyDescent="0.2">
      <c r="B46">
        <v>70</v>
      </c>
      <c r="C46">
        <v>70.001999999999995</v>
      </c>
      <c r="D46">
        <v>119.2</v>
      </c>
      <c r="E46">
        <v>6.7</v>
      </c>
      <c r="F46" s="13">
        <f t="shared" si="5"/>
        <v>33408859060402.688</v>
      </c>
      <c r="H46">
        <v>70</v>
      </c>
      <c r="I46">
        <v>70.001999999999995</v>
      </c>
      <c r="J46">
        <v>128.4</v>
      </c>
      <c r="K46">
        <v>6.4</v>
      </c>
      <c r="L46" s="13">
        <f>((I46/J46)*(10^12))*($C$5/$D$5)</f>
        <v>31015077881619.941</v>
      </c>
    </row>
    <row r="47" spans="1:13" x14ac:dyDescent="0.2">
      <c r="B47">
        <v>80</v>
      </c>
      <c r="C47">
        <v>79.998999999999995</v>
      </c>
      <c r="D47">
        <v>124</v>
      </c>
      <c r="E47">
        <v>6.9</v>
      </c>
      <c r="F47" s="13">
        <f t="shared" si="5"/>
        <v>36702050179211.477</v>
      </c>
      <c r="H47">
        <v>80</v>
      </c>
      <c r="I47">
        <v>79.998999999999995</v>
      </c>
      <c r="J47">
        <v>131.9</v>
      </c>
      <c r="K47">
        <v>15.3</v>
      </c>
      <c r="L47" s="13">
        <f t="shared" si="6"/>
        <v>34503822761351.199</v>
      </c>
    </row>
    <row r="48" spans="1:13" x14ac:dyDescent="0.2">
      <c r="B48">
        <v>90</v>
      </c>
      <c r="C48">
        <v>90.001000000000005</v>
      </c>
      <c r="D48">
        <v>130.80000000000001</v>
      </c>
      <c r="E48">
        <v>7.1</v>
      </c>
      <c r="F48" s="13">
        <f t="shared" si="5"/>
        <v>39144165817193.344</v>
      </c>
      <c r="H48">
        <v>90</v>
      </c>
      <c r="I48">
        <v>90.001000000000005</v>
      </c>
      <c r="J48">
        <v>135.1</v>
      </c>
      <c r="K48">
        <v>11.8</v>
      </c>
      <c r="L48" s="13">
        <f t="shared" si="6"/>
        <v>37898274529155.367</v>
      </c>
    </row>
    <row r="49" spans="2:12" x14ac:dyDescent="0.2">
      <c r="B49">
        <v>100</v>
      </c>
      <c r="C49">
        <v>100.001</v>
      </c>
      <c r="D49">
        <v>137.1</v>
      </c>
      <c r="E49">
        <v>7.9</v>
      </c>
      <c r="F49" s="13">
        <f t="shared" si="5"/>
        <v>41494863441121.664</v>
      </c>
      <c r="H49">
        <v>100</v>
      </c>
      <c r="I49">
        <v>100.001</v>
      </c>
      <c r="J49">
        <v>138.30000000000001</v>
      </c>
      <c r="K49">
        <v>6.6</v>
      </c>
      <c r="L49" s="13">
        <f t="shared" si="6"/>
        <v>41134821242066.367</v>
      </c>
    </row>
    <row r="50" spans="2:12" x14ac:dyDescent="0.2">
      <c r="B50">
        <v>110</v>
      </c>
      <c r="C50">
        <v>109.999</v>
      </c>
      <c r="D50">
        <v>142.69999999999999</v>
      </c>
      <c r="E50">
        <v>7.6</v>
      </c>
      <c r="F50" s="13">
        <f t="shared" si="5"/>
        <v>43852283734329.992</v>
      </c>
      <c r="H50">
        <v>110</v>
      </c>
      <c r="I50">
        <v>109.999</v>
      </c>
      <c r="J50">
        <v>141.69999999999999</v>
      </c>
      <c r="K50">
        <v>6.1</v>
      </c>
      <c r="L50" s="13">
        <f t="shared" si="6"/>
        <v>44161756449462.875</v>
      </c>
    </row>
    <row r="51" spans="2:12" x14ac:dyDescent="0.2">
      <c r="B51">
        <v>120</v>
      </c>
      <c r="C51">
        <v>119.999</v>
      </c>
      <c r="D51">
        <v>146.6</v>
      </c>
      <c r="E51">
        <v>7.1</v>
      </c>
      <c r="F51" s="13">
        <f t="shared" si="5"/>
        <v>46566233136274.07</v>
      </c>
      <c r="H51">
        <v>120</v>
      </c>
      <c r="I51">
        <v>119.999</v>
      </c>
      <c r="J51">
        <v>145.80000000000001</v>
      </c>
      <c r="K51">
        <v>6.7</v>
      </c>
      <c r="L51" s="13">
        <f t="shared" si="6"/>
        <v>46821740588324.953</v>
      </c>
    </row>
    <row r="55" spans="2:12" x14ac:dyDescent="0.2">
      <c r="B55" s="43" t="s">
        <v>20</v>
      </c>
      <c r="C55" s="43"/>
      <c r="D55" s="43"/>
      <c r="E55" s="43"/>
      <c r="F55" s="1"/>
    </row>
    <row r="56" spans="2:12" x14ac:dyDescent="0.2">
      <c r="B56" s="43" t="s">
        <v>23</v>
      </c>
      <c r="C56" s="43"/>
      <c r="D56" s="43"/>
      <c r="E56" s="43"/>
      <c r="F56" s="1"/>
    </row>
    <row r="57" spans="2:12" x14ac:dyDescent="0.2">
      <c r="B57" s="43" t="s">
        <v>28</v>
      </c>
      <c r="C57" s="43"/>
      <c r="D57" s="43"/>
      <c r="E57" s="43"/>
      <c r="F57" s="1"/>
    </row>
    <row r="58" spans="2:12" x14ac:dyDescent="0.2">
      <c r="B58" s="2" t="s">
        <v>16</v>
      </c>
      <c r="C58" s="2" t="s">
        <v>17</v>
      </c>
      <c r="D58" s="2" t="s">
        <v>18</v>
      </c>
      <c r="E58" s="2" t="s">
        <v>19</v>
      </c>
      <c r="F58" s="2" t="s">
        <v>10</v>
      </c>
    </row>
    <row r="59" spans="2:12" x14ac:dyDescent="0.2">
      <c r="B59" s="30">
        <v>-30</v>
      </c>
      <c r="C59" s="30">
        <v>-29.998999999999999</v>
      </c>
      <c r="D59" s="30">
        <v>81.5</v>
      </c>
      <c r="E59" s="30">
        <v>10.199999999999999</v>
      </c>
      <c r="F59" s="34">
        <f>((C59/D59)*(10^12))*($C$5/$D$5)</f>
        <v>-20939997273346.969</v>
      </c>
      <c r="G59" s="18"/>
    </row>
    <row r="60" spans="2:12" x14ac:dyDescent="0.2">
      <c r="B60">
        <v>-40</v>
      </c>
      <c r="C60">
        <v>-39.999000000000002</v>
      </c>
      <c r="D60">
        <v>82.2</v>
      </c>
      <c r="E60">
        <v>6.5</v>
      </c>
      <c r="F60" s="13">
        <f>((C60/D60)*(10^12))*($C$5/$D$5)</f>
        <v>-27682465531224.66</v>
      </c>
      <c r="G60" s="18"/>
    </row>
    <row r="61" spans="2:12" x14ac:dyDescent="0.2">
      <c r="B61">
        <v>-50</v>
      </c>
      <c r="C61" s="4">
        <v>-50</v>
      </c>
      <c r="D61">
        <v>78.400000000000006</v>
      </c>
      <c r="E61">
        <v>5.6</v>
      </c>
      <c r="F61" s="13">
        <f>((C61/D61)*(10^12))*($C$5/$D$5)</f>
        <v>-36281179138322</v>
      </c>
    </row>
    <row r="62" spans="2:12" x14ac:dyDescent="0.2">
      <c r="B62">
        <v>-60</v>
      </c>
      <c r="C62">
        <v>-60.000999999999998</v>
      </c>
      <c r="D62">
        <v>74.599999999999994</v>
      </c>
      <c r="E62">
        <v>6.1</v>
      </c>
      <c r="F62" s="13">
        <f>((C62/D62)*(10^12))*($C$5/$D$5)</f>
        <v>-45755901102174.57</v>
      </c>
    </row>
    <row r="63" spans="2:12" x14ac:dyDescent="0.2">
      <c r="B63">
        <v>-70</v>
      </c>
      <c r="C63">
        <v>-70.001999999999995</v>
      </c>
      <c r="D63">
        <v>70.099999999999994</v>
      </c>
      <c r="E63">
        <v>5.6</v>
      </c>
      <c r="F63" s="13">
        <f t="shared" ref="F63:F68" si="7">((C63/D63)*(10^12))*($C$5/$D$5)</f>
        <v>-56809358059914.422</v>
      </c>
    </row>
    <row r="64" spans="2:12" x14ac:dyDescent="0.2">
      <c r="B64">
        <v>-80</v>
      </c>
      <c r="C64" s="4">
        <v>-80</v>
      </c>
      <c r="D64">
        <v>65.900000000000006</v>
      </c>
      <c r="E64">
        <v>5.7</v>
      </c>
      <c r="F64" s="13">
        <f t="shared" si="7"/>
        <v>-69060866632945.555</v>
      </c>
    </row>
    <row r="65" spans="2:6" x14ac:dyDescent="0.2">
      <c r="B65">
        <v>-90</v>
      </c>
      <c r="C65" s="4">
        <v>-90</v>
      </c>
      <c r="D65">
        <v>61.5</v>
      </c>
      <c r="E65">
        <v>6.1</v>
      </c>
      <c r="F65" s="13">
        <f t="shared" si="7"/>
        <v>-83252032520325.219</v>
      </c>
    </row>
    <row r="66" spans="2:6" x14ac:dyDescent="0.2">
      <c r="B66">
        <v>-100</v>
      </c>
      <c r="C66" s="4">
        <v>-100</v>
      </c>
      <c r="D66">
        <v>57.7</v>
      </c>
      <c r="E66">
        <v>5.6</v>
      </c>
      <c r="F66" s="13">
        <f t="shared" si="7"/>
        <v>-98594261505873.297</v>
      </c>
    </row>
    <row r="67" spans="2:6" x14ac:dyDescent="0.2">
      <c r="B67">
        <v>-110</v>
      </c>
      <c r="C67" s="4">
        <v>-110</v>
      </c>
      <c r="D67">
        <v>53.8</v>
      </c>
      <c r="E67">
        <v>6.7</v>
      </c>
      <c r="F67" s="13">
        <f t="shared" si="7"/>
        <v>-116315572077653.89</v>
      </c>
    </row>
    <row r="68" spans="2:6" x14ac:dyDescent="0.2">
      <c r="B68">
        <v>-120</v>
      </c>
      <c r="C68">
        <v>-119.996</v>
      </c>
      <c r="D68">
        <v>48.8</v>
      </c>
      <c r="E68">
        <v>6.1</v>
      </c>
      <c r="F68" s="13">
        <f t="shared" si="7"/>
        <v>-139886047358834.28</v>
      </c>
    </row>
    <row r="71" spans="2:6" ht="16" customHeight="1" x14ac:dyDescent="0.2">
      <c r="D71" s="46"/>
      <c r="E71" s="46"/>
      <c r="F71" s="46"/>
    </row>
    <row r="72" spans="2:6" x14ac:dyDescent="0.2">
      <c r="D72" s="46"/>
      <c r="E72" s="46"/>
      <c r="F72" s="46"/>
    </row>
  </sheetData>
  <mergeCells count="22">
    <mergeCell ref="D1:F1"/>
    <mergeCell ref="B56:E56"/>
    <mergeCell ref="B57:E57"/>
    <mergeCell ref="B55:E55"/>
    <mergeCell ref="D71:F72"/>
    <mergeCell ref="A2:C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D26" sqref="D26"/>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s>
  <sheetData>
    <row r="1" spans="1:13" ht="32" customHeight="1" x14ac:dyDescent="0.2">
      <c r="A1" s="5" t="s">
        <v>0</v>
      </c>
      <c r="B1" s="45" t="s">
        <v>29</v>
      </c>
      <c r="C1" s="45"/>
      <c r="D1" s="45"/>
      <c r="E1" s="7"/>
      <c r="F1" s="7"/>
      <c r="G1" s="7"/>
      <c r="H1" s="7"/>
      <c r="I1" s="7"/>
      <c r="J1" s="7"/>
      <c r="K1" s="7"/>
      <c r="L1" t="s">
        <v>3</v>
      </c>
      <c r="M1" t="s">
        <v>4</v>
      </c>
    </row>
    <row r="2" spans="1:13" ht="32" customHeight="1" x14ac:dyDescent="0.2">
      <c r="A2" s="48" t="s">
        <v>5</v>
      </c>
      <c r="B2" s="48"/>
      <c r="C2" s="48"/>
      <c r="D2" s="3"/>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30</v>
      </c>
      <c r="C5" s="19" t="s">
        <v>31</v>
      </c>
      <c r="D5" s="11">
        <f>3.2*3.2</f>
        <v>10.240000000000002</v>
      </c>
      <c r="E5" s="8">
        <v>0.18</v>
      </c>
    </row>
    <row r="6" spans="1:13" x14ac:dyDescent="0.2">
      <c r="A6" s="2"/>
      <c r="B6" s="2"/>
      <c r="C6" s="2"/>
      <c r="D6" s="3"/>
      <c r="H6" s="43" t="s">
        <v>20</v>
      </c>
      <c r="I6" s="43"/>
      <c r="J6" s="43"/>
      <c r="K6" s="43"/>
      <c r="L6" s="1"/>
    </row>
    <row r="7" spans="1:13" x14ac:dyDescent="0.2">
      <c r="B7" s="43" t="s">
        <v>14</v>
      </c>
      <c r="C7" s="43"/>
      <c r="D7" s="43"/>
      <c r="E7" s="43"/>
      <c r="H7" s="43" t="s">
        <v>15</v>
      </c>
      <c r="I7" s="43"/>
      <c r="J7" s="43"/>
      <c r="K7" s="43"/>
      <c r="L7" s="1"/>
    </row>
    <row r="8" spans="1:13" x14ac:dyDescent="0.2">
      <c r="B8" s="2" t="s">
        <v>16</v>
      </c>
      <c r="C8" s="2" t="s">
        <v>17</v>
      </c>
      <c r="D8" s="2" t="s">
        <v>18</v>
      </c>
      <c r="E8" s="2" t="s">
        <v>19</v>
      </c>
      <c r="F8" s="2" t="s">
        <v>10</v>
      </c>
      <c r="G8" s="2"/>
      <c r="H8" s="2" t="s">
        <v>16</v>
      </c>
      <c r="I8" s="2" t="s">
        <v>17</v>
      </c>
      <c r="J8" s="2" t="s">
        <v>18</v>
      </c>
      <c r="K8" s="2" t="s">
        <v>19</v>
      </c>
      <c r="L8" s="2" t="s">
        <v>10</v>
      </c>
    </row>
    <row r="9" spans="1:13" x14ac:dyDescent="0.2">
      <c r="B9">
        <v>25</v>
      </c>
      <c r="C9">
        <v>25.001999999999999</v>
      </c>
      <c r="F9" s="13"/>
      <c r="H9">
        <v>-25</v>
      </c>
      <c r="I9">
        <v>-25.001000000000001</v>
      </c>
      <c r="L9" s="13"/>
    </row>
    <row r="10" spans="1:13" x14ac:dyDescent="0.2">
      <c r="B10">
        <v>50</v>
      </c>
      <c r="C10" s="4">
        <v>50</v>
      </c>
      <c r="F10" s="13"/>
      <c r="H10">
        <v>-50</v>
      </c>
      <c r="I10" s="4">
        <v>-50</v>
      </c>
      <c r="L10" s="13"/>
    </row>
    <row r="11" spans="1:13" x14ac:dyDescent="0.2">
      <c r="B11">
        <v>100</v>
      </c>
      <c r="C11">
        <v>100.001</v>
      </c>
      <c r="F11" s="13"/>
      <c r="H11">
        <v>-100</v>
      </c>
      <c r="I11" s="4">
        <v>-100</v>
      </c>
      <c r="L11" s="13"/>
    </row>
    <row r="12" spans="1:13" x14ac:dyDescent="0.2">
      <c r="B12">
        <v>150</v>
      </c>
      <c r="C12">
        <v>149.999</v>
      </c>
      <c r="E12" s="9"/>
      <c r="F12" s="13"/>
      <c r="H12">
        <v>-150</v>
      </c>
      <c r="I12">
        <v>-149.99600000000001</v>
      </c>
      <c r="L12" s="13"/>
    </row>
    <row r="13" spans="1:13" x14ac:dyDescent="0.2">
      <c r="B13">
        <v>200</v>
      </c>
      <c r="C13">
        <v>199.99600000000001</v>
      </c>
      <c r="F13" s="13"/>
      <c r="H13">
        <v>-200</v>
      </c>
      <c r="I13">
        <v>-199.99600000000001</v>
      </c>
      <c r="L13" s="13"/>
    </row>
    <row r="16" spans="1:13" ht="35" customHeight="1" x14ac:dyDescent="0.2">
      <c r="A16" s="44" t="s">
        <v>5</v>
      </c>
      <c r="B16" s="44"/>
      <c r="C16" s="44"/>
      <c r="D16" s="47" t="s">
        <v>32</v>
      </c>
      <c r="E16" s="47"/>
      <c r="F16" s="47"/>
    </row>
    <row r="17" spans="2:12" x14ac:dyDescent="0.2">
      <c r="D17" s="47"/>
      <c r="E17" s="47"/>
      <c r="F17" s="47"/>
    </row>
    <row r="18" spans="2:12" x14ac:dyDescent="0.2">
      <c r="B18" s="43" t="s">
        <v>21</v>
      </c>
      <c r="C18" s="43"/>
      <c r="D18" s="43"/>
      <c r="E18" s="43"/>
      <c r="H18" s="43" t="s">
        <v>21</v>
      </c>
      <c r="I18" s="43"/>
      <c r="J18" s="43"/>
      <c r="K18" s="43"/>
    </row>
    <row r="19" spans="2:12" x14ac:dyDescent="0.2">
      <c r="B19" s="2" t="s">
        <v>16</v>
      </c>
      <c r="C19" s="2" t="s">
        <v>17</v>
      </c>
      <c r="D19" s="2" t="s">
        <v>18</v>
      </c>
      <c r="E19" s="2" t="s">
        <v>19</v>
      </c>
      <c r="F19" s="2" t="s">
        <v>10</v>
      </c>
      <c r="H19" s="2" t="s">
        <v>16</v>
      </c>
      <c r="I19" s="2" t="s">
        <v>17</v>
      </c>
      <c r="J19" s="2" t="s">
        <v>18</v>
      </c>
      <c r="K19" s="2" t="s">
        <v>19</v>
      </c>
      <c r="L19" s="2" t="s">
        <v>10</v>
      </c>
    </row>
    <row r="20" spans="2:12" x14ac:dyDescent="0.2">
      <c r="B20">
        <v>30</v>
      </c>
      <c r="C20" s="17"/>
      <c r="D20" s="16"/>
      <c r="E20" s="16"/>
      <c r="F20" s="13"/>
      <c r="H20">
        <v>-30</v>
      </c>
      <c r="I20">
        <v>-29.998999999999999</v>
      </c>
      <c r="J20" s="14"/>
      <c r="K20" s="14"/>
      <c r="L20" s="13"/>
    </row>
    <row r="21" spans="2:12" x14ac:dyDescent="0.2">
      <c r="B21">
        <v>40</v>
      </c>
      <c r="C21" s="17"/>
      <c r="D21" s="14"/>
      <c r="E21" s="14"/>
      <c r="F21" s="13"/>
      <c r="H21">
        <v>-40</v>
      </c>
      <c r="I21">
        <v>-39.999000000000002</v>
      </c>
      <c r="J21" s="14"/>
      <c r="K21" s="14"/>
      <c r="L21" s="13"/>
    </row>
    <row r="22" spans="2:12" x14ac:dyDescent="0.2">
      <c r="B22">
        <v>50</v>
      </c>
      <c r="F22" s="13"/>
      <c r="H22">
        <v>-50</v>
      </c>
      <c r="I22" s="4">
        <v>-50</v>
      </c>
      <c r="J22" s="20"/>
      <c r="K22" s="20"/>
      <c r="L22" s="13"/>
    </row>
    <row r="23" spans="2:12" x14ac:dyDescent="0.2">
      <c r="B23">
        <v>60</v>
      </c>
      <c r="F23" s="13"/>
      <c r="H23">
        <v>-60</v>
      </c>
      <c r="I23">
        <v>-60.000999999999998</v>
      </c>
      <c r="L23" s="13"/>
    </row>
    <row r="24" spans="2:12" x14ac:dyDescent="0.2">
      <c r="B24">
        <v>70</v>
      </c>
      <c r="C24" s="4"/>
      <c r="F24" s="13"/>
      <c r="H24">
        <v>-70</v>
      </c>
      <c r="I24">
        <v>-70.001999999999995</v>
      </c>
      <c r="L24" s="13"/>
    </row>
    <row r="25" spans="2:12" x14ac:dyDescent="0.2">
      <c r="B25">
        <v>80</v>
      </c>
      <c r="E25" s="9"/>
      <c r="F25" s="13"/>
      <c r="H25">
        <v>-80</v>
      </c>
      <c r="I25" s="4">
        <v>-80</v>
      </c>
      <c r="L25" s="13"/>
    </row>
    <row r="26" spans="2:12" x14ac:dyDescent="0.2">
      <c r="B26">
        <v>90</v>
      </c>
      <c r="F26" s="13"/>
      <c r="H26">
        <v>-90</v>
      </c>
      <c r="I26" s="4">
        <v>-90</v>
      </c>
      <c r="K26" s="9"/>
      <c r="L26" s="13"/>
    </row>
    <row r="27" spans="2:12" x14ac:dyDescent="0.2">
      <c r="B27">
        <v>100</v>
      </c>
      <c r="E27" s="9"/>
      <c r="F27" s="13"/>
      <c r="H27">
        <v>-100</v>
      </c>
      <c r="I27" s="4">
        <v>-100</v>
      </c>
      <c r="L27" s="13"/>
    </row>
    <row r="28" spans="2:12" x14ac:dyDescent="0.2">
      <c r="B28">
        <v>110</v>
      </c>
      <c r="F28" s="13"/>
      <c r="H28">
        <v>-110</v>
      </c>
      <c r="I28" s="4">
        <v>-110</v>
      </c>
      <c r="L28" s="13"/>
    </row>
    <row r="29" spans="2:12" x14ac:dyDescent="0.2">
      <c r="B29">
        <v>120</v>
      </c>
      <c r="F29" s="13"/>
      <c r="H29">
        <v>-120</v>
      </c>
      <c r="I29">
        <v>-119.996</v>
      </c>
      <c r="J29" s="9"/>
      <c r="K29" s="9"/>
      <c r="L29" s="13"/>
    </row>
    <row r="30" spans="2:12" x14ac:dyDescent="0.2">
      <c r="F30" s="13"/>
      <c r="L30" s="13"/>
    </row>
    <row r="31" spans="2:12" x14ac:dyDescent="0.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71"/>
  <sheetViews>
    <sheetView topLeftCell="A69" zoomScale="80" zoomScaleNormal="80" workbookViewId="0">
      <selection activeCell="L19" sqref="L19:L31"/>
    </sheetView>
  </sheetViews>
  <sheetFormatPr baseColWidth="10" defaultColWidth="11" defaultRowHeight="16" x14ac:dyDescent="0.2"/>
  <cols>
    <col min="1" max="1" width="5.1640625" bestFit="1" customWidth="1"/>
    <col min="2" max="2" width="17.83203125" bestFit="1" customWidth="1"/>
    <col min="3" max="3" width="21.5" bestFit="1" customWidth="1"/>
    <col min="4" max="4" width="19.6640625" bestFit="1" customWidth="1"/>
    <col min="5" max="5" width="17.6640625" bestFit="1" customWidth="1"/>
    <col min="6" max="6" width="17.83203125" bestFit="1" customWidth="1"/>
    <col min="8" max="8" width="19.33203125" bestFit="1" customWidth="1"/>
    <col min="9" max="9" width="17" bestFit="1" customWidth="1"/>
    <col min="10" max="11" width="19.6640625" bestFit="1" customWidth="1"/>
    <col min="12" max="13" width="17.83203125" bestFit="1" customWidth="1"/>
    <col min="14" max="14" width="15.1640625" bestFit="1" customWidth="1"/>
    <col min="16" max="16" width="17" bestFit="1" customWidth="1"/>
    <col min="17" max="17" width="19.6640625" bestFit="1" customWidth="1"/>
  </cols>
  <sheetData>
    <row r="1" spans="1:13" ht="39" customHeight="1" x14ac:dyDescent="0.2">
      <c r="A1" s="5" t="s">
        <v>0</v>
      </c>
      <c r="B1" s="5" t="s">
        <v>33</v>
      </c>
      <c r="C1" s="45" t="s">
        <v>34</v>
      </c>
      <c r="D1" s="45"/>
      <c r="E1" s="45"/>
      <c r="F1" s="7" t="s">
        <v>35</v>
      </c>
      <c r="G1" s="7" t="s">
        <v>36</v>
      </c>
      <c r="H1" s="7"/>
      <c r="I1" s="7"/>
      <c r="J1" s="7"/>
      <c r="K1" s="7"/>
      <c r="L1" t="s">
        <v>3</v>
      </c>
      <c r="M1" t="s">
        <v>4</v>
      </c>
    </row>
    <row r="2" spans="1:13" x14ac:dyDescent="0.2">
      <c r="A2" s="48" t="s">
        <v>5</v>
      </c>
      <c r="B2" s="48"/>
      <c r="C2" s="48"/>
      <c r="D2" s="3" t="s">
        <v>37</v>
      </c>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38</v>
      </c>
      <c r="C5" s="19" t="s">
        <v>31</v>
      </c>
      <c r="D5" s="11">
        <f>3.2*3.2</f>
        <v>10.240000000000002</v>
      </c>
      <c r="E5" s="8">
        <v>0.18</v>
      </c>
    </row>
    <row r="6" spans="1:13" x14ac:dyDescent="0.2">
      <c r="A6" s="2"/>
      <c r="B6" s="2"/>
      <c r="C6" s="2"/>
      <c r="D6" s="3"/>
    </row>
    <row r="7" spans="1:13" x14ac:dyDescent="0.2">
      <c r="B7" s="43" t="s">
        <v>14</v>
      </c>
      <c r="C7" s="43"/>
      <c r="D7" s="43"/>
      <c r="E7" s="43"/>
      <c r="H7" s="43"/>
      <c r="I7" s="43"/>
      <c r="J7" s="43"/>
      <c r="K7" s="43"/>
    </row>
    <row r="8" spans="1:13" x14ac:dyDescent="0.2">
      <c r="B8" s="2" t="s">
        <v>16</v>
      </c>
      <c r="C8" s="2" t="s">
        <v>17</v>
      </c>
      <c r="D8" s="2" t="s">
        <v>18</v>
      </c>
      <c r="E8" s="2" t="s">
        <v>19</v>
      </c>
      <c r="F8" s="2" t="s">
        <v>10</v>
      </c>
      <c r="G8" s="2"/>
      <c r="H8" s="2"/>
      <c r="I8" s="2"/>
      <c r="J8" s="2"/>
      <c r="K8" s="2"/>
    </row>
    <row r="9" spans="1:13" x14ac:dyDescent="0.2">
      <c r="B9">
        <v>25</v>
      </c>
      <c r="C9">
        <v>25.001999999999999</v>
      </c>
      <c r="D9">
        <v>120.9</v>
      </c>
      <c r="E9">
        <v>4.2</v>
      </c>
      <c r="F9" s="13">
        <f>((C9/D9)*(10^12))*($D$5/$E$5)</f>
        <v>11764565756823.822</v>
      </c>
      <c r="G9" s="18"/>
    </row>
    <row r="10" spans="1:13" x14ac:dyDescent="0.2">
      <c r="B10">
        <v>50</v>
      </c>
      <c r="C10" s="4">
        <v>50</v>
      </c>
      <c r="D10">
        <v>141.1</v>
      </c>
      <c r="E10">
        <v>1.7</v>
      </c>
      <c r="F10" s="13">
        <f t="shared" ref="F10:F13" si="0">((C10/D10)*(10^12))*($D$5/$E$5)</f>
        <v>20159067643121.512</v>
      </c>
      <c r="G10" s="18"/>
      <c r="I10" s="4"/>
    </row>
    <row r="11" spans="1:13" x14ac:dyDescent="0.2">
      <c r="B11">
        <v>100</v>
      </c>
      <c r="C11">
        <v>100.001</v>
      </c>
      <c r="D11">
        <v>179.1</v>
      </c>
      <c r="E11">
        <v>6.8</v>
      </c>
      <c r="F11" s="13">
        <f>((C11/D11)*(10^12))*($D$5/$E$5)</f>
        <v>31764074694459.965</v>
      </c>
    </row>
    <row r="12" spans="1:13" x14ac:dyDescent="0.2">
      <c r="B12">
        <v>150</v>
      </c>
      <c r="C12">
        <v>149.999</v>
      </c>
      <c r="D12">
        <v>213.2</v>
      </c>
      <c r="E12" s="9">
        <v>2</v>
      </c>
      <c r="F12" s="13">
        <f>((C12/D12)*(10^12))*($D$5/$E$5)</f>
        <v>40024748801334.172</v>
      </c>
    </row>
    <row r="13" spans="1:13" x14ac:dyDescent="0.2">
      <c r="B13">
        <v>200</v>
      </c>
      <c r="C13">
        <v>199.99600000000001</v>
      </c>
      <c r="D13">
        <v>252.9</v>
      </c>
      <c r="E13">
        <v>2.4</v>
      </c>
      <c r="F13" s="13">
        <f t="shared" si="0"/>
        <v>44988336189095.391</v>
      </c>
    </row>
    <row r="16" spans="1:13" x14ac:dyDescent="0.2">
      <c r="A16" s="44" t="s">
        <v>5</v>
      </c>
      <c r="B16" s="44"/>
      <c r="C16" s="44"/>
    </row>
    <row r="18" spans="2:17" x14ac:dyDescent="0.2">
      <c r="B18" s="43" t="s">
        <v>15</v>
      </c>
      <c r="C18" s="43"/>
      <c r="D18" s="43"/>
      <c r="E18" s="43"/>
      <c r="H18" s="43" t="s">
        <v>21</v>
      </c>
      <c r="I18" s="43"/>
      <c r="J18" s="43"/>
      <c r="K18" s="43"/>
    </row>
    <row r="19" spans="2:17" x14ac:dyDescent="0.2">
      <c r="B19" s="2" t="s">
        <v>16</v>
      </c>
      <c r="C19" s="2" t="s">
        <v>17</v>
      </c>
      <c r="D19" s="2" t="s">
        <v>18</v>
      </c>
      <c r="E19" s="2" t="s">
        <v>19</v>
      </c>
      <c r="F19" s="2" t="s">
        <v>10</v>
      </c>
      <c r="H19" s="2" t="s">
        <v>16</v>
      </c>
      <c r="I19" s="2" t="s">
        <v>17</v>
      </c>
      <c r="J19" s="2" t="s">
        <v>18</v>
      </c>
      <c r="K19" s="2" t="s">
        <v>19</v>
      </c>
      <c r="L19" s="2" t="s">
        <v>10</v>
      </c>
      <c r="P19" s="2" t="s">
        <v>17</v>
      </c>
      <c r="Q19" s="2" t="s">
        <v>18</v>
      </c>
    </row>
    <row r="20" spans="2:17" x14ac:dyDescent="0.2">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x14ac:dyDescent="0.2">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x14ac:dyDescent="0.2">
      <c r="B22" s="30">
        <v>30</v>
      </c>
      <c r="C22" s="30">
        <v>30.001000000000001</v>
      </c>
      <c r="D22" s="30">
        <v>108.5</v>
      </c>
      <c r="E22" s="30">
        <v>1.8</v>
      </c>
      <c r="F22" s="34">
        <f>((C22/D22)*(10^12))*($D$5/$E$5)</f>
        <v>15730171018945.219</v>
      </c>
      <c r="G22" s="18"/>
      <c r="H22">
        <v>-30</v>
      </c>
      <c r="I22">
        <v>-29.998999999999999</v>
      </c>
      <c r="J22" s="20">
        <v>67.3</v>
      </c>
      <c r="K22" s="20">
        <v>3.6</v>
      </c>
      <c r="L22" s="13">
        <f>((I22/J22)*(10^12))*($D$5/$E$5)</f>
        <v>-25358243354796.109</v>
      </c>
      <c r="M22" s="18"/>
      <c r="P22">
        <v>30.001000000000001</v>
      </c>
      <c r="Q22">
        <v>108.5</v>
      </c>
    </row>
    <row r="23" spans="2:17" x14ac:dyDescent="0.2">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-37736296296296.312</v>
      </c>
      <c r="M23" s="18"/>
      <c r="P23">
        <v>40.002000000000002</v>
      </c>
      <c r="Q23">
        <v>120.2</v>
      </c>
    </row>
    <row r="24" spans="2:17" x14ac:dyDescent="0.2">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x14ac:dyDescent="0.2">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x14ac:dyDescent="0.2">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x14ac:dyDescent="0.2">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x14ac:dyDescent="0.2">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x14ac:dyDescent="0.2">
      <c r="B29">
        <v>100</v>
      </c>
      <c r="C29">
        <v>100.001</v>
      </c>
      <c r="D29">
        <v>162.9</v>
      </c>
      <c r="E29">
        <v>1.3</v>
      </c>
      <c r="F29" s="13">
        <f t="shared" si="1"/>
        <v>34922932951367.582</v>
      </c>
      <c r="H29">
        <v>-100</v>
      </c>
      <c r="I29" s="4">
        <v>-100</v>
      </c>
      <c r="J29" s="9">
        <v>28</v>
      </c>
      <c r="K29" s="9">
        <v>1</v>
      </c>
      <c r="L29" s="13">
        <f t="shared" si="3"/>
        <v>-203174603174603.22</v>
      </c>
      <c r="P29">
        <v>100.001</v>
      </c>
      <c r="Q29">
        <v>162.9</v>
      </c>
    </row>
    <row r="30" spans="2:17" x14ac:dyDescent="0.2">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x14ac:dyDescent="0.2">
      <c r="B31">
        <v>120</v>
      </c>
      <c r="C31" s="4">
        <v>120</v>
      </c>
      <c r="D31">
        <v>178.2</v>
      </c>
      <c r="E31">
        <v>1.6</v>
      </c>
      <c r="F31" s="13">
        <f t="shared" si="1"/>
        <v>38309016086793.875</v>
      </c>
      <c r="H31">
        <v>-120</v>
      </c>
      <c r="I31">
        <v>-119.997</v>
      </c>
      <c r="J31">
        <v>26.6</v>
      </c>
      <c r="K31">
        <v>2.5</v>
      </c>
      <c r="L31" s="13">
        <f t="shared" si="3"/>
        <v>-256635187969924.81</v>
      </c>
      <c r="P31" s="4">
        <v>120</v>
      </c>
      <c r="Q31">
        <v>178.2</v>
      </c>
    </row>
    <row r="35" spans="1:14" ht="37" customHeight="1" x14ac:dyDescent="0.2">
      <c r="A35" s="7"/>
      <c r="B35" s="7"/>
      <c r="C35" s="7"/>
      <c r="D35" s="7"/>
      <c r="E35" s="7"/>
      <c r="F35" s="7"/>
      <c r="G35" s="7"/>
      <c r="H35" s="7"/>
      <c r="I35" s="7"/>
      <c r="J35" s="7"/>
      <c r="K35" s="7"/>
      <c r="L35" s="7"/>
      <c r="M35" s="7"/>
      <c r="N35" s="7"/>
    </row>
    <row r="37" spans="1:14" ht="33" customHeight="1" x14ac:dyDescent="0.2">
      <c r="A37" s="44" t="s">
        <v>5</v>
      </c>
      <c r="B37" s="44"/>
      <c r="C37" s="44"/>
      <c r="D37" s="27">
        <v>45758</v>
      </c>
      <c r="E37" s="50" t="s">
        <v>40</v>
      </c>
      <c r="F37" s="50"/>
    </row>
    <row r="39" spans="1:14" x14ac:dyDescent="0.2">
      <c r="B39" s="43" t="s">
        <v>22</v>
      </c>
      <c r="C39" s="43"/>
      <c r="D39" s="43"/>
      <c r="E39" s="43"/>
      <c r="I39" s="43" t="s">
        <v>24</v>
      </c>
      <c r="J39" s="43"/>
      <c r="K39" s="43"/>
      <c r="L39" s="43"/>
    </row>
    <row r="40" spans="1:14" x14ac:dyDescent="0.2">
      <c r="B40" s="2" t="s">
        <v>16</v>
      </c>
      <c r="C40" s="2" t="s">
        <v>17</v>
      </c>
      <c r="D40" s="2" t="s">
        <v>18</v>
      </c>
      <c r="E40" s="2" t="s">
        <v>19</v>
      </c>
      <c r="F40" s="2" t="s">
        <v>10</v>
      </c>
      <c r="I40" s="2" t="s">
        <v>16</v>
      </c>
      <c r="J40" s="2" t="s">
        <v>17</v>
      </c>
      <c r="K40" s="2" t="s">
        <v>18</v>
      </c>
      <c r="L40" s="2" t="s">
        <v>19</v>
      </c>
      <c r="M40" s="2" t="s">
        <v>10</v>
      </c>
    </row>
    <row r="41" spans="1:14" x14ac:dyDescent="0.2">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x14ac:dyDescent="0.2">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x14ac:dyDescent="0.2">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x14ac:dyDescent="0.2">
      <c r="B44">
        <v>30</v>
      </c>
      <c r="C44">
        <v>30.001000000000001</v>
      </c>
      <c r="D44">
        <v>102.1</v>
      </c>
      <c r="E44">
        <v>0.9</v>
      </c>
      <c r="F44" s="13">
        <f t="shared" si="4"/>
        <v>16716195451082.822</v>
      </c>
      <c r="H44" t="s">
        <v>41</v>
      </c>
      <c r="I44">
        <v>-30</v>
      </c>
      <c r="J44">
        <v>-29.998999999999999</v>
      </c>
      <c r="K44">
        <v>62.5</v>
      </c>
      <c r="L44">
        <v>1.6</v>
      </c>
      <c r="M44" s="13">
        <f t="shared" si="5"/>
        <v>-27305756444444.445</v>
      </c>
    </row>
    <row r="45" spans="1:14" x14ac:dyDescent="0.2">
      <c r="B45">
        <v>35</v>
      </c>
      <c r="C45" s="4">
        <v>34.999000000000002</v>
      </c>
      <c r="D45" s="9">
        <v>105</v>
      </c>
      <c r="E45">
        <v>0.8</v>
      </c>
      <c r="F45" s="13">
        <f t="shared" si="4"/>
        <v>18962421164021.168</v>
      </c>
      <c r="I45">
        <v>-35</v>
      </c>
      <c r="J45" s="4">
        <v>-34.997999999999998</v>
      </c>
      <c r="K45">
        <v>59.4</v>
      </c>
      <c r="L45">
        <v>1.4</v>
      </c>
      <c r="M45" s="13">
        <f t="shared" si="5"/>
        <v>-33518473625140.297</v>
      </c>
    </row>
    <row r="46" spans="1:14" x14ac:dyDescent="0.2">
      <c r="B46">
        <v>40</v>
      </c>
      <c r="C46">
        <v>40.002000000000002</v>
      </c>
      <c r="D46">
        <v>108.3</v>
      </c>
      <c r="E46" s="9">
        <v>1</v>
      </c>
      <c r="F46" s="13">
        <f t="shared" si="4"/>
        <v>21012643890427.828</v>
      </c>
      <c r="I46">
        <v>-40</v>
      </c>
      <c r="J46">
        <v>-39.999000000000002</v>
      </c>
      <c r="K46">
        <v>56.2</v>
      </c>
      <c r="L46">
        <v>1.5</v>
      </c>
      <c r="M46" s="13">
        <f t="shared" si="5"/>
        <v>-40489300118623.977</v>
      </c>
    </row>
    <row r="47" spans="1:14" x14ac:dyDescent="0.2">
      <c r="B47">
        <v>45</v>
      </c>
      <c r="C47">
        <v>45.000999999999998</v>
      </c>
      <c r="D47">
        <v>110.3</v>
      </c>
      <c r="E47" s="9">
        <v>1</v>
      </c>
      <c r="F47" s="13">
        <f t="shared" si="4"/>
        <v>23209944595547.5</v>
      </c>
      <c r="I47">
        <v>-45</v>
      </c>
      <c r="J47">
        <v>-49.997999999999998</v>
      </c>
      <c r="K47">
        <v>49.8</v>
      </c>
      <c r="L47" s="9">
        <v>1</v>
      </c>
      <c r="M47" s="13">
        <f t="shared" si="5"/>
        <v>-57115073627844.719</v>
      </c>
    </row>
    <row r="48" spans="1:14" x14ac:dyDescent="0.2">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x14ac:dyDescent="0.2">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x14ac:dyDescent="0.2">
      <c r="B50">
        <v>60</v>
      </c>
      <c r="C50">
        <v>60.000999999999998</v>
      </c>
      <c r="D50">
        <v>118.2</v>
      </c>
      <c r="E50" s="9">
        <v>2</v>
      </c>
      <c r="F50" s="13">
        <f t="shared" si="6"/>
        <v>28878089866516.266</v>
      </c>
      <c r="I50">
        <v>-60</v>
      </c>
      <c r="J50" s="4">
        <v>-60</v>
      </c>
      <c r="K50" s="9">
        <v>41.7</v>
      </c>
      <c r="L50" s="9">
        <v>0.8</v>
      </c>
      <c r="M50" s="13">
        <f t="shared" si="5"/>
        <v>-81854516386890.5</v>
      </c>
    </row>
    <row r="51" spans="1:13" x14ac:dyDescent="0.2">
      <c r="B51">
        <v>65</v>
      </c>
      <c r="C51" s="4">
        <v>65</v>
      </c>
      <c r="D51">
        <v>121.9</v>
      </c>
      <c r="E51" s="9">
        <v>1.7</v>
      </c>
      <c r="F51" s="13">
        <f t="shared" si="6"/>
        <v>30334518275453.473</v>
      </c>
      <c r="I51">
        <v>-65</v>
      </c>
      <c r="J51" s="4">
        <v>-64.998999999999995</v>
      </c>
      <c r="K51">
        <v>40.299999999999997</v>
      </c>
      <c r="L51" s="9">
        <v>1</v>
      </c>
      <c r="M51" s="13">
        <f t="shared" si="5"/>
        <v>-91754860766473.703</v>
      </c>
    </row>
    <row r="52" spans="1:13" x14ac:dyDescent="0.2">
      <c r="B52">
        <v>70</v>
      </c>
      <c r="C52">
        <v>70.001999999999995</v>
      </c>
      <c r="D52" s="9">
        <v>125</v>
      </c>
      <c r="E52" s="9">
        <v>2.1</v>
      </c>
      <c r="F52" s="13">
        <f t="shared" si="6"/>
        <v>31858688000000.008</v>
      </c>
      <c r="I52">
        <v>-70</v>
      </c>
      <c r="J52" s="4">
        <v>-70</v>
      </c>
      <c r="K52" s="9">
        <v>39.1</v>
      </c>
      <c r="L52" s="9">
        <v>0.8</v>
      </c>
      <c r="M52" s="13">
        <f t="shared" si="5"/>
        <v>-101847115657857.36</v>
      </c>
    </row>
    <row r="53" spans="1:13" x14ac:dyDescent="0.2">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x14ac:dyDescent="0.2">
      <c r="M54" s="13"/>
    </row>
    <row r="56" spans="1:13" ht="16" customHeight="1" x14ac:dyDescent="0.2">
      <c r="D56" s="47" t="s">
        <v>32</v>
      </c>
      <c r="E56" s="47"/>
      <c r="F56" s="47"/>
    </row>
    <row r="57" spans="1:13" x14ac:dyDescent="0.2">
      <c r="D57" s="47"/>
      <c r="E57" s="47"/>
      <c r="F57" s="47"/>
    </row>
    <row r="60" spans="1:13" x14ac:dyDescent="0.2">
      <c r="A60" s="5" t="s">
        <v>0</v>
      </c>
      <c r="B60" s="27">
        <v>45779</v>
      </c>
      <c r="C60" s="6"/>
      <c r="D60" s="7"/>
      <c r="E60" s="7"/>
      <c r="F60" s="7"/>
      <c r="G60" s="7"/>
    </row>
    <row r="61" spans="1:13" x14ac:dyDescent="0.2">
      <c r="A61" s="48" t="s">
        <v>5</v>
      </c>
      <c r="B61" s="48"/>
      <c r="C61" s="48"/>
      <c r="D61" s="3"/>
    </row>
    <row r="63" spans="1:13" x14ac:dyDescent="0.2">
      <c r="A63" s="49" t="s">
        <v>43</v>
      </c>
      <c r="B63" s="49"/>
      <c r="C63" s="49"/>
      <c r="D63" s="49"/>
      <c r="E63" s="49"/>
      <c r="F63" s="49"/>
      <c r="G63" t="s">
        <v>44</v>
      </c>
    </row>
    <row r="64" spans="1:13" x14ac:dyDescent="0.2">
      <c r="A64" s="49"/>
      <c r="B64" s="49"/>
      <c r="C64" s="49"/>
      <c r="D64" s="49"/>
      <c r="E64" s="49"/>
      <c r="F64" s="49"/>
    </row>
    <row r="65" spans="2:7" x14ac:dyDescent="0.2">
      <c r="B65" t="s">
        <v>26</v>
      </c>
    </row>
    <row r="66" spans="2:7" x14ac:dyDescent="0.2">
      <c r="B66" s="2" t="s">
        <v>16</v>
      </c>
      <c r="C66" s="2" t="s">
        <v>17</v>
      </c>
      <c r="D66" s="2" t="s">
        <v>18</v>
      </c>
      <c r="E66" s="2" t="s">
        <v>19</v>
      </c>
      <c r="F66" s="2" t="s">
        <v>10</v>
      </c>
    </row>
    <row r="67" spans="2:7" x14ac:dyDescent="0.2">
      <c r="B67">
        <v>25</v>
      </c>
      <c r="C67">
        <v>25.001999999999999</v>
      </c>
      <c r="D67" s="26">
        <v>212.5</v>
      </c>
      <c r="E67">
        <v>5.6</v>
      </c>
      <c r="F67" s="13">
        <f>((C67/D67)*(10^12))*($D$5/$E$5)</f>
        <v>6693345882352.9424</v>
      </c>
      <c r="G67" s="40"/>
    </row>
    <row r="68" spans="2:7" x14ac:dyDescent="0.2">
      <c r="B68">
        <v>50</v>
      </c>
      <c r="C68" s="4">
        <v>50</v>
      </c>
      <c r="D68">
        <v>226.4</v>
      </c>
      <c r="E68" s="9">
        <v>6.7</v>
      </c>
      <c r="F68" s="13">
        <f>((C68/D68)*(10^12))*($D$5/$E$5)</f>
        <v>12563800549666.275</v>
      </c>
      <c r="G68" s="40"/>
    </row>
    <row r="69" spans="2:7" x14ac:dyDescent="0.2">
      <c r="B69">
        <v>100</v>
      </c>
      <c r="C69">
        <v>100.001</v>
      </c>
      <c r="D69" s="9">
        <v>268</v>
      </c>
      <c r="E69">
        <v>6.2</v>
      </c>
      <c r="F69" s="13">
        <f>((C69/D69)*(10^12))*($D$5/$E$5)</f>
        <v>21227409618573.805</v>
      </c>
    </row>
    <row r="70" spans="2:7" x14ac:dyDescent="0.2">
      <c r="B70">
        <v>150</v>
      </c>
      <c r="C70">
        <v>149.99799999999999</v>
      </c>
      <c r="D70" s="9">
        <v>313.10000000000002</v>
      </c>
      <c r="E70" s="9">
        <v>3</v>
      </c>
      <c r="F70" s="13">
        <f t="shared" ref="F70:F71" si="7">((C70/D70)*(10^12))*($D$5/$E$5)</f>
        <v>27253974945881.688</v>
      </c>
    </row>
    <row r="71" spans="2:7" x14ac:dyDescent="0.2">
      <c r="B71">
        <v>200</v>
      </c>
      <c r="C71">
        <v>199.99600000000001</v>
      </c>
      <c r="D71" s="9">
        <v>382</v>
      </c>
      <c r="E71" s="9">
        <v>2</v>
      </c>
      <c r="F71" s="13">
        <f t="shared" si="7"/>
        <v>29784162885398.5</v>
      </c>
    </row>
  </sheetData>
  <mergeCells count="14">
    <mergeCell ref="C1:E1"/>
    <mergeCell ref="D56:F57"/>
    <mergeCell ref="A37:C37"/>
    <mergeCell ref="B39:E39"/>
    <mergeCell ref="A2:C2"/>
    <mergeCell ref="B7:E7"/>
    <mergeCell ref="A16:C16"/>
    <mergeCell ref="A61:C61"/>
    <mergeCell ref="A63:F64"/>
    <mergeCell ref="H7:K7"/>
    <mergeCell ref="I39:L39"/>
    <mergeCell ref="E37:F37"/>
    <mergeCell ref="B18:E18"/>
    <mergeCell ref="H18:K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opLeftCell="N64" zoomScale="80" zoomScaleNormal="80" workbookViewId="0">
      <selection activeCell="L25" sqref="L25:L37"/>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 min="14" max="14" width="17" bestFit="1" customWidth="1"/>
    <col min="15" max="15" width="19.6640625" bestFit="1" customWidth="1"/>
    <col min="16" max="16" width="20.6640625" customWidth="1"/>
  </cols>
  <sheetData>
    <row r="1" spans="1:15" x14ac:dyDescent="0.2">
      <c r="A1" t="s">
        <v>45</v>
      </c>
      <c r="B1" s="24">
        <v>45757</v>
      </c>
    </row>
    <row r="2" spans="1:15" x14ac:dyDescent="0.2">
      <c r="A2" t="s">
        <v>0</v>
      </c>
      <c r="B2" s="24">
        <v>45760</v>
      </c>
    </row>
    <row r="3" spans="1:15" ht="13" customHeight="1" x14ac:dyDescent="0.2"/>
    <row r="4" spans="1:15" ht="13" customHeight="1" x14ac:dyDescent="0.2"/>
    <row r="5" spans="1:15" ht="42" customHeight="1" x14ac:dyDescent="0.2">
      <c r="A5" s="5" t="s">
        <v>0</v>
      </c>
      <c r="B5" s="5" t="s">
        <v>33</v>
      </c>
      <c r="C5" s="6"/>
      <c r="D5" s="7"/>
      <c r="E5" s="7"/>
      <c r="F5" s="7"/>
      <c r="G5" s="7"/>
      <c r="H5" s="7"/>
      <c r="I5" s="7"/>
      <c r="J5" s="7"/>
      <c r="K5" s="7"/>
      <c r="L5" t="s">
        <v>3</v>
      </c>
      <c r="M5" t="s">
        <v>4</v>
      </c>
    </row>
    <row r="6" spans="1:15" x14ac:dyDescent="0.2">
      <c r="A6" s="48" t="s">
        <v>5</v>
      </c>
      <c r="B6" s="48"/>
      <c r="C6" s="48"/>
      <c r="D6" s="3" t="s">
        <v>37</v>
      </c>
      <c r="L6" t="s">
        <v>6</v>
      </c>
      <c r="M6" t="s">
        <v>7</v>
      </c>
    </row>
    <row r="7" spans="1:15" x14ac:dyDescent="0.2">
      <c r="A7" s="2"/>
      <c r="C7" s="2"/>
      <c r="D7" s="3"/>
      <c r="L7" t="s">
        <v>8</v>
      </c>
      <c r="M7" t="s">
        <v>9</v>
      </c>
    </row>
    <row r="8" spans="1:15" x14ac:dyDescent="0.2">
      <c r="A8" s="2"/>
      <c r="B8" s="2" t="s">
        <v>10</v>
      </c>
      <c r="C8" s="2"/>
      <c r="D8" s="3" t="s">
        <v>11</v>
      </c>
      <c r="E8" t="s">
        <v>12</v>
      </c>
    </row>
    <row r="9" spans="1:15" x14ac:dyDescent="0.2">
      <c r="A9" s="2"/>
      <c r="B9" s="10" t="s">
        <v>46</v>
      </c>
      <c r="C9" s="19" t="s">
        <v>31</v>
      </c>
      <c r="D9" s="25">
        <f>3.42*3.42</f>
        <v>11.696399999999999</v>
      </c>
      <c r="E9" s="8">
        <v>0.18</v>
      </c>
    </row>
    <row r="10" spans="1:15" x14ac:dyDescent="0.2">
      <c r="A10" s="2"/>
      <c r="B10" s="2"/>
      <c r="C10" s="2"/>
      <c r="D10" s="3"/>
    </row>
    <row r="11" spans="1:15" x14ac:dyDescent="0.2">
      <c r="B11" s="43" t="s">
        <v>14</v>
      </c>
      <c r="C11" s="43"/>
      <c r="D11" s="43"/>
      <c r="E11" s="43"/>
      <c r="H11" s="43" t="s">
        <v>15</v>
      </c>
      <c r="I11" s="43"/>
      <c r="J11" s="43"/>
      <c r="K11" s="43"/>
    </row>
    <row r="12" spans="1:15" x14ac:dyDescent="0.2">
      <c r="B12" s="2" t="s">
        <v>16</v>
      </c>
      <c r="C12" s="2" t="s">
        <v>17</v>
      </c>
      <c r="D12" s="2" t="s">
        <v>18</v>
      </c>
      <c r="E12" s="2" t="s">
        <v>19</v>
      </c>
      <c r="F12" s="2" t="s">
        <v>10</v>
      </c>
      <c r="G12" s="2"/>
      <c r="H12" s="2" t="s">
        <v>16</v>
      </c>
      <c r="I12" s="2" t="s">
        <v>17</v>
      </c>
      <c r="J12" s="2" t="s">
        <v>18</v>
      </c>
      <c r="K12" s="2" t="s">
        <v>19</v>
      </c>
      <c r="L12" s="2" t="s">
        <v>10</v>
      </c>
      <c r="N12" s="2" t="s">
        <v>17</v>
      </c>
      <c r="O12" s="2" t="s">
        <v>18</v>
      </c>
    </row>
    <row r="13" spans="1:15" x14ac:dyDescent="0.2">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x14ac:dyDescent="0.2">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x14ac:dyDescent="0.2">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x14ac:dyDescent="0.2">
      <c r="B16">
        <v>150</v>
      </c>
      <c r="C16">
        <v>149.999</v>
      </c>
      <c r="D16">
        <v>47.2</v>
      </c>
      <c r="E16" s="9">
        <v>0.8</v>
      </c>
      <c r="F16" s="13">
        <f>((C16/D16)*(10^12))*($D$9/$E$9)</f>
        <v>206502860593220.28</v>
      </c>
      <c r="H16">
        <v>-150</v>
      </c>
      <c r="I16">
        <v>-149.99600000000001</v>
      </c>
      <c r="J16">
        <v>-29.8</v>
      </c>
      <c r="K16" s="9">
        <v>0.7</v>
      </c>
      <c r="L16" s="13">
        <f t="shared" si="0"/>
        <v>327071814765100.62</v>
      </c>
      <c r="N16">
        <v>149.999</v>
      </c>
      <c r="O16">
        <v>47.2</v>
      </c>
    </row>
    <row r="17" spans="1:15" x14ac:dyDescent="0.2">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x14ac:dyDescent="0.2">
      <c r="E18" s="9"/>
      <c r="F18" s="13"/>
      <c r="L18" s="13"/>
    </row>
    <row r="19" spans="1:15" x14ac:dyDescent="0.2">
      <c r="E19" s="9"/>
      <c r="F19" s="13"/>
      <c r="L19" s="13"/>
    </row>
    <row r="22" spans="1:15" x14ac:dyDescent="0.2">
      <c r="A22" s="44" t="s">
        <v>5</v>
      </c>
      <c r="B22" s="44"/>
      <c r="C22" s="44"/>
      <c r="O22" s="2"/>
    </row>
    <row r="24" spans="1:15" x14ac:dyDescent="0.2">
      <c r="B24" s="43" t="s">
        <v>21</v>
      </c>
      <c r="C24" s="43"/>
      <c r="D24" s="43"/>
      <c r="E24" s="43"/>
      <c r="H24" s="43" t="s">
        <v>22</v>
      </c>
      <c r="I24" s="43"/>
      <c r="J24" s="43"/>
      <c r="K24" s="43"/>
    </row>
    <row r="25" spans="1:15" x14ac:dyDescent="0.2">
      <c r="B25" s="2" t="s">
        <v>16</v>
      </c>
      <c r="C25" s="2" t="s">
        <v>17</v>
      </c>
      <c r="D25" s="2" t="s">
        <v>18</v>
      </c>
      <c r="E25" s="2" t="s">
        <v>19</v>
      </c>
      <c r="F25" s="2" t="s">
        <v>10</v>
      </c>
      <c r="H25" s="2" t="s">
        <v>16</v>
      </c>
      <c r="I25" s="2" t="s">
        <v>17</v>
      </c>
      <c r="J25" s="2" t="s">
        <v>18</v>
      </c>
      <c r="K25" s="2" t="s">
        <v>19</v>
      </c>
      <c r="L25" s="2" t="s">
        <v>10</v>
      </c>
    </row>
    <row r="26" spans="1:15" x14ac:dyDescent="0.2">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x14ac:dyDescent="0.2">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x14ac:dyDescent="0.2">
      <c r="B28">
        <v>30</v>
      </c>
      <c r="C28">
        <v>30.001000000000001</v>
      </c>
      <c r="D28">
        <v>19.100000000000001</v>
      </c>
      <c r="E28">
        <v>0.9</v>
      </c>
      <c r="F28" s="13">
        <f t="shared" si="2"/>
        <v>102066229319371.7</v>
      </c>
      <c r="H28">
        <v>-30</v>
      </c>
      <c r="I28">
        <v>-29.998999999999999</v>
      </c>
      <c r="J28" s="26">
        <v>1</v>
      </c>
      <c r="K28" s="20">
        <v>1.4</v>
      </c>
      <c r="L28" s="13">
        <f t="shared" si="3"/>
        <v>-1949335019999999.8</v>
      </c>
    </row>
    <row r="29" spans="1:15" x14ac:dyDescent="0.2">
      <c r="B29">
        <v>40</v>
      </c>
      <c r="C29">
        <v>40.002000000000002</v>
      </c>
      <c r="D29">
        <v>20.3</v>
      </c>
      <c r="E29">
        <v>0.6</v>
      </c>
      <c r="F29" s="13">
        <f t="shared" si="2"/>
        <v>128045810837438.39</v>
      </c>
      <c r="H29">
        <v>-40</v>
      </c>
      <c r="I29">
        <v>-39.999000000000002</v>
      </c>
      <c r="J29">
        <v>-1.4</v>
      </c>
      <c r="K29">
        <v>0.7</v>
      </c>
      <c r="L29" s="13">
        <f t="shared" si="3"/>
        <v>1856525014285714.2</v>
      </c>
    </row>
    <row r="30" spans="1:15" x14ac:dyDescent="0.2">
      <c r="B30">
        <v>50</v>
      </c>
      <c r="C30" s="4">
        <v>50</v>
      </c>
      <c r="D30">
        <v>22.9</v>
      </c>
      <c r="E30">
        <v>0.6</v>
      </c>
      <c r="F30" s="13">
        <f t="shared" si="2"/>
        <v>141877729257641.91</v>
      </c>
      <c r="H30">
        <v>-50</v>
      </c>
      <c r="I30" s="4">
        <v>-50</v>
      </c>
      <c r="J30">
        <v>-4.2</v>
      </c>
      <c r="K30">
        <v>1.2</v>
      </c>
      <c r="L30" s="13">
        <f t="shared" si="3"/>
        <v>773571428571428.38</v>
      </c>
    </row>
    <row r="31" spans="1:15" x14ac:dyDescent="0.2">
      <c r="B31">
        <v>60</v>
      </c>
      <c r="C31">
        <v>60.000999999999998</v>
      </c>
      <c r="D31">
        <v>25.7</v>
      </c>
      <c r="E31" s="9">
        <v>0.6</v>
      </c>
      <c r="F31" s="13">
        <f t="shared" si="2"/>
        <v>151706808560311.25</v>
      </c>
      <c r="H31">
        <v>-60</v>
      </c>
      <c r="I31">
        <v>-60.000999999999998</v>
      </c>
      <c r="J31" s="9">
        <v>-7</v>
      </c>
      <c r="K31">
        <v>1.6</v>
      </c>
      <c r="L31" s="13">
        <f t="shared" si="3"/>
        <v>556980711428571.31</v>
      </c>
    </row>
    <row r="32" spans="1:15" x14ac:dyDescent="0.2">
      <c r="B32">
        <v>70</v>
      </c>
      <c r="C32">
        <v>70.001999999999995</v>
      </c>
      <c r="D32">
        <v>28.3</v>
      </c>
      <c r="E32">
        <v>0.6</v>
      </c>
      <c r="F32" s="13">
        <f t="shared" si="2"/>
        <v>160732507420494.66</v>
      </c>
      <c r="H32">
        <v>-70</v>
      </c>
      <c r="I32" s="4">
        <v>-70</v>
      </c>
      <c r="J32">
        <v>-9.5</v>
      </c>
      <c r="K32" s="9">
        <v>1.5</v>
      </c>
      <c r="L32" s="13">
        <f t="shared" si="3"/>
        <v>478799999999999.94</v>
      </c>
    </row>
    <row r="33" spans="2:12" x14ac:dyDescent="0.2">
      <c r="B33">
        <v>80</v>
      </c>
      <c r="C33">
        <v>79.998999999999995</v>
      </c>
      <c r="D33">
        <v>31.1</v>
      </c>
      <c r="E33" s="9">
        <v>1.1000000000000001</v>
      </c>
      <c r="F33" s="13">
        <f t="shared" si="2"/>
        <v>167149036012861.72</v>
      </c>
      <c r="H33">
        <v>-80</v>
      </c>
      <c r="I33" s="4">
        <v>-80</v>
      </c>
      <c r="J33">
        <v>-11.7</v>
      </c>
      <c r="K33">
        <v>0.7</v>
      </c>
      <c r="L33" s="13">
        <f t="shared" si="3"/>
        <v>444307692307692.25</v>
      </c>
    </row>
    <row r="34" spans="2:12" x14ac:dyDescent="0.2">
      <c r="B34">
        <v>90</v>
      </c>
      <c r="C34">
        <v>90.001000000000005</v>
      </c>
      <c r="D34">
        <v>33.700000000000003</v>
      </c>
      <c r="E34">
        <v>0.8</v>
      </c>
      <c r="F34" s="13">
        <f t="shared" si="2"/>
        <v>173539020178041.5</v>
      </c>
      <c r="H34">
        <v>-90</v>
      </c>
      <c r="I34" s="4">
        <v>-90</v>
      </c>
      <c r="J34">
        <v>-14.4</v>
      </c>
      <c r="K34">
        <v>1.6</v>
      </c>
      <c r="L34" s="13">
        <f t="shared" si="3"/>
        <v>406124999999999.94</v>
      </c>
    </row>
    <row r="35" spans="2:12" x14ac:dyDescent="0.2">
      <c r="B35">
        <v>100</v>
      </c>
      <c r="C35">
        <v>100.001</v>
      </c>
      <c r="D35">
        <v>36.5</v>
      </c>
      <c r="E35" s="9">
        <v>0.8</v>
      </c>
      <c r="F35" s="13">
        <f t="shared" si="2"/>
        <v>178029177534246.53</v>
      </c>
      <c r="H35">
        <v>-100</v>
      </c>
      <c r="I35" s="4">
        <v>-100</v>
      </c>
      <c r="J35" s="9">
        <v>-16.899999999999999</v>
      </c>
      <c r="K35" s="9">
        <v>1.8</v>
      </c>
      <c r="L35" s="13">
        <f t="shared" si="3"/>
        <v>384497041420118.31</v>
      </c>
    </row>
    <row r="36" spans="2:12" x14ac:dyDescent="0.2">
      <c r="B36">
        <v>110</v>
      </c>
      <c r="C36">
        <v>109.999</v>
      </c>
      <c r="D36">
        <v>38.9</v>
      </c>
      <c r="E36">
        <v>1.2</v>
      </c>
      <c r="F36" s="13">
        <f t="shared" si="2"/>
        <v>183746401542416.41</v>
      </c>
      <c r="H36">
        <v>-110</v>
      </c>
      <c r="I36" s="4">
        <v>-110</v>
      </c>
      <c r="J36" s="9">
        <v>-19</v>
      </c>
      <c r="K36">
        <v>1.4</v>
      </c>
      <c r="L36" s="13">
        <f t="shared" si="3"/>
        <v>376199999999999.94</v>
      </c>
    </row>
    <row r="37" spans="2:12" x14ac:dyDescent="0.2">
      <c r="B37">
        <v>120</v>
      </c>
      <c r="C37" s="4">
        <v>120</v>
      </c>
      <c r="D37">
        <v>41.4</v>
      </c>
      <c r="E37" s="9">
        <v>0.7</v>
      </c>
      <c r="F37" s="13">
        <f t="shared" si="2"/>
        <v>188347826086956.5</v>
      </c>
      <c r="H37">
        <v>-120</v>
      </c>
      <c r="I37">
        <v>-119.997</v>
      </c>
      <c r="J37">
        <v>-21.5</v>
      </c>
      <c r="K37">
        <v>1.4</v>
      </c>
      <c r="L37" s="13">
        <f t="shared" si="3"/>
        <v>362670002790697.62</v>
      </c>
    </row>
    <row r="56" spans="1:13" x14ac:dyDescent="0.2">
      <c r="A56" s="49" t="s">
        <v>47</v>
      </c>
      <c r="B56" s="49"/>
      <c r="C56" s="49"/>
      <c r="D56" s="49"/>
      <c r="E56" s="49"/>
      <c r="F56" s="49"/>
    </row>
    <row r="57" spans="1:13" x14ac:dyDescent="0.2">
      <c r="A57" s="49"/>
      <c r="B57" s="49"/>
      <c r="C57" s="49"/>
      <c r="D57" s="49"/>
      <c r="E57" s="49"/>
      <c r="F57" s="49"/>
    </row>
    <row r="59" spans="1:13" ht="39" customHeight="1" x14ac:dyDescent="0.2">
      <c r="A59" s="5" t="s">
        <v>0</v>
      </c>
      <c r="B59" s="5" t="s">
        <v>48</v>
      </c>
      <c r="C59" s="6"/>
      <c r="D59" s="7"/>
      <c r="E59" s="7"/>
      <c r="F59" s="7"/>
      <c r="G59" s="7"/>
      <c r="H59" s="7"/>
      <c r="I59" s="7"/>
      <c r="J59" s="7"/>
      <c r="K59" s="7"/>
      <c r="L59" t="s">
        <v>3</v>
      </c>
      <c r="M59" t="s">
        <v>4</v>
      </c>
    </row>
    <row r="60" spans="1:13" x14ac:dyDescent="0.2">
      <c r="A60" s="48" t="s">
        <v>5</v>
      </c>
      <c r="B60" s="48"/>
      <c r="C60" s="48"/>
      <c r="D60" s="3" t="s">
        <v>37</v>
      </c>
      <c r="L60" t="s">
        <v>6</v>
      </c>
      <c r="M60" t="s">
        <v>7</v>
      </c>
    </row>
    <row r="61" spans="1:13" x14ac:dyDescent="0.2">
      <c r="A61" s="2"/>
      <c r="C61" s="2"/>
      <c r="D61" s="3"/>
      <c r="L61" t="s">
        <v>8</v>
      </c>
      <c r="M61" t="s">
        <v>9</v>
      </c>
    </row>
    <row r="62" spans="1:13" x14ac:dyDescent="0.2">
      <c r="A62" s="2"/>
      <c r="B62" s="2" t="s">
        <v>10</v>
      </c>
      <c r="C62" s="2"/>
      <c r="D62" s="3" t="s">
        <v>11</v>
      </c>
      <c r="E62" t="s">
        <v>12</v>
      </c>
    </row>
    <row r="63" spans="1:13" x14ac:dyDescent="0.2">
      <c r="A63" s="2"/>
      <c r="B63" s="10" t="s">
        <v>46</v>
      </c>
      <c r="C63" s="19" t="s">
        <v>31</v>
      </c>
      <c r="D63" s="25">
        <f>3.42*3.42</f>
        <v>11.696399999999999</v>
      </c>
      <c r="E63" s="8">
        <v>0.18</v>
      </c>
    </row>
    <row r="64" spans="1:13" x14ac:dyDescent="0.2">
      <c r="A64" s="2"/>
      <c r="B64" s="2"/>
      <c r="C64" s="2"/>
      <c r="D64" s="3"/>
      <c r="I64" s="43" t="s">
        <v>49</v>
      </c>
      <c r="J64" s="43"/>
    </row>
    <row r="65" spans="2:12" x14ac:dyDescent="0.2">
      <c r="B65" s="43" t="s">
        <v>24</v>
      </c>
      <c r="C65" s="43"/>
      <c r="D65" s="43"/>
      <c r="E65" s="43"/>
      <c r="H65" s="43" t="s">
        <v>26</v>
      </c>
      <c r="I65" s="43"/>
      <c r="J65" s="43"/>
      <c r="K65" s="43"/>
    </row>
    <row r="66" spans="2:12" x14ac:dyDescent="0.2">
      <c r="B66" s="2" t="s">
        <v>16</v>
      </c>
      <c r="C66" s="2" t="s">
        <v>17</v>
      </c>
      <c r="D66" s="2" t="s">
        <v>18</v>
      </c>
      <c r="E66" s="2" t="s">
        <v>19</v>
      </c>
      <c r="F66" s="2" t="s">
        <v>10</v>
      </c>
      <c r="G66" s="2"/>
      <c r="H66" s="2" t="s">
        <v>16</v>
      </c>
      <c r="I66" s="2" t="s">
        <v>17</v>
      </c>
      <c r="J66" s="2" t="s">
        <v>18</v>
      </c>
      <c r="K66" s="2" t="s">
        <v>19</v>
      </c>
      <c r="L66" s="2" t="s">
        <v>10</v>
      </c>
    </row>
    <row r="67" spans="2:12" x14ac:dyDescent="0.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x14ac:dyDescent="0.2">
      <c r="B68">
        <v>50</v>
      </c>
      <c r="C68" s="4">
        <v>50</v>
      </c>
      <c r="D68">
        <v>28.4</v>
      </c>
      <c r="E68">
        <v>0.8</v>
      </c>
      <c r="F68" s="13">
        <f>((C68/D68)*(10^12))*($D$9/$E$9)</f>
        <v>114401408450704.2</v>
      </c>
      <c r="H68">
        <v>50</v>
      </c>
      <c r="I68" s="4">
        <v>50</v>
      </c>
      <c r="J68">
        <v>22.7</v>
      </c>
      <c r="K68">
        <v>1.1000000000000001</v>
      </c>
      <c r="L68" s="13">
        <f t="shared" ref="L68:L71" si="4">((I68/J68)*(10^12))*($D$9/$E$9)</f>
        <v>143127753303964.75</v>
      </c>
    </row>
    <row r="69" spans="2:12" x14ac:dyDescent="0.2">
      <c r="B69">
        <v>100</v>
      </c>
      <c r="C69">
        <v>100.001</v>
      </c>
      <c r="D69">
        <v>34.1</v>
      </c>
      <c r="E69">
        <v>0.8</v>
      </c>
      <c r="F69" s="13">
        <f>((C69/D69)*(10^12))*($D$9/$E$9)</f>
        <v>190559090322580.62</v>
      </c>
      <c r="H69">
        <v>100</v>
      </c>
      <c r="I69">
        <v>100.001</v>
      </c>
      <c r="J69">
        <v>28.9</v>
      </c>
      <c r="K69">
        <v>1.4</v>
      </c>
      <c r="L69" s="13">
        <f t="shared" si="4"/>
        <v>224846539100346.03</v>
      </c>
    </row>
    <row r="70" spans="2:12" x14ac:dyDescent="0.2">
      <c r="B70">
        <v>150</v>
      </c>
      <c r="C70">
        <v>149.999</v>
      </c>
      <c r="D70">
        <v>39.1</v>
      </c>
      <c r="E70" s="9">
        <v>0.7</v>
      </c>
      <c r="F70" s="13">
        <f>((C70/D70)*(10^12))*($D$9/$E$9)</f>
        <v>249282225575447.53</v>
      </c>
      <c r="H70">
        <v>150</v>
      </c>
      <c r="I70">
        <v>149.999</v>
      </c>
      <c r="J70">
        <v>35.299999999999997</v>
      </c>
      <c r="K70" s="9">
        <v>1.1000000000000001</v>
      </c>
      <c r="L70" s="13">
        <f t="shared" si="4"/>
        <v>276117139376770.47</v>
      </c>
    </row>
    <row r="71" spans="2:12" x14ac:dyDescent="0.2">
      <c r="B71">
        <v>200</v>
      </c>
      <c r="C71">
        <v>199.99700000000001</v>
      </c>
      <c r="D71">
        <v>45.2</v>
      </c>
      <c r="E71" s="9">
        <v>0.7</v>
      </c>
      <c r="F71" s="13">
        <f>((C71/D71)*(10^12))*($D$9/$E$9)</f>
        <v>287517811061946.88</v>
      </c>
      <c r="H71">
        <v>200</v>
      </c>
      <c r="I71">
        <v>199.99600000000001</v>
      </c>
      <c r="J71">
        <v>41.8</v>
      </c>
      <c r="K71" s="9">
        <v>1.2</v>
      </c>
      <c r="L71" s="13">
        <f t="shared" si="4"/>
        <v>310902872727272.69</v>
      </c>
    </row>
    <row r="88" spans="1:9" x14ac:dyDescent="0.2">
      <c r="D88" s="53" t="s">
        <v>50</v>
      </c>
      <c r="E88" s="53"/>
      <c r="F88" s="53"/>
      <c r="G88" s="53"/>
      <c r="H88" s="53"/>
      <c r="I88" s="53"/>
    </row>
    <row r="89" spans="1:9" x14ac:dyDescent="0.2">
      <c r="D89" s="53"/>
      <c r="E89" s="53"/>
      <c r="F89" s="53"/>
      <c r="G89" s="53"/>
      <c r="H89" s="53"/>
      <c r="I89" s="53"/>
    </row>
    <row r="90" spans="1:9" x14ac:dyDescent="0.2">
      <c r="D90" s="53"/>
      <c r="E90" s="53"/>
      <c r="F90" s="53"/>
      <c r="G90" s="53"/>
      <c r="H90" s="53"/>
      <c r="I90" s="53"/>
    </row>
    <row r="91" spans="1:9" ht="8.25" customHeight="1" x14ac:dyDescent="0.2">
      <c r="D91" s="53"/>
      <c r="E91" s="53"/>
      <c r="F91" s="53"/>
      <c r="G91" s="53"/>
      <c r="H91" s="53"/>
      <c r="I91" s="53"/>
    </row>
    <row r="94" spans="1:9" x14ac:dyDescent="0.2">
      <c r="A94" s="5" t="s">
        <v>0</v>
      </c>
      <c r="B94" s="27">
        <v>45779</v>
      </c>
      <c r="C94" s="6"/>
      <c r="D94" s="7"/>
      <c r="E94" s="7"/>
      <c r="F94" s="7"/>
      <c r="G94" s="7"/>
    </row>
    <row r="95" spans="1:9" x14ac:dyDescent="0.2">
      <c r="A95" s="48" t="s">
        <v>5</v>
      </c>
      <c r="B95" s="48"/>
      <c r="C95" s="48"/>
      <c r="D95" s="43" t="s">
        <v>27</v>
      </c>
      <c r="E95" s="43"/>
      <c r="F95" s="43"/>
      <c r="G95" s="43"/>
    </row>
    <row r="97" spans="1:10" ht="16" customHeight="1" x14ac:dyDescent="0.2">
      <c r="A97" s="49" t="s">
        <v>51</v>
      </c>
      <c r="B97" s="49"/>
      <c r="C97" s="49"/>
      <c r="D97" s="49"/>
      <c r="E97" s="49"/>
      <c r="F97" s="49"/>
      <c r="G97" t="s">
        <v>44</v>
      </c>
      <c r="H97" s="51" t="s">
        <v>52</v>
      </c>
      <c r="I97" s="51"/>
      <c r="J97" s="51"/>
    </row>
    <row r="98" spans="1:10" ht="16" customHeight="1" x14ac:dyDescent="0.2">
      <c r="A98" s="49"/>
      <c r="B98" s="49"/>
      <c r="C98" s="49"/>
      <c r="D98" s="49"/>
      <c r="E98" s="49"/>
      <c r="F98" s="49"/>
      <c r="H98" s="51"/>
      <c r="I98" s="51"/>
      <c r="J98" s="51"/>
    </row>
    <row r="100" spans="1:10" x14ac:dyDescent="0.2">
      <c r="B100" s="2" t="s">
        <v>16</v>
      </c>
      <c r="C100" s="2" t="s">
        <v>17</v>
      </c>
      <c r="D100" s="2" t="s">
        <v>18</v>
      </c>
      <c r="E100" s="2" t="s">
        <v>19</v>
      </c>
      <c r="F100" s="2" t="s">
        <v>10</v>
      </c>
    </row>
    <row r="101" spans="1:10" x14ac:dyDescent="0.2">
      <c r="B101">
        <v>25</v>
      </c>
      <c r="C101">
        <v>25.001999999999999</v>
      </c>
      <c r="D101" s="26">
        <v>23.9</v>
      </c>
      <c r="E101">
        <v>1.1000000000000001</v>
      </c>
      <c r="F101" s="13">
        <f>((C101/D101)*(10^12))*($D$9/$E$9)</f>
        <v>67976148953974.883</v>
      </c>
      <c r="G101" s="40"/>
    </row>
    <row r="102" spans="1:10" x14ac:dyDescent="0.2">
      <c r="B102">
        <v>50</v>
      </c>
      <c r="C102" s="4">
        <v>50</v>
      </c>
      <c r="D102">
        <v>30.9</v>
      </c>
      <c r="E102" s="9">
        <v>0.8</v>
      </c>
      <c r="F102" s="13">
        <f>((C102/D102)*(10^12))*($D$9/$E$9)</f>
        <v>105145631067961.16</v>
      </c>
      <c r="G102" s="40"/>
    </row>
    <row r="103" spans="1:10" x14ac:dyDescent="0.2">
      <c r="B103">
        <v>100</v>
      </c>
      <c r="C103">
        <v>100.001</v>
      </c>
      <c r="D103">
        <v>40.1</v>
      </c>
      <c r="E103">
        <v>0.7</v>
      </c>
      <c r="F103" s="13">
        <f t="shared" ref="F103:F105" si="5">((C103/D103)*(10^12))*($D$9/$E$9)</f>
        <v>162046508229426.41</v>
      </c>
    </row>
    <row r="104" spans="1:10" x14ac:dyDescent="0.2">
      <c r="B104">
        <v>150</v>
      </c>
      <c r="C104">
        <v>149.99799999999999</v>
      </c>
      <c r="D104" s="9">
        <v>47.5</v>
      </c>
      <c r="E104" s="9">
        <v>1</v>
      </c>
      <c r="F104" s="13">
        <f>((C104/D104)*(10^12))*($D$9/$E$9)</f>
        <v>205197263999999.97</v>
      </c>
    </row>
    <row r="105" spans="1:10" x14ac:dyDescent="0.2">
      <c r="B105">
        <v>200</v>
      </c>
      <c r="C105">
        <v>199.99600000000001</v>
      </c>
      <c r="D105">
        <v>47.6</v>
      </c>
      <c r="E105" s="9">
        <v>2.4</v>
      </c>
      <c r="F105" s="13">
        <f t="shared" si="5"/>
        <v>273019749579831.91</v>
      </c>
    </row>
    <row r="112" spans="1:10" x14ac:dyDescent="0.2">
      <c r="A112" s="5" t="s">
        <v>0</v>
      </c>
      <c r="B112" s="27">
        <v>45781</v>
      </c>
      <c r="C112" s="6"/>
      <c r="D112" s="7"/>
      <c r="E112" s="7"/>
      <c r="F112" s="7"/>
      <c r="G112" s="7"/>
    </row>
    <row r="113" spans="1:11" x14ac:dyDescent="0.2">
      <c r="A113" s="48" t="s">
        <v>5</v>
      </c>
      <c r="B113" s="48"/>
      <c r="C113" s="48"/>
      <c r="D113" s="52" t="s">
        <v>28</v>
      </c>
      <c r="E113" s="52"/>
      <c r="F113" s="52"/>
    </row>
    <row r="115" spans="1:11" x14ac:dyDescent="0.2">
      <c r="A115" s="49" t="s">
        <v>53</v>
      </c>
      <c r="B115" s="49"/>
      <c r="C115" s="49"/>
      <c r="D115" s="49"/>
      <c r="E115" s="49"/>
      <c r="F115" s="49"/>
      <c r="G115" t="s">
        <v>44</v>
      </c>
      <c r="H115" s="51" t="s">
        <v>54</v>
      </c>
      <c r="I115" s="51"/>
      <c r="J115" s="51"/>
      <c r="K115" s="51"/>
    </row>
    <row r="116" spans="1:11" x14ac:dyDescent="0.2">
      <c r="A116" s="49"/>
      <c r="B116" s="49"/>
      <c r="C116" s="49"/>
      <c r="D116" s="49"/>
      <c r="E116" s="49"/>
      <c r="F116" s="49"/>
      <c r="H116" s="51"/>
      <c r="I116" s="51"/>
      <c r="J116" s="51"/>
      <c r="K116" s="51"/>
    </row>
    <row r="118" spans="1:11" x14ac:dyDescent="0.2">
      <c r="B118" s="2" t="s">
        <v>16</v>
      </c>
      <c r="C118" s="2" t="s">
        <v>17</v>
      </c>
      <c r="D118" s="2" t="s">
        <v>18</v>
      </c>
      <c r="E118" s="2" t="s">
        <v>19</v>
      </c>
      <c r="F118" s="2" t="s">
        <v>10</v>
      </c>
      <c r="H118" s="51" t="s">
        <v>55</v>
      </c>
      <c r="I118" s="51"/>
      <c r="J118" s="51"/>
      <c r="K118" s="51"/>
    </row>
    <row r="119" spans="1:11" x14ac:dyDescent="0.2">
      <c r="B119">
        <v>25</v>
      </c>
      <c r="C119">
        <v>25.001999999999999</v>
      </c>
      <c r="D119" s="26">
        <v>4</v>
      </c>
      <c r="E119">
        <v>0.7</v>
      </c>
      <c r="F119" s="13">
        <f>((C119/D119)*(10^12))*($D$9/$E$9)</f>
        <v>406157489999999.94</v>
      </c>
      <c r="G119" s="40"/>
      <c r="H119" s="51"/>
      <c r="I119" s="51"/>
      <c r="J119" s="51"/>
      <c r="K119" s="51"/>
    </row>
    <row r="120" spans="1:11" x14ac:dyDescent="0.2">
      <c r="B120">
        <v>50</v>
      </c>
      <c r="C120" s="4">
        <v>50</v>
      </c>
      <c r="D120">
        <v>2.9</v>
      </c>
      <c r="E120" s="9">
        <v>0.7</v>
      </c>
      <c r="F120" s="13">
        <f>((C120/D120)*(10^12))*($D$9/$E$9)</f>
        <v>1120344827586206.9</v>
      </c>
      <c r="G120" s="40"/>
    </row>
    <row r="121" spans="1:11" ht="16" customHeight="1" x14ac:dyDescent="0.2">
      <c r="B121">
        <v>100</v>
      </c>
      <c r="C121">
        <v>100.001</v>
      </c>
      <c r="D121">
        <v>3.7</v>
      </c>
      <c r="E121">
        <v>0.7</v>
      </c>
      <c r="F121" s="13">
        <f>((C121/D121)*(10^12))*($D$9/$E$9)</f>
        <v>1756233778378378</v>
      </c>
      <c r="H121" s="43"/>
      <c r="I121" s="43"/>
      <c r="J121" s="43"/>
      <c r="K121" s="43"/>
    </row>
    <row r="122" spans="1:11" ht="16" customHeight="1" x14ac:dyDescent="0.2">
      <c r="B122">
        <v>150</v>
      </c>
      <c r="C122">
        <v>149.99799999999999</v>
      </c>
      <c r="D122" s="9">
        <v>4.3</v>
      </c>
      <c r="E122" s="9">
        <v>0.7</v>
      </c>
      <c r="F122" s="13">
        <f>((C122/D122)*(10^12))*($D$9/$E$9)</f>
        <v>2266713962790697.5</v>
      </c>
      <c r="H122" s="43"/>
      <c r="I122" s="43"/>
      <c r="J122" s="43"/>
      <c r="K122" s="43"/>
    </row>
    <row r="123" spans="1:11" x14ac:dyDescent="0.2">
      <c r="B123">
        <v>200</v>
      </c>
      <c r="C123">
        <v>199.99600000000001</v>
      </c>
      <c r="D123">
        <v>4.5999999999999996</v>
      </c>
      <c r="E123" s="9">
        <v>0.6</v>
      </c>
      <c r="F123" s="13">
        <f>((C123/D123)*(10^12))*($D$9/$E$9)</f>
        <v>2825160886956522</v>
      </c>
    </row>
  </sheetData>
  <mergeCells count="22">
    <mergeCell ref="A56:F57"/>
    <mergeCell ref="I64:J64"/>
    <mergeCell ref="A6:C6"/>
    <mergeCell ref="B11:E11"/>
    <mergeCell ref="H11:K11"/>
    <mergeCell ref="A22:C22"/>
    <mergeCell ref="B24:E24"/>
    <mergeCell ref="H24:K24"/>
    <mergeCell ref="A115:F116"/>
    <mergeCell ref="H115:K116"/>
    <mergeCell ref="H118:K119"/>
    <mergeCell ref="H121:K122"/>
    <mergeCell ref="A60:C60"/>
    <mergeCell ref="B65:E65"/>
    <mergeCell ref="H65:K65"/>
    <mergeCell ref="D95:G95"/>
    <mergeCell ref="D113:F113"/>
    <mergeCell ref="A95:C95"/>
    <mergeCell ref="A97:F98"/>
    <mergeCell ref="D88:I91"/>
    <mergeCell ref="H97:J98"/>
    <mergeCell ref="A113:C1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baseColWidth="10" defaultColWidth="11" defaultRowHeight="16" x14ac:dyDescent="0.2"/>
  <cols>
    <col min="1" max="1" width="13.33203125" bestFit="1" customWidth="1"/>
  </cols>
  <sheetData>
    <row r="1" spans="1:3" x14ac:dyDescent="0.2">
      <c r="A1" t="s">
        <v>56</v>
      </c>
      <c r="B1" s="24">
        <v>45758</v>
      </c>
    </row>
    <row r="3" spans="1:3" ht="32" customHeight="1" x14ac:dyDescent="0.2">
      <c r="A3" s="46" t="s">
        <v>32</v>
      </c>
      <c r="B3" s="46"/>
      <c r="C3" s="46"/>
    </row>
    <row r="4" spans="1:3" x14ac:dyDescent="0.2">
      <c r="A4" s="46"/>
      <c r="B4" s="46"/>
      <c r="C4" s="46"/>
    </row>
  </sheetData>
  <mergeCells count="1">
    <mergeCell ref="A3: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93" zoomScale="90" zoomScaleNormal="90" workbookViewId="0">
      <selection activeCell="F117" sqref="F117:H118"/>
    </sheetView>
  </sheetViews>
  <sheetFormatPr baseColWidth="10" defaultColWidth="11" defaultRowHeight="16" x14ac:dyDescent="0.2"/>
  <cols>
    <col min="1" max="1" width="9.5" bestFit="1" customWidth="1"/>
    <col min="2" max="2" width="17.6640625" bestFit="1" customWidth="1"/>
    <col min="3" max="3" width="14.1640625" bestFit="1" customWidth="1"/>
    <col min="4" max="4" width="19.6640625" bestFit="1" customWidth="1"/>
    <col min="5" max="5" width="17.6640625" customWidth="1"/>
    <col min="6" max="6" width="17.6640625" bestFit="1" customWidth="1"/>
    <col min="7" max="7" width="19.5" customWidth="1"/>
    <col min="8" max="8" width="17.1640625" bestFit="1" customWidth="1"/>
    <col min="9" max="10" width="19.6640625" bestFit="1" customWidth="1"/>
    <col min="11" max="11" width="10" bestFit="1" customWidth="1"/>
    <col min="12" max="12" width="17.6640625" bestFit="1" customWidth="1"/>
  </cols>
  <sheetData>
    <row r="1" spans="1:13" x14ac:dyDescent="0.2">
      <c r="A1" t="s">
        <v>45</v>
      </c>
      <c r="B1" s="24" t="s">
        <v>57</v>
      </c>
      <c r="D1" t="s">
        <v>58</v>
      </c>
    </row>
    <row r="2" spans="1:13" x14ac:dyDescent="0.2">
      <c r="A2" t="s">
        <v>0</v>
      </c>
      <c r="B2" s="24" t="s">
        <v>59</v>
      </c>
    </row>
    <row r="5" spans="1:13" ht="34" customHeight="1" x14ac:dyDescent="0.2">
      <c r="A5" s="5" t="s">
        <v>0</v>
      </c>
      <c r="B5" s="27">
        <v>45761</v>
      </c>
      <c r="C5" s="6"/>
      <c r="D5" s="7"/>
      <c r="E5" s="7"/>
      <c r="F5" s="7"/>
      <c r="G5" s="7"/>
      <c r="H5" s="7"/>
      <c r="I5" s="7"/>
      <c r="J5" s="7"/>
      <c r="K5" s="7"/>
      <c r="L5" t="s">
        <v>3</v>
      </c>
      <c r="M5" t="s">
        <v>4</v>
      </c>
    </row>
    <row r="6" spans="1:13" x14ac:dyDescent="0.2">
      <c r="A6" s="48" t="s">
        <v>5</v>
      </c>
      <c r="B6" s="48"/>
      <c r="C6" s="48"/>
      <c r="D6" s="3" t="s">
        <v>60</v>
      </c>
      <c r="L6" t="s">
        <v>6</v>
      </c>
      <c r="M6" t="s">
        <v>7</v>
      </c>
    </row>
    <row r="7" spans="1:13" x14ac:dyDescent="0.2">
      <c r="A7" s="2"/>
      <c r="C7" s="2"/>
      <c r="D7" s="3"/>
      <c r="L7" t="s">
        <v>8</v>
      </c>
      <c r="M7" t="s">
        <v>9</v>
      </c>
    </row>
    <row r="8" spans="1:13" x14ac:dyDescent="0.2">
      <c r="A8" s="2"/>
      <c r="B8" s="28"/>
      <c r="C8" s="28"/>
      <c r="D8" s="29" t="s">
        <v>11</v>
      </c>
      <c r="E8" s="30" t="s">
        <v>12</v>
      </c>
      <c r="F8" s="30"/>
      <c r="G8" s="30" t="s">
        <v>61</v>
      </c>
      <c r="H8" s="30"/>
      <c r="I8" s="30"/>
      <c r="J8" s="30"/>
      <c r="K8" s="30"/>
      <c r="L8" s="30"/>
    </row>
    <row r="9" spans="1:13" x14ac:dyDescent="0.2">
      <c r="A9" s="2"/>
      <c r="B9" s="30"/>
      <c r="C9" s="31"/>
      <c r="D9" s="32">
        <f>3.42*3.42</f>
        <v>11.696399999999999</v>
      </c>
      <c r="E9" s="33">
        <v>0.18</v>
      </c>
      <c r="F9" s="30"/>
      <c r="G9" s="30" t="s">
        <v>62</v>
      </c>
      <c r="H9" s="30"/>
      <c r="I9" s="30"/>
      <c r="J9" s="30"/>
      <c r="K9" s="30"/>
      <c r="L9" s="30"/>
    </row>
    <row r="10" spans="1:13" x14ac:dyDescent="0.2">
      <c r="A10" s="2"/>
      <c r="B10" s="28"/>
      <c r="C10" s="28"/>
      <c r="D10" s="29"/>
      <c r="E10" s="30"/>
      <c r="F10" s="30"/>
      <c r="G10" s="30"/>
      <c r="H10" s="30"/>
      <c r="I10" s="30"/>
      <c r="J10" s="30"/>
      <c r="K10" s="30"/>
      <c r="L10" s="30"/>
    </row>
    <row r="11" spans="1:13" x14ac:dyDescent="0.2">
      <c r="B11" s="54" t="s">
        <v>14</v>
      </c>
      <c r="C11" s="54"/>
      <c r="D11" s="54"/>
      <c r="E11" s="54"/>
      <c r="F11" s="30"/>
      <c r="G11" s="30"/>
      <c r="H11" s="54" t="s">
        <v>15</v>
      </c>
      <c r="I11" s="54"/>
      <c r="J11" s="54"/>
      <c r="K11" s="54"/>
      <c r="L11" s="30"/>
    </row>
    <row r="12" spans="1:13" x14ac:dyDescent="0.2">
      <c r="B12" s="28" t="s">
        <v>16</v>
      </c>
      <c r="C12" s="28" t="s">
        <v>17</v>
      </c>
      <c r="D12" s="28" t="s">
        <v>18</v>
      </c>
      <c r="E12" s="28" t="s">
        <v>19</v>
      </c>
      <c r="F12" s="28" t="s">
        <v>10</v>
      </c>
      <c r="G12" s="28"/>
      <c r="H12" s="28" t="s">
        <v>16</v>
      </c>
      <c r="I12" s="28" t="s">
        <v>17</v>
      </c>
      <c r="J12" s="28" t="s">
        <v>18</v>
      </c>
      <c r="K12" s="28" t="s">
        <v>19</v>
      </c>
      <c r="L12" s="28" t="s">
        <v>10</v>
      </c>
    </row>
    <row r="13" spans="1:13" x14ac:dyDescent="0.2">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x14ac:dyDescent="0.2">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x14ac:dyDescent="0.2">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x14ac:dyDescent="0.2">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x14ac:dyDescent="0.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x14ac:dyDescent="0.2">
      <c r="B18" s="30"/>
      <c r="C18" s="30"/>
      <c r="D18" s="30"/>
      <c r="E18" s="30"/>
      <c r="F18" s="30"/>
      <c r="G18" s="30"/>
      <c r="H18" s="30"/>
      <c r="I18" s="30"/>
      <c r="J18" s="30"/>
      <c r="K18" s="30"/>
      <c r="L18" s="30"/>
    </row>
    <row r="20" spans="1:12" x14ac:dyDescent="0.2">
      <c r="A20" s="44"/>
      <c r="B20" s="44"/>
      <c r="C20" s="44"/>
    </row>
    <row r="22" spans="1:12" x14ac:dyDescent="0.2">
      <c r="B22" s="43"/>
      <c r="C22" s="43"/>
      <c r="D22" s="43"/>
      <c r="E22" s="43"/>
      <c r="H22" s="43"/>
      <c r="I22" s="43"/>
      <c r="J22" s="43"/>
      <c r="K22" s="43"/>
    </row>
    <row r="23" spans="1:12" x14ac:dyDescent="0.2">
      <c r="B23" s="2"/>
      <c r="C23" s="2"/>
      <c r="D23" s="2"/>
      <c r="E23" s="2"/>
      <c r="F23" s="2"/>
      <c r="H23" s="2"/>
      <c r="I23" s="2"/>
      <c r="J23" s="2"/>
      <c r="K23" s="2"/>
      <c r="L23" s="2"/>
    </row>
    <row r="24" spans="1:12" x14ac:dyDescent="0.2">
      <c r="B24" s="15"/>
      <c r="C24" s="17"/>
      <c r="D24" s="16"/>
      <c r="E24" s="16"/>
      <c r="F24" s="13"/>
      <c r="H24" s="14"/>
      <c r="I24" s="14"/>
      <c r="L24" s="13"/>
    </row>
    <row r="25" spans="1:12" x14ac:dyDescent="0.2">
      <c r="B25" s="14"/>
      <c r="C25" s="17"/>
      <c r="D25" s="14"/>
      <c r="E25" s="14"/>
      <c r="F25" s="13"/>
      <c r="H25" s="14"/>
      <c r="I25" s="14"/>
      <c r="J25" s="14"/>
      <c r="K25" s="14"/>
      <c r="L25" s="13"/>
    </row>
    <row r="26" spans="1:12" x14ac:dyDescent="0.2">
      <c r="F26" s="13"/>
      <c r="J26" s="26"/>
      <c r="K26" s="20"/>
      <c r="L26" s="13"/>
    </row>
    <row r="27" spans="1:12" x14ac:dyDescent="0.2">
      <c r="F27" s="13"/>
      <c r="L27" s="13"/>
    </row>
    <row r="28" spans="1:12" x14ac:dyDescent="0.2">
      <c r="C28" s="4"/>
      <c r="F28" s="13"/>
      <c r="I28" s="4"/>
      <c r="L28" s="13"/>
    </row>
    <row r="29" spans="1:12" x14ac:dyDescent="0.2">
      <c r="E29" s="9"/>
      <c r="F29" s="13"/>
      <c r="J29" s="9"/>
      <c r="L29" s="13"/>
    </row>
    <row r="30" spans="1:12" x14ac:dyDescent="0.2">
      <c r="F30" s="13"/>
      <c r="I30" s="4"/>
      <c r="K30" s="9"/>
      <c r="L30" s="13"/>
    </row>
    <row r="31" spans="1:12" x14ac:dyDescent="0.2">
      <c r="E31" s="9"/>
      <c r="F31" s="13"/>
      <c r="I31" s="4"/>
      <c r="L31" s="13"/>
    </row>
    <row r="32" spans="1:12" x14ac:dyDescent="0.2">
      <c r="F32" s="13"/>
      <c r="I32" s="4"/>
      <c r="L32" s="13"/>
    </row>
    <row r="33" spans="1:12" x14ac:dyDescent="0.2">
      <c r="E33" s="9"/>
      <c r="F33" s="13"/>
      <c r="I33" s="4"/>
      <c r="J33" s="9"/>
      <c r="K33" s="9"/>
      <c r="L33" s="13"/>
    </row>
    <row r="34" spans="1:12" x14ac:dyDescent="0.2">
      <c r="F34" s="13"/>
      <c r="I34" s="4"/>
      <c r="J34" s="9"/>
      <c r="L34" s="13"/>
    </row>
    <row r="35" spans="1:12" x14ac:dyDescent="0.2">
      <c r="C35" s="4"/>
      <c r="E35" s="9"/>
      <c r="F35" s="13"/>
      <c r="L35" s="13"/>
    </row>
    <row r="41" spans="1:12" x14ac:dyDescent="0.2">
      <c r="A41" s="28" t="s">
        <v>0</v>
      </c>
      <c r="B41" s="37">
        <v>45762</v>
      </c>
      <c r="C41" s="38"/>
      <c r="D41" s="30"/>
      <c r="E41" s="30"/>
      <c r="F41" s="30"/>
      <c r="G41" s="30"/>
      <c r="H41" s="30"/>
      <c r="I41" s="30"/>
    </row>
    <row r="42" spans="1:12" x14ac:dyDescent="0.2">
      <c r="A42" s="55" t="s">
        <v>5</v>
      </c>
      <c r="B42" s="55"/>
      <c r="C42" s="55"/>
      <c r="D42" s="29" t="s">
        <v>60</v>
      </c>
      <c r="E42" s="30"/>
      <c r="F42" s="30"/>
      <c r="G42" s="30"/>
      <c r="H42" s="30"/>
      <c r="I42" s="30"/>
    </row>
    <row r="43" spans="1:12" x14ac:dyDescent="0.2">
      <c r="A43" s="28"/>
      <c r="B43" s="30"/>
      <c r="C43" s="28"/>
      <c r="D43" s="29"/>
      <c r="E43" s="30"/>
      <c r="F43" s="30"/>
      <c r="G43" s="30" t="s">
        <v>63</v>
      </c>
      <c r="H43" s="30"/>
      <c r="I43" s="30"/>
    </row>
    <row r="44" spans="1:12" x14ac:dyDescent="0.2">
      <c r="A44" s="28"/>
      <c r="B44" s="28"/>
      <c r="C44" s="28"/>
      <c r="D44" s="29" t="s">
        <v>11</v>
      </c>
      <c r="E44" s="30" t="s">
        <v>12</v>
      </c>
      <c r="F44" s="30"/>
      <c r="G44" s="30"/>
      <c r="H44" s="30"/>
      <c r="I44" s="30"/>
    </row>
    <row r="45" spans="1:12" x14ac:dyDescent="0.2">
      <c r="A45" s="28"/>
      <c r="B45" s="30"/>
      <c r="C45" s="31"/>
      <c r="D45" s="32">
        <f>3.42*3.42</f>
        <v>11.696399999999999</v>
      </c>
      <c r="E45" s="33">
        <v>0.18</v>
      </c>
      <c r="F45" s="30"/>
      <c r="G45" s="30"/>
      <c r="H45" s="30"/>
      <c r="I45" s="30"/>
    </row>
    <row r="46" spans="1:12" x14ac:dyDescent="0.2">
      <c r="A46" s="28"/>
      <c r="B46" s="28"/>
      <c r="C46" s="28"/>
      <c r="D46" s="29"/>
      <c r="E46" s="30"/>
      <c r="F46" s="30"/>
      <c r="G46" s="30"/>
      <c r="H46" s="30"/>
      <c r="I46" s="30"/>
    </row>
    <row r="47" spans="1:12" x14ac:dyDescent="0.2">
      <c r="A47" s="30"/>
      <c r="B47" s="54" t="s">
        <v>21</v>
      </c>
      <c r="C47" s="54"/>
      <c r="D47" s="54"/>
      <c r="E47" s="54"/>
      <c r="F47" s="30"/>
      <c r="G47" s="30"/>
      <c r="H47" s="30"/>
      <c r="I47" s="30"/>
    </row>
    <row r="48" spans="1:12" x14ac:dyDescent="0.2">
      <c r="A48" s="30"/>
      <c r="B48" s="28" t="s">
        <v>16</v>
      </c>
      <c r="C48" s="28" t="s">
        <v>17</v>
      </c>
      <c r="D48" s="28" t="s">
        <v>18</v>
      </c>
      <c r="E48" s="28" t="s">
        <v>19</v>
      </c>
      <c r="F48" s="28"/>
      <c r="G48" s="30"/>
      <c r="H48" s="28"/>
      <c r="I48" s="28" t="s">
        <v>64</v>
      </c>
    </row>
    <row r="49" spans="1:11" x14ac:dyDescent="0.2">
      <c r="A49" s="30"/>
      <c r="B49" s="30">
        <v>25</v>
      </c>
      <c r="C49" s="30">
        <v>25.001999999999999</v>
      </c>
      <c r="D49" s="30">
        <v>458.2</v>
      </c>
      <c r="E49" s="30">
        <v>14.3</v>
      </c>
      <c r="F49" s="34"/>
      <c r="G49" s="30"/>
      <c r="H49" s="30"/>
      <c r="I49" s="30"/>
    </row>
    <row r="50" spans="1:11" x14ac:dyDescent="0.2">
      <c r="A50" s="30"/>
      <c r="B50" s="30">
        <v>50</v>
      </c>
      <c r="C50" s="35">
        <v>50</v>
      </c>
      <c r="D50" s="30">
        <v>559.20000000000005</v>
      </c>
      <c r="E50" s="30">
        <v>47.1</v>
      </c>
      <c r="F50" s="34"/>
      <c r="G50" s="30"/>
      <c r="H50" s="30"/>
      <c r="I50" s="30"/>
    </row>
    <row r="51" spans="1:11" x14ac:dyDescent="0.2">
      <c r="A51" s="30"/>
      <c r="B51" s="30">
        <v>100</v>
      </c>
      <c r="C51" s="30">
        <v>100.001</v>
      </c>
      <c r="D51" s="30">
        <v>736.6</v>
      </c>
      <c r="E51" s="30">
        <v>110.2</v>
      </c>
      <c r="F51" s="34"/>
      <c r="G51" s="30"/>
      <c r="H51" s="30"/>
      <c r="I51" s="30"/>
    </row>
    <row r="52" spans="1:11" x14ac:dyDescent="0.2">
      <c r="A52" s="30"/>
      <c r="B52" s="30">
        <v>150</v>
      </c>
      <c r="C52" s="30">
        <v>149.999</v>
      </c>
      <c r="D52" s="30"/>
      <c r="E52" s="36"/>
      <c r="F52" s="34"/>
      <c r="G52" s="30"/>
      <c r="H52" s="30"/>
      <c r="I52" s="30"/>
    </row>
    <row r="53" spans="1:11" x14ac:dyDescent="0.2">
      <c r="A53" s="30"/>
      <c r="B53" s="30">
        <v>200</v>
      </c>
      <c r="C53" s="30">
        <v>199.99700000000001</v>
      </c>
      <c r="D53" s="30"/>
      <c r="E53" s="36"/>
      <c r="F53" s="34"/>
      <c r="G53" s="30"/>
      <c r="H53" s="30"/>
      <c r="I53" s="30"/>
    </row>
    <row r="54" spans="1:11" x14ac:dyDescent="0.2">
      <c r="A54" s="30"/>
      <c r="B54" s="30"/>
      <c r="C54" s="30"/>
      <c r="D54" s="30"/>
      <c r="E54" s="30"/>
      <c r="F54" s="30"/>
      <c r="G54" s="30"/>
      <c r="H54" s="30"/>
      <c r="I54" s="30"/>
    </row>
    <row r="58" spans="1:11" x14ac:dyDescent="0.2">
      <c r="G58" s="43"/>
      <c r="H58" s="43"/>
      <c r="I58" s="43"/>
      <c r="J58" s="43"/>
    </row>
    <row r="59" spans="1:11" x14ac:dyDescent="0.2">
      <c r="G59" s="2"/>
      <c r="H59" s="2"/>
      <c r="I59" s="2"/>
      <c r="J59" s="2"/>
    </row>
    <row r="60" spans="1:11" x14ac:dyDescent="0.2">
      <c r="A60" s="49" t="s">
        <v>65</v>
      </c>
      <c r="B60" s="49"/>
      <c r="C60" s="49"/>
      <c r="D60" s="49"/>
      <c r="E60" s="49"/>
      <c r="F60" s="49"/>
    </row>
    <row r="61" spans="1:11" x14ac:dyDescent="0.2">
      <c r="A61" s="49"/>
      <c r="B61" s="49"/>
      <c r="C61" s="49"/>
      <c r="D61" s="49"/>
      <c r="E61" s="49"/>
      <c r="F61" s="49"/>
      <c r="H61" s="4"/>
    </row>
    <row r="62" spans="1:11" x14ac:dyDescent="0.2">
      <c r="H62" s="4"/>
    </row>
    <row r="63" spans="1:11" ht="47" customHeight="1" x14ac:dyDescent="0.2">
      <c r="A63" s="5" t="s">
        <v>0</v>
      </c>
      <c r="B63" s="27">
        <v>45763</v>
      </c>
      <c r="C63" s="6"/>
      <c r="D63" s="7"/>
      <c r="E63" s="7"/>
      <c r="F63" s="7"/>
      <c r="G63" s="7"/>
      <c r="H63" s="7"/>
      <c r="I63" s="7"/>
      <c r="J63" s="7"/>
      <c r="K63" s="7"/>
    </row>
    <row r="64" spans="1:11" x14ac:dyDescent="0.2">
      <c r="A64" s="48" t="s">
        <v>5</v>
      </c>
      <c r="B64" s="48"/>
      <c r="C64" s="48"/>
      <c r="D64" s="3"/>
    </row>
    <row r="67" spans="1:6" x14ac:dyDescent="0.2">
      <c r="A67" s="59" t="s">
        <v>66</v>
      </c>
      <c r="B67" s="57" t="s">
        <v>67</v>
      </c>
      <c r="C67" s="57"/>
      <c r="D67" s="57"/>
      <c r="E67" s="57"/>
    </row>
    <row r="68" spans="1:6" x14ac:dyDescent="0.2">
      <c r="A68" s="59"/>
    </row>
    <row r="69" spans="1:6" x14ac:dyDescent="0.2">
      <c r="A69" s="59"/>
      <c r="B69" s="43"/>
      <c r="C69" s="43"/>
      <c r="D69" s="43"/>
      <c r="E69" s="43"/>
    </row>
    <row r="70" spans="1:6" x14ac:dyDescent="0.2">
      <c r="A70" s="59"/>
      <c r="B70" s="2" t="s">
        <v>16</v>
      </c>
      <c r="C70" s="2" t="s">
        <v>17</v>
      </c>
      <c r="D70" s="2" t="s">
        <v>18</v>
      </c>
      <c r="E70" s="2" t="s">
        <v>19</v>
      </c>
      <c r="F70" s="2"/>
    </row>
    <row r="71" spans="1:6" x14ac:dyDescent="0.2">
      <c r="A71" s="59"/>
      <c r="B71">
        <v>25</v>
      </c>
      <c r="C71">
        <v>25.001999999999999</v>
      </c>
      <c r="D71" s="26">
        <v>10</v>
      </c>
      <c r="E71">
        <v>4.3</v>
      </c>
      <c r="F71" s="13"/>
    </row>
    <row r="72" spans="1:6" x14ac:dyDescent="0.2">
      <c r="A72" s="59"/>
      <c r="B72">
        <v>50</v>
      </c>
      <c r="C72" s="4">
        <v>50</v>
      </c>
      <c r="D72">
        <v>12.8</v>
      </c>
      <c r="E72" s="9">
        <v>13</v>
      </c>
      <c r="F72" s="13"/>
    </row>
    <row r="73" spans="1:6" x14ac:dyDescent="0.2">
      <c r="A73" s="59"/>
      <c r="B73">
        <v>100</v>
      </c>
      <c r="C73">
        <v>100.001</v>
      </c>
      <c r="D73">
        <v>16.5</v>
      </c>
      <c r="E73">
        <v>5.8</v>
      </c>
      <c r="F73" s="13"/>
    </row>
    <row r="74" spans="1:6" x14ac:dyDescent="0.2">
      <c r="A74" s="59"/>
      <c r="B74">
        <v>150</v>
      </c>
      <c r="C74">
        <v>149.999</v>
      </c>
      <c r="D74">
        <v>18.8</v>
      </c>
      <c r="E74" s="9">
        <v>5.5</v>
      </c>
      <c r="F74" s="13"/>
    </row>
    <row r="75" spans="1:6" x14ac:dyDescent="0.2">
      <c r="B75">
        <v>200</v>
      </c>
      <c r="C75">
        <v>199.99700000000001</v>
      </c>
      <c r="D75">
        <v>20.399999999999999</v>
      </c>
      <c r="E75" s="9">
        <v>4.5999999999999996</v>
      </c>
      <c r="F75" s="13"/>
    </row>
    <row r="79" spans="1:6" x14ac:dyDescent="0.2">
      <c r="A79" s="59" t="s">
        <v>68</v>
      </c>
      <c r="B79" s="57" t="s">
        <v>69</v>
      </c>
      <c r="C79" s="57"/>
      <c r="D79" s="57"/>
      <c r="E79" s="57"/>
    </row>
    <row r="80" spans="1:6" x14ac:dyDescent="0.2">
      <c r="A80" s="59"/>
    </row>
    <row r="81" spans="1:9" x14ac:dyDescent="0.2">
      <c r="A81" s="59"/>
      <c r="B81" s="2" t="s">
        <v>16</v>
      </c>
      <c r="C81" s="2" t="s">
        <v>17</v>
      </c>
      <c r="D81" s="2" t="s">
        <v>18</v>
      </c>
      <c r="E81" s="2" t="s">
        <v>19</v>
      </c>
    </row>
    <row r="82" spans="1:9" x14ac:dyDescent="0.2">
      <c r="A82" s="59"/>
      <c r="B82">
        <v>25</v>
      </c>
      <c r="C82">
        <v>25.001999999999999</v>
      </c>
      <c r="D82" s="26">
        <v>10.3</v>
      </c>
      <c r="E82">
        <v>2.4</v>
      </c>
      <c r="F82" t="s">
        <v>70</v>
      </c>
    </row>
    <row r="83" spans="1:9" x14ac:dyDescent="0.2">
      <c r="A83" s="59"/>
      <c r="B83">
        <v>50</v>
      </c>
      <c r="C83" s="4">
        <v>50</v>
      </c>
      <c r="D83">
        <v>12.3</v>
      </c>
      <c r="E83" s="9">
        <v>2.4</v>
      </c>
    </row>
    <row r="84" spans="1:9" x14ac:dyDescent="0.2">
      <c r="A84" s="59"/>
      <c r="B84">
        <v>100</v>
      </c>
      <c r="C84">
        <v>100.001</v>
      </c>
      <c r="D84" s="9">
        <v>16</v>
      </c>
      <c r="E84">
        <v>2.4</v>
      </c>
    </row>
    <row r="85" spans="1:9" x14ac:dyDescent="0.2">
      <c r="A85" s="59"/>
      <c r="B85">
        <v>150</v>
      </c>
      <c r="C85">
        <v>149.999</v>
      </c>
      <c r="D85">
        <v>19.7</v>
      </c>
      <c r="E85" s="9">
        <v>2.4</v>
      </c>
    </row>
    <row r="86" spans="1:9" x14ac:dyDescent="0.2">
      <c r="A86" s="59"/>
      <c r="B86">
        <v>200</v>
      </c>
      <c r="C86">
        <v>199.99700000000001</v>
      </c>
      <c r="D86">
        <v>24.9</v>
      </c>
      <c r="E86" s="9">
        <v>2.5</v>
      </c>
    </row>
    <row r="87" spans="1:9" x14ac:dyDescent="0.2">
      <c r="A87" s="1"/>
      <c r="B87" s="1"/>
      <c r="C87" s="1"/>
      <c r="D87" s="1"/>
      <c r="E87" s="1"/>
      <c r="F87" s="1"/>
    </row>
    <row r="89" spans="1:9" x14ac:dyDescent="0.2">
      <c r="A89" s="59" t="s">
        <v>71</v>
      </c>
      <c r="B89" s="58" t="s">
        <v>72</v>
      </c>
      <c r="C89" s="58"/>
      <c r="D89" s="58"/>
      <c r="E89" s="58"/>
      <c r="F89" t="s">
        <v>73</v>
      </c>
    </row>
    <row r="90" spans="1:9" x14ac:dyDescent="0.2">
      <c r="A90" s="59"/>
      <c r="F90" s="2"/>
    </row>
    <row r="91" spans="1:9" x14ac:dyDescent="0.2">
      <c r="A91" s="59"/>
      <c r="B91" s="2" t="s">
        <v>16</v>
      </c>
      <c r="C91" s="2" t="s">
        <v>17</v>
      </c>
      <c r="D91" s="2" t="s">
        <v>18</v>
      </c>
      <c r="E91" s="2" t="s">
        <v>19</v>
      </c>
      <c r="F91" s="53" t="s">
        <v>74</v>
      </c>
      <c r="G91" s="53"/>
    </row>
    <row r="92" spans="1:9" x14ac:dyDescent="0.2">
      <c r="A92" s="59"/>
      <c r="B92">
        <v>25</v>
      </c>
      <c r="C92">
        <v>25.001999999999999</v>
      </c>
      <c r="D92" s="26">
        <v>2.8</v>
      </c>
      <c r="E92">
        <v>3.3</v>
      </c>
      <c r="F92" s="53"/>
      <c r="G92" s="53"/>
    </row>
    <row r="93" spans="1:9" x14ac:dyDescent="0.2">
      <c r="A93" s="59"/>
      <c r="B93">
        <v>50</v>
      </c>
      <c r="C93" s="4">
        <v>50</v>
      </c>
      <c r="D93">
        <v>3.5</v>
      </c>
      <c r="E93" s="9">
        <v>3.7</v>
      </c>
      <c r="F93" s="53"/>
      <c r="G93" s="53"/>
    </row>
    <row r="94" spans="1:9" x14ac:dyDescent="0.2">
      <c r="A94" s="59"/>
      <c r="B94">
        <v>100</v>
      </c>
      <c r="C94">
        <v>100.001</v>
      </c>
      <c r="D94" s="9">
        <v>4.7</v>
      </c>
      <c r="E94" s="9">
        <v>3</v>
      </c>
      <c r="F94" s="53"/>
      <c r="G94" s="53"/>
    </row>
    <row r="95" spans="1:9" x14ac:dyDescent="0.2">
      <c r="E95" s="9"/>
      <c r="F95" s="53"/>
      <c r="G95" s="53"/>
      <c r="H95" s="3"/>
      <c r="I95" s="3"/>
    </row>
    <row r="96" spans="1:9" x14ac:dyDescent="0.2">
      <c r="F96" s="53"/>
      <c r="G96" s="53"/>
    </row>
    <row r="97" spans="1:11" x14ac:dyDescent="0.2">
      <c r="F97" s="53"/>
      <c r="G97" s="53"/>
    </row>
    <row r="98" spans="1:11" x14ac:dyDescent="0.2">
      <c r="A98" s="59" t="s">
        <v>75</v>
      </c>
      <c r="B98" s="56" t="s">
        <v>76</v>
      </c>
      <c r="C98" s="56"/>
      <c r="D98" s="56"/>
      <c r="E98" s="56"/>
      <c r="F98" s="53"/>
      <c r="G98" s="53"/>
    </row>
    <row r="99" spans="1:11" x14ac:dyDescent="0.2">
      <c r="A99" s="59"/>
      <c r="F99" s="53"/>
      <c r="G99" s="53"/>
    </row>
    <row r="100" spans="1:11" x14ac:dyDescent="0.2">
      <c r="A100" s="59"/>
      <c r="B100" s="2" t="s">
        <v>16</v>
      </c>
      <c r="C100" s="2" t="s">
        <v>17</v>
      </c>
      <c r="D100" s="2" t="s">
        <v>18</v>
      </c>
      <c r="E100" s="2" t="s">
        <v>19</v>
      </c>
      <c r="F100" s="53"/>
      <c r="G100" s="53"/>
    </row>
    <row r="101" spans="1:11" x14ac:dyDescent="0.2">
      <c r="A101" s="59"/>
      <c r="B101">
        <v>25</v>
      </c>
      <c r="C101">
        <v>25.001999999999999</v>
      </c>
      <c r="D101" s="26">
        <v>4.5</v>
      </c>
      <c r="E101">
        <v>1.5</v>
      </c>
      <c r="F101" s="53"/>
      <c r="G101" s="53"/>
    </row>
    <row r="102" spans="1:11" x14ac:dyDescent="0.2">
      <c r="A102" s="59"/>
      <c r="B102">
        <v>50</v>
      </c>
      <c r="C102" s="4">
        <v>50</v>
      </c>
      <c r="D102">
        <v>5.0999999999999996</v>
      </c>
      <c r="E102" s="9">
        <v>1.5</v>
      </c>
      <c r="F102" s="53"/>
      <c r="G102" s="53"/>
    </row>
    <row r="103" spans="1:11" x14ac:dyDescent="0.2">
      <c r="A103" s="59"/>
      <c r="B103">
        <v>100</v>
      </c>
      <c r="C103">
        <v>100.001</v>
      </c>
      <c r="D103" s="9">
        <v>6.2</v>
      </c>
      <c r="E103">
        <v>1.4</v>
      </c>
      <c r="F103" s="53"/>
      <c r="G103" s="53"/>
    </row>
    <row r="110" spans="1:11" ht="41" customHeight="1" x14ac:dyDescent="0.2">
      <c r="A110" s="5" t="s">
        <v>0</v>
      </c>
      <c r="B110" s="27">
        <v>45766</v>
      </c>
      <c r="C110" s="6"/>
      <c r="D110" s="7"/>
      <c r="E110" s="7"/>
      <c r="F110" s="7"/>
      <c r="G110" s="7"/>
      <c r="H110" s="7"/>
      <c r="I110" s="7"/>
      <c r="J110" s="7"/>
      <c r="K110" s="7"/>
    </row>
    <row r="111" spans="1:11" ht="25" customHeight="1" x14ac:dyDescent="0.2">
      <c r="A111" s="48" t="s">
        <v>5</v>
      </c>
      <c r="B111" s="48"/>
      <c r="C111" s="48"/>
      <c r="D111" s="3"/>
    </row>
    <row r="112" spans="1:11" ht="25" customHeight="1" x14ac:dyDescent="0.2"/>
    <row r="113" spans="1:11" x14ac:dyDescent="0.2">
      <c r="A113" s="49" t="s">
        <v>77</v>
      </c>
      <c r="B113" s="49"/>
      <c r="C113" s="49"/>
      <c r="D113" s="49"/>
      <c r="E113" s="49"/>
      <c r="F113" s="49"/>
      <c r="G113" t="s">
        <v>44</v>
      </c>
    </row>
    <row r="114" spans="1:11" x14ac:dyDescent="0.2">
      <c r="A114" s="49"/>
      <c r="B114" s="49"/>
      <c r="C114" s="49"/>
      <c r="D114" s="49"/>
      <c r="E114" s="49"/>
      <c r="F114" s="49"/>
    </row>
    <row r="115" spans="1:11" x14ac:dyDescent="0.2">
      <c r="A115" t="s">
        <v>22</v>
      </c>
    </row>
    <row r="116" spans="1:11" x14ac:dyDescent="0.2">
      <c r="B116" s="2" t="s">
        <v>16</v>
      </c>
      <c r="C116" s="2" t="s">
        <v>17</v>
      </c>
      <c r="D116" s="2" t="s">
        <v>18</v>
      </c>
      <c r="E116" s="2" t="s">
        <v>19</v>
      </c>
    </row>
    <row r="117" spans="1:11" x14ac:dyDescent="0.2">
      <c r="B117">
        <v>25</v>
      </c>
      <c r="C117">
        <v>25.001999999999999</v>
      </c>
      <c r="D117" s="26">
        <v>3</v>
      </c>
      <c r="E117">
        <v>0.6</v>
      </c>
      <c r="F117" s="51" t="s">
        <v>32</v>
      </c>
      <c r="G117" s="51"/>
      <c r="H117" s="51"/>
    </row>
    <row r="118" spans="1:11" x14ac:dyDescent="0.2">
      <c r="B118">
        <v>50</v>
      </c>
      <c r="C118" s="4">
        <v>50</v>
      </c>
      <c r="D118">
        <v>3.4</v>
      </c>
      <c r="E118" s="9">
        <v>0.7</v>
      </c>
      <c r="F118" s="51"/>
      <c r="G118" s="51"/>
      <c r="H118" s="51"/>
    </row>
    <row r="119" spans="1:11" x14ac:dyDescent="0.2">
      <c r="B119">
        <v>100</v>
      </c>
      <c r="C119">
        <v>100.001</v>
      </c>
      <c r="D119">
        <v>4.0999999999999996</v>
      </c>
      <c r="E119">
        <v>0.6</v>
      </c>
    </row>
    <row r="120" spans="1:11" x14ac:dyDescent="0.2">
      <c r="B120">
        <v>150</v>
      </c>
      <c r="C120">
        <v>149.999</v>
      </c>
      <c r="D120">
        <v>4.9000000000000004</v>
      </c>
      <c r="E120" s="9">
        <v>0.7</v>
      </c>
    </row>
    <row r="121" spans="1:11" x14ac:dyDescent="0.2">
      <c r="B121">
        <v>200</v>
      </c>
      <c r="C121">
        <v>199.99700000000001</v>
      </c>
      <c r="D121">
        <v>5.6</v>
      </c>
      <c r="E121" s="9">
        <v>0.7</v>
      </c>
    </row>
    <row r="126" spans="1:11" x14ac:dyDescent="0.2">
      <c r="A126" s="5" t="s">
        <v>0</v>
      </c>
      <c r="B126" s="27">
        <v>45778</v>
      </c>
      <c r="C126" s="6"/>
      <c r="D126" s="7"/>
      <c r="E126" s="7"/>
      <c r="F126" s="7"/>
      <c r="G126" s="7"/>
      <c r="H126" s="7"/>
      <c r="I126" s="7"/>
      <c r="J126" s="7"/>
      <c r="K126" s="7"/>
    </row>
    <row r="127" spans="1:11" x14ac:dyDescent="0.2">
      <c r="A127" s="48" t="s">
        <v>5</v>
      </c>
      <c r="B127" s="48"/>
      <c r="C127" s="48"/>
      <c r="D127" s="3"/>
    </row>
    <row r="128" spans="1:11" x14ac:dyDescent="0.2">
      <c r="A128" t="s">
        <v>24</v>
      </c>
    </row>
    <row r="129" spans="1:8" x14ac:dyDescent="0.2">
      <c r="A129" s="49" t="s">
        <v>78</v>
      </c>
      <c r="B129" s="49"/>
      <c r="C129" s="49"/>
      <c r="D129" s="49"/>
      <c r="E129" s="49"/>
      <c r="F129" s="49"/>
      <c r="G129" t="s">
        <v>44</v>
      </c>
    </row>
    <row r="130" spans="1:8" x14ac:dyDescent="0.2">
      <c r="A130" s="49"/>
      <c r="B130" s="49"/>
      <c r="C130" s="49"/>
      <c r="D130" s="49"/>
      <c r="E130" s="49"/>
      <c r="F130" s="49"/>
    </row>
    <row r="132" spans="1:8" x14ac:dyDescent="0.2">
      <c r="B132" s="2" t="s">
        <v>16</v>
      </c>
      <c r="C132" s="2" t="s">
        <v>17</v>
      </c>
      <c r="D132" s="2" t="s">
        <v>18</v>
      </c>
      <c r="E132" s="2" t="s">
        <v>19</v>
      </c>
    </row>
    <row r="133" spans="1:8" x14ac:dyDescent="0.2">
      <c r="B133">
        <v>25</v>
      </c>
      <c r="C133">
        <v>25.001999999999999</v>
      </c>
      <c r="D133" s="26">
        <v>4.5</v>
      </c>
      <c r="E133">
        <v>0.9</v>
      </c>
      <c r="F133" s="40"/>
      <c r="G133" s="40"/>
      <c r="H133" s="40"/>
    </row>
    <row r="134" spans="1:8" x14ac:dyDescent="0.2">
      <c r="B134">
        <v>50</v>
      </c>
      <c r="C134" s="4">
        <v>50</v>
      </c>
      <c r="D134">
        <v>3.7</v>
      </c>
      <c r="E134" s="9">
        <v>0.8</v>
      </c>
      <c r="F134" s="40"/>
      <c r="G134" s="40"/>
      <c r="H134" s="40"/>
    </row>
    <row r="135" spans="1:8" x14ac:dyDescent="0.2">
      <c r="B135">
        <v>100</v>
      </c>
      <c r="C135">
        <v>100.001</v>
      </c>
      <c r="D135">
        <v>3.5</v>
      </c>
      <c r="E135">
        <v>0.7</v>
      </c>
    </row>
    <row r="136" spans="1:8" x14ac:dyDescent="0.2">
      <c r="B136">
        <v>150</v>
      </c>
      <c r="C136">
        <v>149.99799999999999</v>
      </c>
      <c r="D136" s="9">
        <v>4</v>
      </c>
      <c r="E136" s="9">
        <v>0.7</v>
      </c>
    </row>
    <row r="137" spans="1:8" x14ac:dyDescent="0.2">
      <c r="B137">
        <v>200</v>
      </c>
      <c r="C137">
        <v>199.99700000000001</v>
      </c>
      <c r="D137">
        <v>4.5</v>
      </c>
      <c r="E137" s="9">
        <v>0.6</v>
      </c>
    </row>
  </sheetData>
  <mergeCells count="26">
    <mergeCell ref="F117:H118"/>
    <mergeCell ref="F91:G103"/>
    <mergeCell ref="B67:E67"/>
    <mergeCell ref="B89:E89"/>
    <mergeCell ref="A67:A74"/>
    <mergeCell ref="A79:A86"/>
    <mergeCell ref="A89:A94"/>
    <mergeCell ref="A98:A103"/>
    <mergeCell ref="A111:C111"/>
    <mergeCell ref="A113:F114"/>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41"/>
  <sheetViews>
    <sheetView zoomScaleNormal="100" workbookViewId="0">
      <selection activeCell="Q15" sqref="Q15"/>
    </sheetView>
  </sheetViews>
  <sheetFormatPr baseColWidth="10" defaultColWidth="11" defaultRowHeight="16" x14ac:dyDescent="0.2"/>
  <cols>
    <col min="1" max="1" width="7.6640625" bestFit="1" customWidth="1"/>
    <col min="2" max="2" width="17" bestFit="1" customWidth="1"/>
    <col min="3" max="3" width="13" bestFit="1" customWidth="1"/>
    <col min="4" max="4" width="19.6640625" bestFit="1" customWidth="1"/>
    <col min="5" max="5" width="10" bestFit="1" customWidth="1"/>
  </cols>
  <sheetData>
    <row r="1" spans="1:6" x14ac:dyDescent="0.2">
      <c r="A1" s="39" t="s">
        <v>79</v>
      </c>
      <c r="B1" s="39" t="s">
        <v>80</v>
      </c>
    </row>
    <row r="4" spans="1:6" ht="36" customHeight="1" x14ac:dyDescent="0.2">
      <c r="A4" s="5" t="s">
        <v>0</v>
      </c>
      <c r="B4" s="27">
        <v>45762</v>
      </c>
      <c r="C4" s="6"/>
      <c r="D4" s="7"/>
      <c r="E4" s="7"/>
      <c r="F4" s="7"/>
    </row>
    <row r="5" spans="1:6" x14ac:dyDescent="0.2">
      <c r="A5" s="48" t="s">
        <v>5</v>
      </c>
      <c r="B5" s="48"/>
      <c r="C5" s="48"/>
      <c r="D5" s="3" t="s">
        <v>60</v>
      </c>
    </row>
    <row r="6" spans="1:6" x14ac:dyDescent="0.2">
      <c r="A6" s="2"/>
      <c r="C6" s="2"/>
      <c r="D6" s="3"/>
    </row>
    <row r="7" spans="1:6" x14ac:dyDescent="0.2">
      <c r="A7" s="2"/>
      <c r="B7" s="2"/>
      <c r="C7" s="2"/>
      <c r="D7" s="3"/>
    </row>
    <row r="8" spans="1:6" x14ac:dyDescent="0.2">
      <c r="B8" s="43" t="s">
        <v>88</v>
      </c>
      <c r="C8" s="43"/>
      <c r="D8" s="43"/>
      <c r="E8" s="43"/>
    </row>
    <row r="9" spans="1:6" x14ac:dyDescent="0.2">
      <c r="B9" s="2" t="s">
        <v>16</v>
      </c>
      <c r="C9" s="2" t="s">
        <v>17</v>
      </c>
      <c r="D9" s="2" t="s">
        <v>18</v>
      </c>
      <c r="E9" s="2" t="s">
        <v>19</v>
      </c>
    </row>
    <row r="10" spans="1:6" x14ac:dyDescent="0.2">
      <c r="B10">
        <v>25</v>
      </c>
      <c r="C10">
        <v>25.001999999999999</v>
      </c>
      <c r="D10">
        <v>0.4</v>
      </c>
      <c r="E10">
        <v>1.2</v>
      </c>
    </row>
    <row r="11" spans="1:6" x14ac:dyDescent="0.2">
      <c r="B11">
        <v>50</v>
      </c>
      <c r="C11" s="4">
        <v>50</v>
      </c>
      <c r="D11">
        <v>0.9</v>
      </c>
      <c r="E11">
        <v>2.7</v>
      </c>
      <c r="F11" s="2"/>
    </row>
    <row r="12" spans="1:6" x14ac:dyDescent="0.2">
      <c r="B12">
        <v>100</v>
      </c>
      <c r="C12">
        <v>100.001</v>
      </c>
      <c r="D12">
        <v>1.8</v>
      </c>
      <c r="E12">
        <v>4.2</v>
      </c>
      <c r="F12" s="13"/>
    </row>
    <row r="13" spans="1:6" x14ac:dyDescent="0.2">
      <c r="B13">
        <v>150</v>
      </c>
      <c r="C13">
        <v>149.999</v>
      </c>
      <c r="D13">
        <v>2.1</v>
      </c>
      <c r="E13" s="9">
        <v>4.4000000000000004</v>
      </c>
      <c r="F13" s="13"/>
    </row>
    <row r="14" spans="1:6" x14ac:dyDescent="0.2">
      <c r="B14">
        <v>200</v>
      </c>
      <c r="C14">
        <v>199.99700000000001</v>
      </c>
      <c r="D14">
        <v>2.7</v>
      </c>
      <c r="E14" s="9">
        <v>5.0999999999999996</v>
      </c>
      <c r="F14" s="13"/>
    </row>
    <row r="15" spans="1:6" x14ac:dyDescent="0.2">
      <c r="F15" s="13"/>
    </row>
    <row r="16" spans="1:6" x14ac:dyDescent="0.2">
      <c r="F16" s="13"/>
    </row>
    <row r="17" spans="1:11" x14ac:dyDescent="0.2">
      <c r="A17" s="49" t="s">
        <v>81</v>
      </c>
      <c r="B17" s="49"/>
      <c r="C17" s="49"/>
      <c r="D17" s="49"/>
      <c r="E17" s="49"/>
      <c r="F17" s="49"/>
    </row>
    <row r="18" spans="1:11" x14ac:dyDescent="0.2">
      <c r="A18" s="49"/>
      <c r="B18" s="49"/>
      <c r="C18" s="49"/>
      <c r="D18" s="49"/>
      <c r="E18" s="49"/>
      <c r="F18" s="49"/>
      <c r="H18" s="4"/>
    </row>
    <row r="19" spans="1:11" x14ac:dyDescent="0.2">
      <c r="A19" s="5" t="s">
        <v>0</v>
      </c>
      <c r="B19" s="27">
        <v>45767</v>
      </c>
      <c r="C19" s="6"/>
      <c r="D19" s="7"/>
      <c r="E19" s="7"/>
      <c r="F19" s="7"/>
      <c r="G19" s="7"/>
      <c r="H19" s="7"/>
      <c r="I19" s="7"/>
      <c r="J19" s="7"/>
      <c r="K19" s="7"/>
    </row>
    <row r="20" spans="1:11" x14ac:dyDescent="0.2">
      <c r="A20" s="48" t="s">
        <v>5</v>
      </c>
      <c r="B20" s="48"/>
      <c r="C20" s="48"/>
      <c r="D20" s="3" t="s">
        <v>82</v>
      </c>
    </row>
    <row r="22" spans="1:11" x14ac:dyDescent="0.2">
      <c r="B22" s="43" t="s">
        <v>82</v>
      </c>
      <c r="C22" s="43"/>
      <c r="D22" s="43"/>
      <c r="E22" s="43"/>
    </row>
    <row r="23" spans="1:11" x14ac:dyDescent="0.2">
      <c r="B23" s="2" t="s">
        <v>16</v>
      </c>
      <c r="C23" s="2" t="s">
        <v>17</v>
      </c>
      <c r="D23" s="2" t="s">
        <v>18</v>
      </c>
      <c r="E23" s="2" t="s">
        <v>19</v>
      </c>
    </row>
    <row r="24" spans="1:11" x14ac:dyDescent="0.2">
      <c r="B24">
        <v>25</v>
      </c>
      <c r="C24">
        <v>25.001999999999999</v>
      </c>
      <c r="D24">
        <v>0.6</v>
      </c>
      <c r="E24">
        <v>0.4</v>
      </c>
    </row>
    <row r="25" spans="1:11" x14ac:dyDescent="0.2">
      <c r="B25">
        <v>50</v>
      </c>
      <c r="C25" s="4">
        <v>50</v>
      </c>
      <c r="D25">
        <v>0.7</v>
      </c>
      <c r="E25">
        <v>0.4</v>
      </c>
    </row>
    <row r="26" spans="1:11" x14ac:dyDescent="0.2">
      <c r="B26">
        <v>100</v>
      </c>
      <c r="C26">
        <v>100.001</v>
      </c>
      <c r="D26">
        <v>0.6</v>
      </c>
      <c r="E26">
        <v>0.5</v>
      </c>
    </row>
    <row r="27" spans="1:11" x14ac:dyDescent="0.2">
      <c r="B27">
        <v>150</v>
      </c>
      <c r="C27">
        <v>149.99799999999999</v>
      </c>
      <c r="D27">
        <v>0.7</v>
      </c>
      <c r="E27" s="9">
        <v>0.5</v>
      </c>
    </row>
    <row r="28" spans="1:11" x14ac:dyDescent="0.2">
      <c r="B28">
        <v>200</v>
      </c>
      <c r="C28">
        <v>199.99600000000001</v>
      </c>
      <c r="D28">
        <v>0.8</v>
      </c>
      <c r="E28" s="9">
        <v>0.7</v>
      </c>
    </row>
    <row r="30" spans="1:11" x14ac:dyDescent="0.2">
      <c r="A30" s="49" t="s">
        <v>81</v>
      </c>
      <c r="B30" s="49"/>
      <c r="C30" s="49"/>
      <c r="D30" s="49"/>
      <c r="E30" s="49"/>
      <c r="F30" s="49"/>
    </row>
    <row r="31" spans="1:11" x14ac:dyDescent="0.2">
      <c r="A31" s="49"/>
      <c r="B31" s="49"/>
      <c r="C31" s="49"/>
      <c r="D31" s="49"/>
      <c r="E31" s="49"/>
      <c r="F31" s="49"/>
      <c r="H31" s="4"/>
    </row>
    <row r="32" spans="1:11" x14ac:dyDescent="0.2">
      <c r="A32" s="5" t="s">
        <v>0</v>
      </c>
      <c r="B32" s="27">
        <v>45768</v>
      </c>
      <c r="C32" s="6"/>
      <c r="D32" s="7"/>
      <c r="E32" s="7"/>
      <c r="F32" s="7"/>
      <c r="G32" s="7"/>
      <c r="H32" s="7"/>
      <c r="I32" s="7"/>
      <c r="J32" s="7"/>
      <c r="K32" s="7"/>
    </row>
    <row r="33" spans="1:5" x14ac:dyDescent="0.2">
      <c r="A33" s="48" t="s">
        <v>5</v>
      </c>
      <c r="B33" s="48"/>
      <c r="C33" s="48"/>
      <c r="D33" s="3" t="s">
        <v>83</v>
      </c>
      <c r="E33" t="s">
        <v>84</v>
      </c>
    </row>
    <row r="34" spans="1:5" x14ac:dyDescent="0.2">
      <c r="D34" s="3"/>
    </row>
    <row r="35" spans="1:5" x14ac:dyDescent="0.2">
      <c r="B35" s="43" t="s">
        <v>83</v>
      </c>
      <c r="C35" s="43"/>
      <c r="D35" s="43"/>
      <c r="E35" s="43"/>
    </row>
    <row r="36" spans="1:5" x14ac:dyDescent="0.2">
      <c r="B36" s="2" t="s">
        <v>16</v>
      </c>
      <c r="C36" s="2" t="s">
        <v>17</v>
      </c>
      <c r="D36" s="2" t="s">
        <v>18</v>
      </c>
      <c r="E36" s="2" t="s">
        <v>19</v>
      </c>
    </row>
    <row r="37" spans="1:5" x14ac:dyDescent="0.2">
      <c r="B37">
        <v>-25</v>
      </c>
      <c r="C37">
        <v>-25.001000000000001</v>
      </c>
      <c r="D37">
        <v>0.3</v>
      </c>
      <c r="E37">
        <v>0.5</v>
      </c>
    </row>
    <row r="38" spans="1:5" x14ac:dyDescent="0.2">
      <c r="B38">
        <v>-50</v>
      </c>
      <c r="C38" s="4">
        <v>-50</v>
      </c>
      <c r="D38">
        <v>0.1</v>
      </c>
      <c r="E38">
        <v>0.5</v>
      </c>
    </row>
    <row r="39" spans="1:5" x14ac:dyDescent="0.2">
      <c r="B39">
        <v>-100</v>
      </c>
      <c r="C39" s="4">
        <v>-100</v>
      </c>
      <c r="D39">
        <v>-0.2</v>
      </c>
      <c r="E39">
        <v>0.5</v>
      </c>
    </row>
    <row r="40" spans="1:5" x14ac:dyDescent="0.2">
      <c r="B40">
        <v>-150</v>
      </c>
      <c r="C40">
        <v>-149.99600000000001</v>
      </c>
      <c r="D40">
        <v>-0.4</v>
      </c>
      <c r="E40" s="9">
        <v>0.6</v>
      </c>
    </row>
    <row r="41" spans="1:5" x14ac:dyDescent="0.2">
      <c r="B41">
        <v>-200</v>
      </c>
      <c r="C41">
        <v>-199.99700000000001</v>
      </c>
      <c r="D41">
        <v>-0.7</v>
      </c>
      <c r="E41">
        <v>0.6</v>
      </c>
    </row>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35A-DA90-9042-8ADA-5195054E7679}">
  <dimension ref="A5:AA77"/>
  <sheetViews>
    <sheetView tabSelected="1" topLeftCell="A2" zoomScale="60" zoomScaleNormal="60" workbookViewId="0">
      <selection activeCell="A63" sqref="A63:D63"/>
    </sheetView>
  </sheetViews>
  <sheetFormatPr baseColWidth="10" defaultRowHeight="16" x14ac:dyDescent="0.2"/>
  <cols>
    <col min="1" max="1" width="17" bestFit="1" customWidth="1"/>
    <col min="2" max="2" width="13" bestFit="1" customWidth="1"/>
    <col min="3" max="3" width="19.6640625" bestFit="1" customWidth="1"/>
    <col min="4" max="4" width="10" bestFit="1" customWidth="1"/>
    <col min="5" max="5" width="17.6640625" bestFit="1" customWidth="1"/>
    <col min="7" max="7" width="17" bestFit="1" customWidth="1"/>
    <col min="8" max="8" width="13" bestFit="1" customWidth="1"/>
    <col min="9" max="9" width="19.6640625" bestFit="1" customWidth="1"/>
    <col min="10" max="10" width="17.6640625" bestFit="1" customWidth="1"/>
    <col min="12" max="12" width="17" bestFit="1" customWidth="1"/>
    <col min="13" max="13" width="13" bestFit="1" customWidth="1"/>
    <col min="14" max="14" width="19.6640625" bestFit="1" customWidth="1"/>
    <col min="15" max="16" width="17.6640625" bestFit="1" customWidth="1"/>
    <col min="19" max="19" width="17" bestFit="1" customWidth="1"/>
    <col min="20" max="20" width="13" bestFit="1" customWidth="1"/>
    <col min="21" max="21" width="19.6640625" bestFit="1" customWidth="1"/>
    <col min="22" max="22" width="17.6640625" bestFit="1" customWidth="1"/>
    <col min="24" max="24" width="13" bestFit="1" customWidth="1"/>
    <col min="25" max="25" width="19.6640625" bestFit="1" customWidth="1"/>
    <col min="26" max="26" width="17.6640625" bestFit="1" customWidth="1"/>
  </cols>
  <sheetData>
    <row r="5" spans="1:16" x14ac:dyDescent="0.2">
      <c r="A5" t="s">
        <v>85</v>
      </c>
      <c r="G5" t="s">
        <v>86</v>
      </c>
      <c r="L5">
        <v>301</v>
      </c>
    </row>
    <row r="6" spans="1:16" x14ac:dyDescent="0.2">
      <c r="A6" s="1"/>
      <c r="B6" s="1"/>
      <c r="C6" s="1"/>
      <c r="D6" s="1"/>
      <c r="G6" s="43" t="s">
        <v>15</v>
      </c>
      <c r="H6" s="43"/>
      <c r="I6" s="43"/>
      <c r="L6" s="43" t="s">
        <v>21</v>
      </c>
      <c r="M6" s="43"/>
      <c r="N6" s="43"/>
      <c r="O6" s="43"/>
    </row>
    <row r="7" spans="1:16" x14ac:dyDescent="0.2">
      <c r="A7" s="2" t="s">
        <v>16</v>
      </c>
      <c r="B7" s="2" t="s">
        <v>17</v>
      </c>
      <c r="C7" s="2" t="s">
        <v>18</v>
      </c>
      <c r="D7" s="2" t="s">
        <v>19</v>
      </c>
      <c r="E7" s="21" t="s">
        <v>10</v>
      </c>
      <c r="G7" s="2" t="s">
        <v>16</v>
      </c>
      <c r="H7" s="2" t="s">
        <v>17</v>
      </c>
      <c r="I7" s="2" t="s">
        <v>18</v>
      </c>
      <c r="J7" s="2" t="s">
        <v>10</v>
      </c>
      <c r="L7" s="2" t="s">
        <v>16</v>
      </c>
      <c r="M7" s="2" t="s">
        <v>17</v>
      </c>
      <c r="N7" s="2" t="s">
        <v>18</v>
      </c>
      <c r="O7" s="2" t="s">
        <v>19</v>
      </c>
      <c r="P7" s="2" t="s">
        <v>10</v>
      </c>
    </row>
    <row r="8" spans="1:16" x14ac:dyDescent="0.2">
      <c r="A8">
        <v>30</v>
      </c>
      <c r="B8">
        <v>30.001000000000001</v>
      </c>
      <c r="C8">
        <v>18.5</v>
      </c>
      <c r="D8">
        <v>3.5</v>
      </c>
      <c r="E8" s="22">
        <v>92255327327327.344</v>
      </c>
      <c r="G8" s="15">
        <v>10</v>
      </c>
      <c r="H8" s="17">
        <v>10.000999999999999</v>
      </c>
      <c r="I8" s="16">
        <v>101.5</v>
      </c>
      <c r="J8" s="13">
        <v>5605377120963.3291</v>
      </c>
      <c r="L8" s="15">
        <v>10</v>
      </c>
      <c r="M8" s="17">
        <v>10.000999999999999</v>
      </c>
      <c r="N8" s="16">
        <v>13.9</v>
      </c>
      <c r="O8" s="16">
        <v>1</v>
      </c>
      <c r="P8" s="13">
        <v>46752876258992.789</v>
      </c>
    </row>
    <row r="9" spans="1:16" x14ac:dyDescent="0.2">
      <c r="A9">
        <v>40</v>
      </c>
      <c r="B9">
        <v>40.002000000000002</v>
      </c>
      <c r="C9">
        <v>20</v>
      </c>
      <c r="D9">
        <v>7.4</v>
      </c>
      <c r="E9" s="22">
        <v>113783466666666.7</v>
      </c>
      <c r="G9" s="14">
        <v>20</v>
      </c>
      <c r="H9" s="17">
        <v>20</v>
      </c>
      <c r="I9" s="14">
        <v>106.9</v>
      </c>
      <c r="J9" s="13">
        <v>10643384263590.064</v>
      </c>
      <c r="L9" s="14">
        <v>20</v>
      </c>
      <c r="M9" s="17">
        <v>20</v>
      </c>
      <c r="N9" s="14">
        <v>16.2</v>
      </c>
      <c r="O9" s="14">
        <v>0.7</v>
      </c>
      <c r="P9" s="13">
        <v>80222222222222.219</v>
      </c>
    </row>
    <row r="10" spans="1:16" x14ac:dyDescent="0.2">
      <c r="A10">
        <v>50</v>
      </c>
      <c r="B10" s="4">
        <v>50</v>
      </c>
      <c r="C10">
        <v>21.4</v>
      </c>
      <c r="D10">
        <v>5.7</v>
      </c>
      <c r="E10" s="22">
        <v>132917964693665.67</v>
      </c>
      <c r="G10" s="30">
        <v>30</v>
      </c>
      <c r="H10" s="30">
        <v>30.001000000000001</v>
      </c>
      <c r="I10" s="30">
        <v>108.5</v>
      </c>
      <c r="J10" s="34">
        <v>15730171018945.219</v>
      </c>
      <c r="L10">
        <v>30</v>
      </c>
      <c r="M10">
        <v>30.001000000000001</v>
      </c>
      <c r="N10">
        <v>19.100000000000001</v>
      </c>
      <c r="O10">
        <v>0.9</v>
      </c>
      <c r="P10" s="13">
        <v>102066229319371.7</v>
      </c>
    </row>
    <row r="11" spans="1:16" x14ac:dyDescent="0.2">
      <c r="A11">
        <v>60</v>
      </c>
      <c r="B11">
        <v>60.000999999999998</v>
      </c>
      <c r="C11">
        <v>22.6</v>
      </c>
      <c r="D11">
        <v>5.4</v>
      </c>
      <c r="E11" s="22">
        <v>151034965585054.12</v>
      </c>
      <c r="G11">
        <v>40</v>
      </c>
      <c r="H11">
        <v>40.002000000000002</v>
      </c>
      <c r="I11">
        <v>120.2</v>
      </c>
      <c r="J11" s="13">
        <v>18932357182473.66</v>
      </c>
      <c r="L11">
        <v>40</v>
      </c>
      <c r="M11">
        <v>40.002000000000002</v>
      </c>
      <c r="N11">
        <v>20.3</v>
      </c>
      <c r="O11">
        <v>0.6</v>
      </c>
      <c r="P11" s="13">
        <v>128045810837438.39</v>
      </c>
    </row>
    <row r="12" spans="1:16" x14ac:dyDescent="0.2">
      <c r="G12">
        <v>50</v>
      </c>
      <c r="H12" s="4">
        <v>50</v>
      </c>
      <c r="I12">
        <v>126.6</v>
      </c>
      <c r="J12" s="13">
        <v>22467965595927.684</v>
      </c>
      <c r="L12">
        <v>50</v>
      </c>
      <c r="M12" s="4">
        <v>50</v>
      </c>
      <c r="N12">
        <v>22.9</v>
      </c>
      <c r="O12">
        <v>0.6</v>
      </c>
      <c r="P12" s="13">
        <v>141877729257641.91</v>
      </c>
    </row>
    <row r="13" spans="1:16" x14ac:dyDescent="0.2">
      <c r="G13">
        <v>60</v>
      </c>
      <c r="H13">
        <v>60.000999999999998</v>
      </c>
      <c r="I13">
        <v>132.69999999999999</v>
      </c>
      <c r="J13" s="13">
        <v>25722609059700.25</v>
      </c>
      <c r="L13">
        <v>60</v>
      </c>
      <c r="M13">
        <v>60.000999999999998</v>
      </c>
      <c r="N13">
        <v>25.7</v>
      </c>
      <c r="O13" s="9">
        <v>0.6</v>
      </c>
      <c r="P13" s="13">
        <v>151706808560311.25</v>
      </c>
    </row>
    <row r="14" spans="1:16" x14ac:dyDescent="0.2">
      <c r="G14">
        <v>70</v>
      </c>
      <c r="H14">
        <v>70.001999999999995</v>
      </c>
      <c r="I14">
        <v>139.1</v>
      </c>
      <c r="J14" s="13">
        <v>28629302659956.871</v>
      </c>
      <c r="L14">
        <v>70</v>
      </c>
      <c r="M14">
        <v>70.001999999999995</v>
      </c>
      <c r="N14">
        <v>28.3</v>
      </c>
      <c r="O14">
        <v>0.6</v>
      </c>
      <c r="P14" s="13">
        <v>160732507420494.66</v>
      </c>
    </row>
    <row r="15" spans="1:16" x14ac:dyDescent="0.2">
      <c r="G15">
        <v>80</v>
      </c>
      <c r="H15">
        <v>79.998999999999995</v>
      </c>
      <c r="I15">
        <v>147.30000000000001</v>
      </c>
      <c r="J15" s="13">
        <v>30896498453647.129</v>
      </c>
      <c r="L15">
        <v>80</v>
      </c>
      <c r="M15">
        <v>79.998999999999995</v>
      </c>
      <c r="N15">
        <v>31.1</v>
      </c>
      <c r="O15" s="9">
        <v>1.1000000000000001</v>
      </c>
      <c r="P15" s="13">
        <v>167149036012861.72</v>
      </c>
    </row>
    <row r="16" spans="1:16" x14ac:dyDescent="0.2">
      <c r="G16">
        <v>90</v>
      </c>
      <c r="H16">
        <v>90.001000000000005</v>
      </c>
      <c r="I16">
        <v>154.5</v>
      </c>
      <c r="J16" s="13">
        <v>33139526788924.855</v>
      </c>
      <c r="L16">
        <v>90</v>
      </c>
      <c r="M16">
        <v>90.001000000000005</v>
      </c>
      <c r="N16">
        <v>33.700000000000003</v>
      </c>
      <c r="O16">
        <v>0.8</v>
      </c>
      <c r="P16" s="13">
        <v>173539020178041.5</v>
      </c>
    </row>
    <row r="17" spans="1:16" x14ac:dyDescent="0.2">
      <c r="G17">
        <v>100</v>
      </c>
      <c r="H17">
        <v>100.001</v>
      </c>
      <c r="I17">
        <v>162.9</v>
      </c>
      <c r="J17" s="13">
        <v>34922932951367.582</v>
      </c>
      <c r="L17">
        <v>100</v>
      </c>
      <c r="M17">
        <v>100.001</v>
      </c>
      <c r="N17">
        <v>36.5</v>
      </c>
      <c r="O17" s="9">
        <v>0.8</v>
      </c>
      <c r="P17" s="13">
        <v>178029177534246.53</v>
      </c>
    </row>
    <row r="18" spans="1:16" x14ac:dyDescent="0.2">
      <c r="G18">
        <v>110</v>
      </c>
      <c r="H18">
        <v>109.999</v>
      </c>
      <c r="I18">
        <v>171.3</v>
      </c>
      <c r="J18" s="13">
        <v>36530769929298.836</v>
      </c>
      <c r="L18">
        <v>110</v>
      </c>
      <c r="M18">
        <v>109.999</v>
      </c>
      <c r="N18">
        <v>38.9</v>
      </c>
      <c r="O18">
        <v>1.2</v>
      </c>
      <c r="P18" s="13">
        <v>183746401542416.41</v>
      </c>
    </row>
    <row r="19" spans="1:16" x14ac:dyDescent="0.2">
      <c r="G19">
        <v>120</v>
      </c>
      <c r="H19" s="4">
        <v>120</v>
      </c>
      <c r="I19">
        <v>178.2</v>
      </c>
      <c r="J19" s="13">
        <v>38309016086793.875</v>
      </c>
      <c r="L19">
        <v>120</v>
      </c>
      <c r="M19" s="4">
        <v>120</v>
      </c>
      <c r="N19">
        <v>41.4</v>
      </c>
      <c r="O19" s="9">
        <v>0.7</v>
      </c>
      <c r="P19" s="13">
        <v>188347826086956.5</v>
      </c>
    </row>
    <row r="22" spans="1:16" x14ac:dyDescent="0.2">
      <c r="A22" t="s">
        <v>85</v>
      </c>
    </row>
    <row r="23" spans="1:16" x14ac:dyDescent="0.2">
      <c r="A23" s="43" t="s">
        <v>26</v>
      </c>
      <c r="B23" s="43"/>
      <c r="C23" s="43"/>
      <c r="D23" s="43"/>
      <c r="E23" s="1"/>
    </row>
    <row r="24" spans="1:16" x14ac:dyDescent="0.2">
      <c r="A24" s="2" t="s">
        <v>16</v>
      </c>
      <c r="B24" s="2" t="s">
        <v>17</v>
      </c>
      <c r="C24" s="2" t="s">
        <v>18</v>
      </c>
      <c r="D24" s="2" t="s">
        <v>19</v>
      </c>
      <c r="E24" s="2" t="s">
        <v>10</v>
      </c>
    </row>
    <row r="25" spans="1:16" x14ac:dyDescent="0.2">
      <c r="A25">
        <v>30</v>
      </c>
      <c r="B25">
        <v>30.001000000000001</v>
      </c>
      <c r="C25">
        <v>100.6</v>
      </c>
      <c r="D25">
        <v>6.5</v>
      </c>
      <c r="E25" s="13">
        <v>16965442898166.562</v>
      </c>
    </row>
    <row r="26" spans="1:16" x14ac:dyDescent="0.2">
      <c r="A26">
        <v>40</v>
      </c>
      <c r="B26">
        <v>40.002000000000002</v>
      </c>
      <c r="C26">
        <v>105.9</v>
      </c>
      <c r="D26">
        <v>7.5</v>
      </c>
      <c r="E26" s="13">
        <v>21488851117406.363</v>
      </c>
    </row>
    <row r="27" spans="1:16" x14ac:dyDescent="0.2">
      <c r="A27">
        <v>50</v>
      </c>
      <c r="B27" s="4">
        <v>50</v>
      </c>
      <c r="C27">
        <v>110.2</v>
      </c>
      <c r="D27">
        <v>6.4</v>
      </c>
      <c r="E27" s="13">
        <v>25811655575720.914</v>
      </c>
    </row>
    <row r="28" spans="1:16" x14ac:dyDescent="0.2">
      <c r="A28">
        <v>60</v>
      </c>
      <c r="B28">
        <v>60.000999999999998</v>
      </c>
      <c r="C28">
        <v>115</v>
      </c>
      <c r="D28">
        <v>7.7</v>
      </c>
      <c r="E28" s="13">
        <v>29681654106280.195</v>
      </c>
    </row>
    <row r="29" spans="1:16" x14ac:dyDescent="0.2">
      <c r="A29">
        <v>70</v>
      </c>
      <c r="B29">
        <v>70.001999999999995</v>
      </c>
      <c r="C29">
        <v>119.2</v>
      </c>
      <c r="D29">
        <v>6.7</v>
      </c>
      <c r="E29" s="13">
        <v>33408859060402.688</v>
      </c>
    </row>
    <row r="30" spans="1:16" x14ac:dyDescent="0.2">
      <c r="A30">
        <v>80</v>
      </c>
      <c r="B30">
        <v>79.998999999999995</v>
      </c>
      <c r="C30">
        <v>124</v>
      </c>
      <c r="D30">
        <v>6.9</v>
      </c>
      <c r="E30" s="13">
        <v>36702050179211.477</v>
      </c>
    </row>
    <row r="31" spans="1:16" x14ac:dyDescent="0.2">
      <c r="A31">
        <v>90</v>
      </c>
      <c r="B31">
        <v>90.001000000000005</v>
      </c>
      <c r="C31">
        <v>130.80000000000001</v>
      </c>
      <c r="D31">
        <v>7.1</v>
      </c>
      <c r="E31" s="13">
        <v>39144165817193.344</v>
      </c>
    </row>
    <row r="32" spans="1:16" x14ac:dyDescent="0.2">
      <c r="A32">
        <v>100</v>
      </c>
      <c r="B32">
        <v>100.001</v>
      </c>
      <c r="C32">
        <v>137.1</v>
      </c>
      <c r="D32">
        <v>7.9</v>
      </c>
      <c r="E32" s="13">
        <v>41494863441121.664</v>
      </c>
    </row>
    <row r="33" spans="1:21" x14ac:dyDescent="0.2">
      <c r="A33">
        <v>110</v>
      </c>
      <c r="B33">
        <v>109.999</v>
      </c>
      <c r="C33">
        <v>142.69999999999999</v>
      </c>
      <c r="D33">
        <v>7.6</v>
      </c>
      <c r="E33" s="13">
        <v>43852283734329.992</v>
      </c>
    </row>
    <row r="34" spans="1:21" x14ac:dyDescent="0.2">
      <c r="A34">
        <v>120</v>
      </c>
      <c r="B34">
        <v>119.999</v>
      </c>
      <c r="C34">
        <v>146.6</v>
      </c>
      <c r="D34">
        <v>7.1</v>
      </c>
      <c r="E34" s="13">
        <v>46566233136274.07</v>
      </c>
    </row>
    <row r="46" spans="1:21" x14ac:dyDescent="0.2">
      <c r="B46">
        <v>0.70309999999999995</v>
      </c>
    </row>
    <row r="47" spans="1:21" x14ac:dyDescent="0.2">
      <c r="B47">
        <v>0.5202</v>
      </c>
      <c r="U47">
        <v>33</v>
      </c>
    </row>
    <row r="48" spans="1:21" x14ac:dyDescent="0.2">
      <c r="B48">
        <v>0.25269999999999998</v>
      </c>
    </row>
    <row r="49" spans="1:27" x14ac:dyDescent="0.2">
      <c r="B49">
        <v>0.13700000000000001</v>
      </c>
    </row>
    <row r="50" spans="1:27" x14ac:dyDescent="0.2">
      <c r="A50" t="s">
        <v>87</v>
      </c>
      <c r="B50">
        <f>AVERAGE(B46:B49)</f>
        <v>0.40325</v>
      </c>
    </row>
    <row r="60" spans="1:27" x14ac:dyDescent="0.2">
      <c r="B60" t="s">
        <v>90</v>
      </c>
      <c r="H60" t="s">
        <v>91</v>
      </c>
    </row>
    <row r="61" spans="1:27" x14ac:dyDescent="0.2">
      <c r="A61" s="43" t="s">
        <v>89</v>
      </c>
      <c r="B61" s="43"/>
      <c r="C61" s="43"/>
      <c r="D61" s="43"/>
      <c r="E61" s="1"/>
      <c r="G61" s="43" t="s">
        <v>21</v>
      </c>
      <c r="H61" s="43"/>
      <c r="I61" s="43"/>
      <c r="J61" s="43"/>
      <c r="N61" t="s">
        <v>92</v>
      </c>
      <c r="S61" t="s">
        <v>93</v>
      </c>
    </row>
    <row r="62" spans="1:27" x14ac:dyDescent="0.2">
      <c r="A62" s="43" t="s">
        <v>23</v>
      </c>
      <c r="B62" s="43"/>
      <c r="C62" s="43"/>
      <c r="D62" s="43"/>
      <c r="E62" s="1"/>
      <c r="G62" s="2" t="s">
        <v>16</v>
      </c>
      <c r="H62" s="2" t="s">
        <v>17</v>
      </c>
      <c r="I62" s="2" t="s">
        <v>18</v>
      </c>
      <c r="J62" s="2" t="s">
        <v>19</v>
      </c>
      <c r="K62" s="2" t="s">
        <v>10</v>
      </c>
      <c r="M62" s="43" t="s">
        <v>22</v>
      </c>
      <c r="N62" s="43"/>
      <c r="O62" s="43"/>
      <c r="P62" s="43"/>
      <c r="S62" s="43" t="s">
        <v>14</v>
      </c>
      <c r="T62" s="43"/>
      <c r="U62" s="43"/>
      <c r="X62" t="s">
        <v>94</v>
      </c>
      <c r="Y62" s="43" t="s">
        <v>14</v>
      </c>
      <c r="Z62" s="43"/>
      <c r="AA62" s="43"/>
    </row>
    <row r="63" spans="1:27" x14ac:dyDescent="0.2">
      <c r="A63" s="43" t="s">
        <v>28</v>
      </c>
      <c r="B63" s="43"/>
      <c r="C63" s="43"/>
      <c r="D63" s="43"/>
      <c r="E63" s="1"/>
      <c r="G63" s="14">
        <v>-10</v>
      </c>
      <c r="H63" s="14">
        <v>-9.9979999999999993</v>
      </c>
      <c r="I63" s="14">
        <v>81.599999999999994</v>
      </c>
      <c r="J63" s="14">
        <v>3.7</v>
      </c>
      <c r="K63" s="13">
        <v>-6970283224400.873</v>
      </c>
      <c r="M63" s="2" t="s">
        <v>16</v>
      </c>
      <c r="N63" s="2" t="s">
        <v>17</v>
      </c>
      <c r="O63" s="2" t="s">
        <v>18</v>
      </c>
      <c r="P63" s="2" t="s">
        <v>19</v>
      </c>
      <c r="Q63" s="2" t="s">
        <v>10</v>
      </c>
      <c r="S63" s="2" t="s">
        <v>16</v>
      </c>
      <c r="T63" s="2" t="s">
        <v>17</v>
      </c>
      <c r="U63" s="2" t="s">
        <v>18</v>
      </c>
      <c r="V63" s="2" t="s">
        <v>10</v>
      </c>
      <c r="X63" t="s">
        <v>17</v>
      </c>
      <c r="Y63" t="s">
        <v>18</v>
      </c>
      <c r="Z63" t="s">
        <v>10</v>
      </c>
    </row>
    <row r="64" spans="1:27" x14ac:dyDescent="0.2">
      <c r="A64" s="2" t="s">
        <v>16</v>
      </c>
      <c r="B64" s="2" t="s">
        <v>17</v>
      </c>
      <c r="C64" s="2" t="s">
        <v>18</v>
      </c>
      <c r="D64" s="2" t="s">
        <v>19</v>
      </c>
      <c r="E64" s="2" t="s">
        <v>10</v>
      </c>
      <c r="G64" s="14">
        <v>-20</v>
      </c>
      <c r="H64" s="14">
        <v>-19.998999999999999</v>
      </c>
      <c r="I64" s="14">
        <v>73.8</v>
      </c>
      <c r="J64" s="14">
        <v>2.4</v>
      </c>
      <c r="K64" s="13">
        <v>-15416272207166.518</v>
      </c>
      <c r="M64" s="14">
        <v>-10</v>
      </c>
      <c r="N64" s="14">
        <v>-9.9979999999999993</v>
      </c>
      <c r="O64">
        <v>4.5999999999999996</v>
      </c>
      <c r="P64">
        <v>1.4</v>
      </c>
      <c r="Q64" s="13">
        <v>-141232617391304.31</v>
      </c>
      <c r="S64">
        <v>25</v>
      </c>
      <c r="T64">
        <v>25.001999999999999</v>
      </c>
      <c r="U64">
        <v>253.8</v>
      </c>
      <c r="V64" s="13">
        <v>6401221276595.7432</v>
      </c>
      <c r="X64">
        <v>25.003</v>
      </c>
      <c r="Y64">
        <v>171.5</v>
      </c>
      <c r="Z64" s="41">
        <v>9470000000000</v>
      </c>
    </row>
    <row r="65" spans="1:27" x14ac:dyDescent="0.2">
      <c r="A65" s="30">
        <v>-30</v>
      </c>
      <c r="B65" s="30">
        <v>-29.998999999999999</v>
      </c>
      <c r="C65" s="30">
        <v>81.5</v>
      </c>
      <c r="D65" s="30">
        <v>10.199999999999999</v>
      </c>
      <c r="E65" s="34">
        <v>-20939997273346.969</v>
      </c>
      <c r="G65">
        <v>-30</v>
      </c>
      <c r="H65">
        <v>-29.998999999999999</v>
      </c>
      <c r="I65" s="20">
        <v>67.3</v>
      </c>
      <c r="J65" s="20">
        <v>3.6</v>
      </c>
      <c r="K65" s="13">
        <v>-25358243354796.109</v>
      </c>
      <c r="M65" s="14">
        <v>-20</v>
      </c>
      <c r="N65" s="14">
        <v>-19.998999999999999</v>
      </c>
      <c r="O65" s="14">
        <v>3.3</v>
      </c>
      <c r="P65" s="14">
        <v>1.5</v>
      </c>
      <c r="Q65" s="13">
        <v>-393798490909090.88</v>
      </c>
      <c r="S65">
        <v>50</v>
      </c>
      <c r="T65" s="4">
        <v>49.999000000000002</v>
      </c>
      <c r="U65">
        <v>342.4</v>
      </c>
      <c r="V65" s="13">
        <v>9488712091121.4941</v>
      </c>
      <c r="X65">
        <v>50.000999999999998</v>
      </c>
      <c r="Y65">
        <v>225.3</v>
      </c>
      <c r="Z65" s="41">
        <v>14400000000000</v>
      </c>
    </row>
    <row r="66" spans="1:27" x14ac:dyDescent="0.2">
      <c r="A66">
        <v>-40</v>
      </c>
      <c r="B66">
        <v>-39.999000000000002</v>
      </c>
      <c r="C66">
        <v>82.2</v>
      </c>
      <c r="D66">
        <v>6.5</v>
      </c>
      <c r="E66" s="13">
        <v>-27682465531224.66</v>
      </c>
      <c r="G66">
        <v>-40</v>
      </c>
      <c r="H66">
        <v>-39.999000000000002</v>
      </c>
      <c r="I66">
        <v>60.3</v>
      </c>
      <c r="J66">
        <v>1.4</v>
      </c>
      <c r="K66" s="13">
        <v>-37736296296296.312</v>
      </c>
      <c r="M66">
        <v>-30</v>
      </c>
      <c r="N66">
        <v>-29.998999999999999</v>
      </c>
      <c r="O66" s="26">
        <v>1</v>
      </c>
      <c r="P66" s="20">
        <v>1.4</v>
      </c>
      <c r="Q66" s="13">
        <v>-1949335019999999.8</v>
      </c>
      <c r="S66">
        <v>100</v>
      </c>
      <c r="T66" s="4">
        <v>100</v>
      </c>
      <c r="U66">
        <v>506.8</v>
      </c>
      <c r="V66" s="13">
        <v>12821625887924.227</v>
      </c>
      <c r="X66">
        <v>100.002</v>
      </c>
      <c r="Y66">
        <v>332</v>
      </c>
      <c r="Z66" s="41">
        <v>19600000000000</v>
      </c>
    </row>
    <row r="67" spans="1:27" x14ac:dyDescent="0.2">
      <c r="A67">
        <v>-50</v>
      </c>
      <c r="B67" s="4">
        <v>-50</v>
      </c>
      <c r="C67">
        <v>78.400000000000006</v>
      </c>
      <c r="D67">
        <v>5.6</v>
      </c>
      <c r="E67" s="13">
        <v>-36281179138322</v>
      </c>
      <c r="G67">
        <v>-50</v>
      </c>
      <c r="H67" s="4">
        <v>-50</v>
      </c>
      <c r="I67">
        <v>50.3</v>
      </c>
      <c r="J67">
        <v>0.5</v>
      </c>
      <c r="K67" s="13">
        <v>-56549591340843.836</v>
      </c>
      <c r="M67">
        <v>-40</v>
      </c>
      <c r="N67">
        <v>-39.999000000000002</v>
      </c>
      <c r="O67">
        <v>-1.4</v>
      </c>
      <c r="P67">
        <v>0.7</v>
      </c>
      <c r="Q67" s="13">
        <v>1856525014285714.2</v>
      </c>
      <c r="S67">
        <v>150</v>
      </c>
      <c r="T67">
        <v>149.99700000000001</v>
      </c>
      <c r="U67">
        <v>649.29999999999995</v>
      </c>
      <c r="V67" s="13">
        <v>15011250669952.256</v>
      </c>
      <c r="X67">
        <v>150</v>
      </c>
      <c r="Y67">
        <v>433.7</v>
      </c>
      <c r="Z67" s="41">
        <v>22500000000000</v>
      </c>
    </row>
    <row r="68" spans="1:27" x14ac:dyDescent="0.2">
      <c r="A68">
        <v>-60</v>
      </c>
      <c r="B68">
        <v>-60.000999999999998</v>
      </c>
      <c r="C68">
        <v>74.599999999999994</v>
      </c>
      <c r="D68">
        <v>6.1</v>
      </c>
      <c r="E68" s="13">
        <v>-45755901102174.57</v>
      </c>
      <c r="G68">
        <v>-60</v>
      </c>
      <c r="H68">
        <v>-60.000999999999998</v>
      </c>
      <c r="I68">
        <v>43.3</v>
      </c>
      <c r="J68">
        <v>1.3</v>
      </c>
      <c r="K68" s="13">
        <v>-78831182961252.266</v>
      </c>
      <c r="M68">
        <v>-50</v>
      </c>
      <c r="N68" s="4">
        <v>-50</v>
      </c>
      <c r="O68">
        <v>-4.2</v>
      </c>
      <c r="P68">
        <v>1.2</v>
      </c>
      <c r="Q68" s="13">
        <v>773571428571428.38</v>
      </c>
      <c r="S68" s="30">
        <v>200</v>
      </c>
      <c r="T68" s="30">
        <v>199.995</v>
      </c>
      <c r="U68" s="30">
        <v>750.7</v>
      </c>
      <c r="V68" s="34">
        <v>17311409484481.15</v>
      </c>
      <c r="X68">
        <v>199.99700000000001</v>
      </c>
      <c r="Y68">
        <v>534</v>
      </c>
      <c r="Z68" s="41">
        <v>24300000000000</v>
      </c>
    </row>
    <row r="69" spans="1:27" x14ac:dyDescent="0.2">
      <c r="A69">
        <v>-70</v>
      </c>
      <c r="B69">
        <v>-70.001999999999995</v>
      </c>
      <c r="C69">
        <v>70.099999999999994</v>
      </c>
      <c r="D69">
        <v>5.6</v>
      </c>
      <c r="E69" s="13">
        <v>-56809358059914.422</v>
      </c>
      <c r="G69">
        <v>-70</v>
      </c>
      <c r="H69">
        <v>-70.001999999999995</v>
      </c>
      <c r="I69">
        <v>37.4</v>
      </c>
      <c r="J69" s="9">
        <v>1</v>
      </c>
      <c r="K69" s="13">
        <v>-106479572192513.38</v>
      </c>
      <c r="M69">
        <v>-60</v>
      </c>
      <c r="N69">
        <v>-60.000999999999998</v>
      </c>
      <c r="O69" s="9">
        <v>-7</v>
      </c>
      <c r="P69">
        <v>1.6</v>
      </c>
      <c r="Q69" s="13">
        <v>556980711428571.31</v>
      </c>
    </row>
    <row r="70" spans="1:27" x14ac:dyDescent="0.2">
      <c r="A70">
        <v>-80</v>
      </c>
      <c r="B70" s="4">
        <v>-80</v>
      </c>
      <c r="C70">
        <v>65.900000000000006</v>
      </c>
      <c r="D70">
        <v>5.7</v>
      </c>
      <c r="E70" s="13">
        <v>-69060866632945.555</v>
      </c>
      <c r="G70">
        <v>-80</v>
      </c>
      <c r="H70" s="4">
        <v>-80</v>
      </c>
      <c r="I70">
        <v>32.799999999999997</v>
      </c>
      <c r="J70">
        <v>2.5</v>
      </c>
      <c r="K70" s="13">
        <v>-138753387533875.39</v>
      </c>
      <c r="M70">
        <v>-70</v>
      </c>
      <c r="N70" s="4">
        <v>-70</v>
      </c>
      <c r="O70">
        <v>-9.5</v>
      </c>
      <c r="P70" s="9">
        <v>1.5</v>
      </c>
      <c r="Q70" s="13">
        <v>478799999999999.94</v>
      </c>
      <c r="S70" t="s">
        <v>95</v>
      </c>
      <c r="X70" t="s">
        <v>96</v>
      </c>
      <c r="Y70" s="43" t="s">
        <v>15</v>
      </c>
      <c r="Z70" s="43"/>
      <c r="AA70" s="43"/>
    </row>
    <row r="71" spans="1:27" x14ac:dyDescent="0.2">
      <c r="A71">
        <v>-90</v>
      </c>
      <c r="B71" s="4">
        <v>-90</v>
      </c>
      <c r="C71">
        <v>61.5</v>
      </c>
      <c r="D71">
        <v>6.1</v>
      </c>
      <c r="E71" s="13">
        <v>-83252032520325.219</v>
      </c>
      <c r="G71">
        <v>-90</v>
      </c>
      <c r="H71" s="4">
        <v>-90</v>
      </c>
      <c r="I71">
        <v>31.5</v>
      </c>
      <c r="J71">
        <v>1.9</v>
      </c>
      <c r="K71" s="13">
        <v>-162539682539682.59</v>
      </c>
      <c r="M71">
        <v>-80</v>
      </c>
      <c r="N71" s="4">
        <v>-80</v>
      </c>
      <c r="O71">
        <v>-11.7</v>
      </c>
      <c r="P71">
        <v>0.7</v>
      </c>
      <c r="Q71" s="13">
        <v>444307692307692.25</v>
      </c>
      <c r="S71" s="43" t="s">
        <v>15</v>
      </c>
      <c r="T71" s="43"/>
      <c r="U71" s="43"/>
      <c r="X71" t="s">
        <v>17</v>
      </c>
      <c r="Y71" t="s">
        <v>18</v>
      </c>
      <c r="Z71" t="s">
        <v>10</v>
      </c>
    </row>
    <row r="72" spans="1:27" x14ac:dyDescent="0.2">
      <c r="A72">
        <v>-100</v>
      </c>
      <c r="B72" s="4">
        <v>-100</v>
      </c>
      <c r="C72">
        <v>57.7</v>
      </c>
      <c r="D72">
        <v>5.6</v>
      </c>
      <c r="E72" s="13">
        <v>-98594261505873.297</v>
      </c>
      <c r="G72">
        <v>-100</v>
      </c>
      <c r="H72" s="4">
        <v>-100</v>
      </c>
      <c r="I72" s="9">
        <v>28</v>
      </c>
      <c r="J72" s="9">
        <v>1</v>
      </c>
      <c r="K72" s="13">
        <v>-203174603174603.22</v>
      </c>
      <c r="M72">
        <v>-90</v>
      </c>
      <c r="N72" s="4">
        <v>-90</v>
      </c>
      <c r="O72">
        <v>-14.4</v>
      </c>
      <c r="P72">
        <v>1.6</v>
      </c>
      <c r="Q72" s="13">
        <v>406124999999999.94</v>
      </c>
      <c r="S72" s="2" t="s">
        <v>16</v>
      </c>
      <c r="T72" s="2" t="s">
        <v>17</v>
      </c>
      <c r="U72" s="2" t="s">
        <v>18</v>
      </c>
      <c r="V72" s="2" t="s">
        <v>10</v>
      </c>
      <c r="X72" s="30">
        <v>-25</v>
      </c>
      <c r="Y72" s="30">
        <v>50.8</v>
      </c>
      <c r="Z72" s="42">
        <v>-32000000000000</v>
      </c>
    </row>
    <row r="73" spans="1:27" x14ac:dyDescent="0.2">
      <c r="A73">
        <v>-110</v>
      </c>
      <c r="B73" s="4">
        <v>-110</v>
      </c>
      <c r="C73">
        <v>53.8</v>
      </c>
      <c r="D73">
        <v>6.7</v>
      </c>
      <c r="E73" s="13">
        <v>-116315572077653.89</v>
      </c>
      <c r="G73">
        <v>-110</v>
      </c>
      <c r="H73" s="4">
        <v>-110</v>
      </c>
      <c r="I73">
        <v>26.7</v>
      </c>
      <c r="J73">
        <v>3</v>
      </c>
      <c r="K73" s="13">
        <v>-234373699542238.94</v>
      </c>
      <c r="M73">
        <v>-100</v>
      </c>
      <c r="N73" s="4">
        <v>-100</v>
      </c>
      <c r="O73" s="9">
        <v>-16.899999999999999</v>
      </c>
      <c r="P73" s="9">
        <v>1.8</v>
      </c>
      <c r="Q73" s="13">
        <v>384497041420118.31</v>
      </c>
      <c r="S73" s="30">
        <v>-25</v>
      </c>
      <c r="T73" s="30">
        <v>-25.001000000000001</v>
      </c>
      <c r="U73" s="30">
        <v>34.299999999999997</v>
      </c>
      <c r="V73" s="34">
        <v>-47363410495626.82</v>
      </c>
      <c r="X73" s="30">
        <v>-49.999000000000002</v>
      </c>
      <c r="Y73" s="30">
        <v>2</v>
      </c>
      <c r="Z73" s="42">
        <v>-1630000000000000</v>
      </c>
    </row>
    <row r="74" spans="1:27" x14ac:dyDescent="0.2">
      <c r="A74">
        <v>-120</v>
      </c>
      <c r="B74">
        <v>-119.996</v>
      </c>
      <c r="C74">
        <v>48.8</v>
      </c>
      <c r="D74">
        <v>6.1</v>
      </c>
      <c r="E74" s="13">
        <v>-139886047358834.28</v>
      </c>
      <c r="G74">
        <v>-120</v>
      </c>
      <c r="H74">
        <v>-119.997</v>
      </c>
      <c r="I74">
        <v>26.6</v>
      </c>
      <c r="J74">
        <v>2.5</v>
      </c>
      <c r="K74" s="13">
        <v>-256635187969924.81</v>
      </c>
      <c r="M74">
        <v>-110</v>
      </c>
      <c r="N74" s="4">
        <v>-110</v>
      </c>
      <c r="O74" s="9">
        <v>-19</v>
      </c>
      <c r="P74">
        <v>1.4</v>
      </c>
      <c r="Q74" s="13">
        <v>376199999999999.94</v>
      </c>
      <c r="S74" s="30">
        <v>-50</v>
      </c>
      <c r="T74" s="35">
        <v>-50</v>
      </c>
      <c r="U74" s="30">
        <v>-29.9</v>
      </c>
      <c r="V74" s="34">
        <v>108662207357859.52</v>
      </c>
      <c r="X74">
        <v>-100.001</v>
      </c>
      <c r="Y74">
        <v>-96.9</v>
      </c>
      <c r="Z74" s="41">
        <v>67100000000000</v>
      </c>
    </row>
    <row r="75" spans="1:27" x14ac:dyDescent="0.2">
      <c r="M75">
        <v>-120</v>
      </c>
      <c r="N75">
        <v>-119.997</v>
      </c>
      <c r="O75">
        <v>-21.5</v>
      </c>
      <c r="P75">
        <v>1.4</v>
      </c>
      <c r="Q75" s="13">
        <v>362670002790697.62</v>
      </c>
      <c r="S75">
        <v>-100</v>
      </c>
      <c r="T75" s="4">
        <v>-100.001</v>
      </c>
      <c r="U75">
        <v>-155.69999999999999</v>
      </c>
      <c r="V75" s="13">
        <v>41734521387283.234</v>
      </c>
      <c r="X75">
        <v>-149.99700000000001</v>
      </c>
      <c r="Y75">
        <v>-191.8</v>
      </c>
      <c r="Z75" s="41">
        <v>50800000000000</v>
      </c>
    </row>
    <row r="76" spans="1:27" x14ac:dyDescent="0.2">
      <c r="S76">
        <v>-150</v>
      </c>
      <c r="T76">
        <v>-149.99700000000001</v>
      </c>
      <c r="U76">
        <v>-269.8</v>
      </c>
      <c r="V76" s="13">
        <v>36126038028169.016</v>
      </c>
      <c r="X76">
        <v>-199.99799999999999</v>
      </c>
      <c r="Y76">
        <v>-282.8</v>
      </c>
      <c r="Z76" s="41">
        <v>46000000000000</v>
      </c>
    </row>
    <row r="77" spans="1:27" x14ac:dyDescent="0.2">
      <c r="S77">
        <v>-200</v>
      </c>
      <c r="T77">
        <v>-199.99700000000001</v>
      </c>
      <c r="U77">
        <v>-379.8</v>
      </c>
      <c r="V77" s="13">
        <v>34217496208530.805</v>
      </c>
    </row>
  </sheetData>
  <mergeCells count="12">
    <mergeCell ref="G61:J61"/>
    <mergeCell ref="M62:P62"/>
    <mergeCell ref="G6:I6"/>
    <mergeCell ref="L6:O6"/>
    <mergeCell ref="A23:D23"/>
    <mergeCell ref="A61:D61"/>
    <mergeCell ref="A62:D62"/>
    <mergeCell ref="S62:U62"/>
    <mergeCell ref="Y62:AA62"/>
    <mergeCell ref="Y70:AA70"/>
    <mergeCell ref="S71:U71"/>
    <mergeCell ref="A63:D6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832HD0</vt:lpstr>
      <vt:lpstr>832HD</vt:lpstr>
      <vt:lpstr>353ND</vt:lpstr>
      <vt:lpstr>301</vt:lpstr>
      <vt:lpstr>301-2</vt:lpstr>
      <vt:lpstr>Empty </vt:lpstr>
      <vt:lpstr>Keithley</vt:lpstr>
      <vt:lpstr>Combined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Gonzalez, Gumaro</cp:lastModifiedBy>
  <cp:revision/>
  <dcterms:created xsi:type="dcterms:W3CDTF">2025-03-25T04:54:21Z</dcterms:created>
  <dcterms:modified xsi:type="dcterms:W3CDTF">2025-05-15T23:06:03Z</dcterms:modified>
  <cp:category/>
  <cp:contentStatus/>
</cp:coreProperties>
</file>