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F16" i="1" l="1"/>
  <c r="F17" i="1"/>
  <c r="F18" i="1"/>
  <c r="F15" i="1"/>
  <c r="E16" i="1"/>
  <c r="E17" i="1"/>
  <c r="E18" i="1"/>
  <c r="E19" i="1"/>
  <c r="E15" i="1"/>
  <c r="D15" i="1"/>
  <c r="D16" i="1"/>
  <c r="D17" i="1"/>
  <c r="D18" i="1"/>
  <c r="G4" i="1" l="1"/>
  <c r="G6" i="1"/>
  <c r="G7" i="1"/>
  <c r="G8" i="1"/>
  <c r="G9" i="1"/>
  <c r="G10" i="1"/>
  <c r="G11" i="1"/>
  <c r="G3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<sst xmlns="http://schemas.openxmlformats.org/spreadsheetml/2006/main" count="11" uniqueCount="11">
  <si>
    <t>угол, град</t>
  </si>
  <si>
    <t>угол, рад</t>
  </si>
  <si>
    <t>I</t>
  </si>
  <si>
    <t>delta I</t>
  </si>
  <si>
    <t>delta отношения</t>
  </si>
  <si>
    <t>n/n0</t>
  </si>
  <si>
    <t>tg1</t>
  </si>
  <si>
    <t>H, vv</t>
  </si>
  <si>
    <t>L, vv</t>
  </si>
  <si>
    <t>cos^2</t>
  </si>
  <si>
    <t>I/I0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</si>
</sst>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/>
              <a:t>Зависимость</a:t>
            </a:r>
            <a:r>
              <a:rPr lang="ru-RU" sz="1200" baseline="0"/>
              <a:t> отношения интенсивностей от косинуса угла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153768400309185"/>
          <c:y val="0.14610483228648916"/>
          <c:w val="0.82207400045868051"/>
          <c:h val="0.73546835774849528"/>
        </c:manualLayout>
      </c:layout>
      <c:scatterChart>
        <c:scatterStyle val="lineMarker"/>
        <c:varyColors val="0"/>
        <c:ser>
          <c:idx val="0"/>
          <c:order val="0"/>
          <c:tx>
            <c:v>cos^2 (phi) *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6.8663257852447047E-4</c:v>
                  </c:pt>
                  <c:pt idx="2">
                    <c:v>1.095690284879474E-3</c:v>
                  </c:pt>
                  <c:pt idx="3">
                    <c:v>1.5485756026296568E-3</c:v>
                  </c:pt>
                  <c:pt idx="4">
                    <c:v>2.6588750913075238E-3</c:v>
                  </c:pt>
                  <c:pt idx="5">
                    <c:v>3.5062089116143168E-3</c:v>
                  </c:pt>
                  <c:pt idx="6">
                    <c:v>4.338933528122718E-3</c:v>
                  </c:pt>
                  <c:pt idx="7">
                    <c:v>4.9525200876552227E-3</c:v>
                  </c:pt>
                  <c:pt idx="8">
                    <c:v>5.7121986851716589E-3</c:v>
                  </c:pt>
                  <c:pt idx="9">
                    <c:v>5.9459459459459459E-3</c:v>
                  </c:pt>
                </c:numCache>
              </c:numRef>
            </c:plus>
            <c:minus>
              <c:numRef>
                <c:f>Лист1!$G$2:$G$11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6.8663257852447047E-4</c:v>
                  </c:pt>
                  <c:pt idx="2">
                    <c:v>1.095690284879474E-3</c:v>
                  </c:pt>
                  <c:pt idx="3">
                    <c:v>1.5485756026296568E-3</c:v>
                  </c:pt>
                  <c:pt idx="4">
                    <c:v>2.6588750913075238E-3</c:v>
                  </c:pt>
                  <c:pt idx="5">
                    <c:v>3.5062089116143168E-3</c:v>
                  </c:pt>
                  <c:pt idx="6">
                    <c:v>4.338933528122718E-3</c:v>
                  </c:pt>
                  <c:pt idx="7">
                    <c:v>4.9525200876552227E-3</c:v>
                  </c:pt>
                  <c:pt idx="8">
                    <c:v>5.7121986851716589E-3</c:v>
                  </c:pt>
                  <c:pt idx="9">
                    <c:v>5.9459459459459459E-3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Лист1!$C$2:$C$11</c:f>
              <c:numCache>
                <c:formatCode>0.00</c:formatCode>
                <c:ptCount val="10"/>
                <c:pt idx="0">
                  <c:v>3.7524718414124473E-33</c:v>
                </c:pt>
                <c:pt idx="1">
                  <c:v>3.0153689607045831E-2</c:v>
                </c:pt>
                <c:pt idx="2">
                  <c:v>0.11697777844051105</c:v>
                </c:pt>
                <c:pt idx="3">
                  <c:v>0.25000000000000011</c:v>
                </c:pt>
                <c:pt idx="4">
                  <c:v>0.41317591116653485</c:v>
                </c:pt>
                <c:pt idx="5">
                  <c:v>0.58682408883346515</c:v>
                </c:pt>
                <c:pt idx="6">
                  <c:v>0.75000000000000011</c:v>
                </c:pt>
                <c:pt idx="7">
                  <c:v>0.88302222155948906</c:v>
                </c:pt>
                <c:pt idx="8">
                  <c:v>0.9698463103929541</c:v>
                </c:pt>
                <c:pt idx="9">
                  <c:v>1</c:v>
                </c:pt>
              </c:numCache>
            </c:numRef>
          </c:xVal>
          <c:yVal>
            <c:numRef>
              <c:f>Лист1!$E$2:$E$11</c:f>
              <c:numCache>
                <c:formatCode>0.00</c:formatCode>
                <c:ptCount val="10"/>
                <c:pt idx="0">
                  <c:v>0</c:v>
                </c:pt>
                <c:pt idx="1">
                  <c:v>2.7027027027027029E-2</c:v>
                </c:pt>
                <c:pt idx="2">
                  <c:v>0.10270270270270271</c:v>
                </c:pt>
                <c:pt idx="3">
                  <c:v>0.1864864864864865</c:v>
                </c:pt>
                <c:pt idx="4">
                  <c:v>0.39189189189189189</c:v>
                </c:pt>
                <c:pt idx="5">
                  <c:v>0.5486486486486486</c:v>
                </c:pt>
                <c:pt idx="6">
                  <c:v>0.70270270270270274</c:v>
                </c:pt>
                <c:pt idx="7">
                  <c:v>0.81621621621621621</c:v>
                </c:pt>
                <c:pt idx="8">
                  <c:v>0.95675675675675675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A-451F-BDB3-F5D9D31E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175504"/>
        <c:axId val="344171760"/>
      </c:scatterChart>
      <c:valAx>
        <c:axId val="3441755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mbria Math" panose="02040503050406030204" pitchFamily="18" charset="0"/>
                    <a:ea typeface="Cambria Math" panose="02040503050406030204" pitchFamily="18" charset="0"/>
                  </a:rPr>
                  <a:t>cos</a:t>
                </a:r>
                <a:r>
                  <a:rPr lang="el-GR">
                    <a:latin typeface="Cambria Math" panose="02040503050406030204" pitchFamily="18" charset="0"/>
                    <a:ea typeface="Cambria Math" panose="02040503050406030204" pitchFamily="18" charset="0"/>
                  </a:rPr>
                  <a:t>φ</a:t>
                </a:r>
                <a:endParaRPr lang="en-US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85037522615498295"/>
              <c:y val="0.93717456252667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71760"/>
        <c:crosses val="autoZero"/>
        <c:crossBetween val="midCat"/>
      </c:valAx>
      <c:valAx>
        <c:axId val="344171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</a:t>
                </a:r>
                <a:r>
                  <a:rPr lang="en-US" baseline="-25000"/>
                  <a:t>0</a:t>
                </a:r>
                <a:endParaRPr lang="ru-RU" baseline="-25000"/>
              </a:p>
            </c:rich>
          </c:tx>
          <c:layout>
            <c:manualLayout>
              <c:xMode val="edge"/>
              <c:yMode val="edge"/>
              <c:x val="1.2931393284577292E-2"/>
              <c:y val="0.14240273422928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1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угла поворота плоскости от концентрации</a:t>
            </a:r>
          </a:p>
        </c:rich>
      </c:tx>
      <c:layout>
        <c:manualLayout>
          <c:xMode val="edge"/>
          <c:yMode val="edge"/>
          <c:x val="0.147874890638670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Лист1!$E$15:$E$18</c:f>
                <c:numCache>
                  <c:formatCode>General</c:formatCode>
                  <c:ptCount val="4"/>
                  <c:pt idx="0">
                    <c:v>3.6734693877551024E-2</c:v>
                  </c:pt>
                  <c:pt idx="1">
                    <c:v>3.7109375E-2</c:v>
                  </c:pt>
                  <c:pt idx="2">
                    <c:v>3.515625E-2</c:v>
                  </c:pt>
                  <c:pt idx="3">
                    <c:v>3.3057851239669422E-2</c:v>
                  </c:pt>
                </c:numCache>
              </c:numRef>
            </c:plus>
            <c:minus>
              <c:numRef>
                <c:f>Лист1!$E$15:$E$18</c:f>
                <c:numCache>
                  <c:formatCode>General</c:formatCode>
                  <c:ptCount val="4"/>
                  <c:pt idx="0">
                    <c:v>3.6734693877551024E-2</c:v>
                  </c:pt>
                  <c:pt idx="1">
                    <c:v>3.7109375E-2</c:v>
                  </c:pt>
                  <c:pt idx="2">
                    <c:v>3.515625E-2</c:v>
                  </c:pt>
                  <c:pt idx="3">
                    <c:v>3.3057851239669422E-2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Лист1!$A$15:$A$18</c:f>
              <c:numCache>
                <c:formatCode>0.00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</c:numCache>
            </c:numRef>
          </c:xVal>
          <c:yVal>
            <c:numRef>
              <c:f>Лист1!$D$15:$D$18</c:f>
              <c:numCache>
                <c:formatCode>0.00</c:formatCode>
                <c:ptCount val="4"/>
                <c:pt idx="0">
                  <c:v>0.2857142857142857</c:v>
                </c:pt>
                <c:pt idx="1">
                  <c:v>0.1875</c:v>
                </c:pt>
                <c:pt idx="2">
                  <c:v>0.125</c:v>
                </c:pt>
                <c:pt idx="3">
                  <c:v>9.0909090909090912E-2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42B3-899F-A64C6B71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27871"/>
        <c:axId val="597031615"/>
      </c:scatterChart>
      <c:valAx>
        <c:axId val="59702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</a:t>
                </a:r>
              </a:p>
            </c:rich>
          </c:tx>
          <c:layout>
            <c:manualLayout>
              <c:xMode val="edge"/>
              <c:yMode val="edge"/>
              <c:x val="0.76910651793525819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031615"/>
        <c:crosses val="autoZero"/>
        <c:crossBetween val="midCat"/>
      </c:valAx>
      <c:valAx>
        <c:axId val="5970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Угол,рад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6356882473024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02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7</xdr:row>
      <xdr:rowOff>19050</xdr:rowOff>
    </xdr:from>
    <xdr:to>
      <xdr:col>15</xdr:col>
      <xdr:colOff>114300</xdr:colOff>
      <xdr:row>23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19</xdr:row>
      <xdr:rowOff>110490</xdr:rowOff>
    </xdr:from>
    <xdr:to>
      <xdr:col>7</xdr:col>
      <xdr:colOff>205740</xdr:colOff>
      <xdr:row>34</xdr:row>
      <xdr:rowOff>110490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P25" sqref="P25"/>
    </sheetView>
  </sheetViews>
  <sheetFormatPr defaultRowHeight="14.4" x14ac:dyDescent="0.3"/>
  <cols>
    <col min="3" max="3" width="12" bestFit="1" customWidth="1"/>
  </cols>
  <sheetData>
    <row r="1" spans="1:7" x14ac:dyDescent="0.3">
      <c r="A1" t="s">
        <v>0</v>
      </c>
      <c r="B1" t="s">
        <v>1</v>
      </c>
      <c r="C1" t="s">
        <v>9</v>
      </c>
      <c r="D1" t="s">
        <v>2</v>
      </c>
      <c r="E1" t="s">
        <v>10</v>
      </c>
      <c r="F1" t="s">
        <v>3</v>
      </c>
      <c r="G1" t="s">
        <v>4</v>
      </c>
    </row>
    <row r="2" spans="1:7" x14ac:dyDescent="0.3">
      <c r="A2">
        <v>90</v>
      </c>
      <c r="B2">
        <f>RADIANS(A2)</f>
        <v>1.5707963267948966</v>
      </c>
      <c r="C2" s="1">
        <f>COS(B2)^2</f>
        <v>3.7524718414124473E-33</v>
      </c>
      <c r="D2">
        <v>0</v>
      </c>
      <c r="E2" s="1">
        <f>D2/$D$11</f>
        <v>0</v>
      </c>
      <c r="F2">
        <v>0.2</v>
      </c>
      <c r="G2" s="1">
        <v>0</v>
      </c>
    </row>
    <row r="3" spans="1:7" x14ac:dyDescent="0.3">
      <c r="A3">
        <v>80</v>
      </c>
      <c r="B3">
        <f t="shared" ref="B3:B11" si="0">RADIANS(A3)</f>
        <v>1.3962634015954636</v>
      </c>
      <c r="C3" s="1">
        <f t="shared" ref="C3:C11" si="1">COS(B3)^2</f>
        <v>3.0153689607045831E-2</v>
      </c>
      <c r="D3">
        <v>10</v>
      </c>
      <c r="E3" s="1">
        <f t="shared" ref="E3:E11" si="2">D3/$D$11</f>
        <v>2.7027027027027029E-2</v>
      </c>
      <c r="F3">
        <v>0.2</v>
      </c>
      <c r="G3" s="1">
        <f>(F3/D3+2/370)*E3</f>
        <v>6.8663257852447047E-4</v>
      </c>
    </row>
    <row r="4" spans="1:7" x14ac:dyDescent="0.3">
      <c r="A4">
        <v>70</v>
      </c>
      <c r="B4">
        <f t="shared" si="0"/>
        <v>1.2217304763960306</v>
      </c>
      <c r="C4" s="1">
        <f t="shared" si="1"/>
        <v>0.11697777844051105</v>
      </c>
      <c r="D4">
        <v>38</v>
      </c>
      <c r="E4" s="1">
        <f t="shared" si="2"/>
        <v>0.10270270270270271</v>
      </c>
      <c r="F4">
        <v>0.2</v>
      </c>
      <c r="G4" s="1">
        <f t="shared" ref="G4:G11" si="3">(F4/D4+2/370)*E4</f>
        <v>1.095690284879474E-3</v>
      </c>
    </row>
    <row r="5" spans="1:7" x14ac:dyDescent="0.3">
      <c r="A5">
        <v>60</v>
      </c>
      <c r="B5">
        <f t="shared" si="0"/>
        <v>1.0471975511965976</v>
      </c>
      <c r="C5" s="1">
        <f t="shared" si="1"/>
        <v>0.25000000000000011</v>
      </c>
      <c r="D5">
        <v>69</v>
      </c>
      <c r="E5" s="1">
        <f t="shared" si="2"/>
        <v>0.1864864864864865</v>
      </c>
      <c r="F5">
        <v>0.2</v>
      </c>
      <c r="G5" s="1">
        <f>(F5/D5+2/370)*E5</f>
        <v>1.5485756026296568E-3</v>
      </c>
    </row>
    <row r="6" spans="1:7" x14ac:dyDescent="0.3">
      <c r="A6">
        <v>50</v>
      </c>
      <c r="B6">
        <f t="shared" si="0"/>
        <v>0.87266462599716477</v>
      </c>
      <c r="C6" s="1">
        <f t="shared" si="1"/>
        <v>0.41317591116653485</v>
      </c>
      <c r="D6">
        <v>145</v>
      </c>
      <c r="E6" s="1">
        <f t="shared" si="2"/>
        <v>0.39189189189189189</v>
      </c>
      <c r="F6">
        <v>0.2</v>
      </c>
      <c r="G6" s="1">
        <f t="shared" si="3"/>
        <v>2.6588750913075238E-3</v>
      </c>
    </row>
    <row r="7" spans="1:7" x14ac:dyDescent="0.3">
      <c r="A7">
        <v>40</v>
      </c>
      <c r="B7">
        <f t="shared" si="0"/>
        <v>0.69813170079773179</v>
      </c>
      <c r="C7" s="1">
        <f t="shared" si="1"/>
        <v>0.58682408883346515</v>
      </c>
      <c r="D7">
        <v>203</v>
      </c>
      <c r="E7" s="1">
        <f t="shared" si="2"/>
        <v>0.5486486486486486</v>
      </c>
      <c r="F7">
        <v>0.2</v>
      </c>
      <c r="G7" s="1">
        <f t="shared" si="3"/>
        <v>3.5062089116143168E-3</v>
      </c>
    </row>
    <row r="8" spans="1:7" x14ac:dyDescent="0.3">
      <c r="A8">
        <v>30</v>
      </c>
      <c r="B8">
        <f t="shared" si="0"/>
        <v>0.52359877559829882</v>
      </c>
      <c r="C8" s="1">
        <f t="shared" si="1"/>
        <v>0.75000000000000011</v>
      </c>
      <c r="D8">
        <v>260</v>
      </c>
      <c r="E8" s="1">
        <f t="shared" si="2"/>
        <v>0.70270270270270274</v>
      </c>
      <c r="F8">
        <v>0.2</v>
      </c>
      <c r="G8" s="1">
        <f t="shared" si="3"/>
        <v>4.338933528122718E-3</v>
      </c>
    </row>
    <row r="9" spans="1:7" x14ac:dyDescent="0.3">
      <c r="A9">
        <v>20</v>
      </c>
      <c r="B9">
        <f t="shared" si="0"/>
        <v>0.3490658503988659</v>
      </c>
      <c r="C9" s="1">
        <f t="shared" si="1"/>
        <v>0.88302222155948906</v>
      </c>
      <c r="D9">
        <v>302</v>
      </c>
      <c r="E9" s="1">
        <f t="shared" si="2"/>
        <v>0.81621621621621621</v>
      </c>
      <c r="F9">
        <v>0.2</v>
      </c>
      <c r="G9" s="1">
        <f t="shared" si="3"/>
        <v>4.9525200876552227E-3</v>
      </c>
    </row>
    <row r="10" spans="1:7" x14ac:dyDescent="0.3">
      <c r="A10">
        <v>10</v>
      </c>
      <c r="B10">
        <f t="shared" si="0"/>
        <v>0.17453292519943295</v>
      </c>
      <c r="C10" s="1">
        <f t="shared" si="1"/>
        <v>0.9698463103929541</v>
      </c>
      <c r="D10">
        <v>354</v>
      </c>
      <c r="E10" s="1">
        <f t="shared" si="2"/>
        <v>0.95675675675675675</v>
      </c>
      <c r="F10">
        <v>0.2</v>
      </c>
      <c r="G10" s="1">
        <f t="shared" si="3"/>
        <v>5.7121986851716589E-3</v>
      </c>
    </row>
    <row r="11" spans="1:7" x14ac:dyDescent="0.3">
      <c r="A11">
        <v>0</v>
      </c>
      <c r="B11">
        <f t="shared" si="0"/>
        <v>0</v>
      </c>
      <c r="C11" s="1">
        <f t="shared" si="1"/>
        <v>1</v>
      </c>
      <c r="D11">
        <v>370</v>
      </c>
      <c r="E11" s="1">
        <f t="shared" si="2"/>
        <v>1</v>
      </c>
      <c r="F11">
        <v>0.2</v>
      </c>
      <c r="G11" s="1">
        <f t="shared" si="3"/>
        <v>5.9459459459459459E-3</v>
      </c>
    </row>
    <row r="14" spans="1:7" x14ac:dyDescent="0.3">
      <c r="A14" t="s">
        <v>5</v>
      </c>
      <c r="B14" t="s">
        <v>7</v>
      </c>
      <c r="C14" t="s">
        <v>8</v>
      </c>
      <c r="D14" t="s">
        <v>6</v>
      </c>
    </row>
    <row r="15" spans="1:7" x14ac:dyDescent="0.3">
      <c r="A15" s="1">
        <v>1</v>
      </c>
      <c r="B15">
        <v>10</v>
      </c>
      <c r="C15">
        <v>35</v>
      </c>
      <c r="D15" s="1">
        <f>B15/C15</f>
        <v>0.2857142857142857</v>
      </c>
      <c r="E15">
        <f>(1/B15+1/C15)*D15</f>
        <v>3.6734693877551024E-2</v>
      </c>
      <c r="F15">
        <f>DEGREES(D15)</f>
        <v>16.37022271802352</v>
      </c>
    </row>
    <row r="16" spans="1:7" x14ac:dyDescent="0.3">
      <c r="A16" s="1">
        <v>0.5</v>
      </c>
      <c r="B16">
        <v>6</v>
      </c>
      <c r="C16">
        <v>32</v>
      </c>
      <c r="D16" s="1">
        <f t="shared" ref="D16:D18" si="4">B16/C16</f>
        <v>0.1875</v>
      </c>
      <c r="E16">
        <f t="shared" ref="E16:E19" si="5">(1/B16+1/C16)*D16</f>
        <v>3.7109375E-2</v>
      </c>
      <c r="F16">
        <f t="shared" ref="F16:F18" si="6">DEGREES(D16)</f>
        <v>10.742958658702936</v>
      </c>
    </row>
    <row r="17" spans="1:6" x14ac:dyDescent="0.3">
      <c r="A17" s="1">
        <v>0.33333333333333331</v>
      </c>
      <c r="B17">
        <v>4</v>
      </c>
      <c r="C17">
        <v>32</v>
      </c>
      <c r="D17" s="1">
        <f t="shared" si="4"/>
        <v>0.125</v>
      </c>
      <c r="E17">
        <f t="shared" si="5"/>
        <v>3.515625E-2</v>
      </c>
      <c r="F17">
        <f t="shared" si="6"/>
        <v>7.1619724391352904</v>
      </c>
    </row>
    <row r="18" spans="1:6" x14ac:dyDescent="0.3">
      <c r="A18" s="1">
        <v>0.25</v>
      </c>
      <c r="B18">
        <v>3</v>
      </c>
      <c r="C18">
        <v>33</v>
      </c>
      <c r="D18" s="1">
        <f t="shared" si="4"/>
        <v>9.0909090909090912E-2</v>
      </c>
      <c r="E18">
        <f t="shared" si="5"/>
        <v>3.3057851239669422E-2</v>
      </c>
      <c r="F18">
        <f t="shared" si="6"/>
        <v>5.2087072284620293</v>
      </c>
    </row>
    <row r="19" spans="1:6" x14ac:dyDescent="0.3">
      <c r="A19" s="1"/>
      <c r="E19" t="e">
        <f t="shared" si="5"/>
        <v>#DIV/0!</v>
      </c>
    </row>
    <row r="20" spans="1:6" x14ac:dyDescent="0.3">
      <c r="A20" s="1"/>
    </row>
    <row r="21" spans="1:6" x14ac:dyDescent="0.3">
      <c r="A21" s="1"/>
    </row>
    <row r="22" spans="1:6" x14ac:dyDescent="0.3">
      <c r="A22" s="1"/>
    </row>
    <row r="23" spans="1:6" x14ac:dyDescent="0.3">
      <c r="A23" s="1"/>
    </row>
    <row r="24" spans="1:6" x14ac:dyDescent="0.3">
      <c r="A2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2020-05-11T14:49:02Z</dcterms:modified>
</cp:coreProperties>
</file>