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shengnian/Desktop/"/>
    </mc:Choice>
  </mc:AlternateContent>
  <bookViews>
    <workbookView xWindow="-400" yWindow="-19160" windowWidth="31220" windowHeight="18840" tabRatio="500" activeTab="1"/>
  </bookViews>
  <sheets>
    <sheet name="population" sheetId="1" r:id="rId1"/>
    <sheet name="Rurual Residential Floor" sheetId="2" r:id="rId2"/>
  </sheets>
  <calcPr calcId="150000" iterateDelta="9.999999999999445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7" i="2" l="1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D57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D54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D32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D56" i="2"/>
  <c r="T30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D31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D55" i="2"/>
  <c r="D16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D51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D50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D49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D48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E6" i="2"/>
  <c r="E17" i="1"/>
  <c r="F17" i="1"/>
  <c r="G17" i="1"/>
  <c r="H17" i="1"/>
  <c r="I17" i="1"/>
  <c r="J17" i="1"/>
  <c r="K17" i="1"/>
  <c r="L17" i="1"/>
  <c r="V17" i="1"/>
  <c r="U17" i="1"/>
  <c r="T17" i="1"/>
  <c r="S17" i="1"/>
  <c r="R17" i="1"/>
  <c r="Q17" i="1"/>
  <c r="P17" i="1"/>
  <c r="O17" i="1"/>
  <c r="N17" i="1"/>
  <c r="M17" i="1"/>
  <c r="BI13" i="1"/>
  <c r="BJ13" i="1"/>
  <c r="BK13" i="1"/>
  <c r="BL13" i="1"/>
  <c r="BM13" i="1"/>
  <c r="BN13" i="1"/>
  <c r="BO13" i="1"/>
  <c r="BP13" i="1"/>
  <c r="BQ13" i="1"/>
  <c r="BR13" i="1"/>
  <c r="BS13" i="1"/>
  <c r="BI14" i="1"/>
  <c r="BJ14" i="1"/>
  <c r="BK14" i="1"/>
  <c r="BL14" i="1"/>
  <c r="BM14" i="1"/>
  <c r="BN14" i="1"/>
  <c r="BO14" i="1"/>
  <c r="BP14" i="1"/>
  <c r="BQ14" i="1"/>
  <c r="BR14" i="1"/>
  <c r="BS14" i="1"/>
  <c r="BI15" i="1"/>
  <c r="BJ15" i="1"/>
  <c r="BK15" i="1"/>
  <c r="BL15" i="1"/>
  <c r="BM15" i="1"/>
  <c r="BN15" i="1"/>
  <c r="BO15" i="1"/>
  <c r="BP15" i="1"/>
  <c r="BQ15" i="1"/>
  <c r="BR15" i="1"/>
  <c r="BS15" i="1"/>
  <c r="BI16" i="1"/>
  <c r="BJ16" i="1"/>
  <c r="BK16" i="1"/>
  <c r="BL16" i="1"/>
  <c r="BM16" i="1"/>
  <c r="BN16" i="1"/>
  <c r="BO16" i="1"/>
  <c r="BP16" i="1"/>
  <c r="BQ16" i="1"/>
  <c r="BR16" i="1"/>
  <c r="BS16" i="1"/>
  <c r="BJ9" i="1"/>
  <c r="BK9" i="1"/>
  <c r="BL9" i="1"/>
  <c r="BM9" i="1"/>
  <c r="BN9" i="1"/>
  <c r="BO9" i="1"/>
  <c r="BP9" i="1"/>
  <c r="BQ9" i="1"/>
  <c r="BR9" i="1"/>
  <c r="BS9" i="1"/>
  <c r="BT9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C16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X13" i="1"/>
  <c r="Y13" i="1"/>
  <c r="Z13" i="1"/>
  <c r="AA13" i="1"/>
  <c r="AB13" i="1"/>
  <c r="AC13" i="1"/>
  <c r="AD13" i="1"/>
  <c r="AE13" i="1"/>
  <c r="AF13" i="1"/>
  <c r="AG13" i="1"/>
  <c r="X14" i="1"/>
  <c r="Y14" i="1"/>
  <c r="Z14" i="1"/>
  <c r="AA14" i="1"/>
  <c r="AB14" i="1"/>
  <c r="AC14" i="1"/>
  <c r="AD14" i="1"/>
  <c r="AE14" i="1"/>
  <c r="AF14" i="1"/>
  <c r="AG14" i="1"/>
  <c r="X15" i="1"/>
  <c r="Y15" i="1"/>
  <c r="Z15" i="1"/>
  <c r="AA15" i="1"/>
  <c r="AB15" i="1"/>
  <c r="AC15" i="1"/>
  <c r="AD15" i="1"/>
  <c r="AE15" i="1"/>
  <c r="AF15" i="1"/>
  <c r="AG15" i="1"/>
  <c r="F13" i="1"/>
  <c r="F14" i="1"/>
  <c r="F15" i="1"/>
  <c r="G13" i="1"/>
  <c r="G14" i="1"/>
  <c r="G15" i="1"/>
  <c r="H13" i="1"/>
  <c r="H14" i="1"/>
  <c r="H15" i="1"/>
  <c r="I13" i="1"/>
  <c r="I14" i="1"/>
  <c r="I15" i="1"/>
  <c r="J13" i="1"/>
  <c r="J14" i="1"/>
  <c r="J15" i="1"/>
  <c r="K13" i="1"/>
  <c r="K14" i="1"/>
  <c r="K15" i="1"/>
  <c r="L13" i="1"/>
  <c r="L14" i="1"/>
  <c r="L15" i="1"/>
  <c r="M13" i="1"/>
  <c r="M14" i="1"/>
  <c r="M15" i="1"/>
  <c r="N13" i="1"/>
  <c r="N14" i="1"/>
  <c r="N15" i="1"/>
  <c r="O13" i="1"/>
  <c r="O14" i="1"/>
  <c r="O15" i="1"/>
  <c r="P13" i="1"/>
  <c r="P14" i="1"/>
  <c r="P15" i="1"/>
  <c r="Q13" i="1"/>
  <c r="Q14" i="1"/>
  <c r="Q15" i="1"/>
  <c r="R13" i="1"/>
  <c r="R14" i="1"/>
  <c r="R15" i="1"/>
  <c r="S13" i="1"/>
  <c r="S14" i="1"/>
  <c r="S15" i="1"/>
  <c r="T13" i="1"/>
  <c r="T14" i="1"/>
  <c r="T15" i="1"/>
  <c r="U13" i="1"/>
  <c r="U14" i="1"/>
  <c r="U15" i="1"/>
  <c r="V13" i="1"/>
  <c r="V14" i="1"/>
  <c r="V15" i="1"/>
  <c r="W13" i="1"/>
  <c r="W14" i="1"/>
  <c r="W15" i="1"/>
  <c r="E14" i="1"/>
  <c r="E13" i="1"/>
  <c r="E15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</calcChain>
</file>

<file path=xl/sharedStrings.xml><?xml version="1.0" encoding="utf-8"?>
<sst xmlns="http://schemas.openxmlformats.org/spreadsheetml/2006/main" count="55" uniqueCount="51">
  <si>
    <t>人口出生率 /1000人</t>
  </si>
  <si>
    <t>Population| 万人</t>
  </si>
  <si>
    <t>新生儿数目|万人</t>
  </si>
  <si>
    <t>人口死亡率(‰)</t>
  </si>
  <si>
    <t>死亡人口| 万人</t>
  </si>
  <si>
    <t>Check</t>
  </si>
  <si>
    <t>Year_Now</t>
  </si>
  <si>
    <t>Age</t>
  </si>
  <si>
    <t>劳动人口(18-50)</t>
  </si>
  <si>
    <t>Year</t>
  </si>
  <si>
    <t>Current Year</t>
  </si>
  <si>
    <t>Rural Residential Floor Investment (亿元)</t>
  </si>
  <si>
    <t>竣工房屋面积(万平方米)</t>
  </si>
  <si>
    <t>建筑面积竣工率</t>
  </si>
  <si>
    <t>施工房屋面积(万平方米)</t>
  </si>
  <si>
    <t>竣工房屋价值(亿元)</t>
  </si>
  <si>
    <t>竣工房屋造价(元/平方米)</t>
  </si>
  <si>
    <t>待开发土地面积(万平方米)</t>
  </si>
  <si>
    <t>购置土地面积(万平方米)</t>
  </si>
  <si>
    <t>土地成交价款(亿元)</t>
  </si>
  <si>
    <t>土地购置费用(亿元)</t>
  </si>
  <si>
    <t>住宅投资额</t>
  </si>
  <si>
    <t>办公楼投资额</t>
  </si>
  <si>
    <t>商业营业用房投资额</t>
  </si>
  <si>
    <t>其他投资额</t>
  </si>
  <si>
    <t>——别墅、高档公寓投资额(包含在住宅中)</t>
  </si>
  <si>
    <t>投资额(亿元)</t>
  </si>
  <si>
    <t>商品房销售面积(万平方米)</t>
  </si>
  <si>
    <t>住宅</t>
  </si>
  <si>
    <t>办公楼商品房</t>
  </si>
  <si>
    <t>营业性用房</t>
  </si>
  <si>
    <t>其他商品房</t>
  </si>
  <si>
    <t>——别墅、高档公寓</t>
  </si>
  <si>
    <t>住宅面积比例</t>
  </si>
  <si>
    <t>办公楼面积比例</t>
  </si>
  <si>
    <t>商住房比例</t>
  </si>
  <si>
    <t>其他商品房面积比例</t>
  </si>
  <si>
    <t>城镇就业人口(万人)</t>
  </si>
  <si>
    <t>住宅总面积/购置土地总面积</t>
  </si>
  <si>
    <t>已完成开发土地面积</t>
  </si>
  <si>
    <t>年开发使用土地面积</t>
  </si>
  <si>
    <t>总已购置土地面积</t>
  </si>
  <si>
    <t>竣工房屋面积/开发使用面积</t>
  </si>
  <si>
    <t>竣工房屋总面积</t>
  </si>
  <si>
    <t>城镇人均住房面积</t>
  </si>
  <si>
    <t>空置率</t>
  </si>
  <si>
    <t>空置房屋/总房屋面积</t>
  </si>
  <si>
    <t>销售住宅总面积</t>
  </si>
  <si>
    <t>购置土地总面积</t>
  </si>
  <si>
    <t>农村住宅造价(元/平方米)</t>
  </si>
  <si>
    <t>农村住宅建筑面积(万平方米)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</si>
</sst>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8" formatCode="0.0"/>
    <numFmt numFmtId="169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-webkit-standard"/>
    </font>
    <font>
      <sz val="12"/>
      <color theme="1"/>
      <name val="-webkit-standard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2" fontId="0" fillId="0" borderId="0" xfId="0" applyNumberFormat="1"/>
    <xf numFmtId="168" fontId="0" fillId="0" borderId="0" xfId="0" applyNumberFormat="1"/>
    <xf numFmtId="0" fontId="2" fillId="0" borderId="0" xfId="0" applyFont="1"/>
    <xf numFmtId="0" fontId="3" fillId="2" borderId="0" xfId="0" applyFont="1" applyFill="1"/>
    <xf numFmtId="168" fontId="3" fillId="2" borderId="0" xfId="0" applyNumberFormat="1" applyFont="1" applyFill="1"/>
    <xf numFmtId="0" fontId="3" fillId="3" borderId="0" xfId="0" applyFont="1" applyFill="1"/>
    <xf numFmtId="0" fontId="0" fillId="0" borderId="0" xfId="0" applyAlignment="1">
      <alignment wrapText="1"/>
    </xf>
    <xf numFmtId="0" fontId="5" fillId="0" borderId="0" xfId="0" applyFont="1"/>
    <xf numFmtId="1" fontId="0" fillId="0" borderId="0" xfId="0" applyNumberFormat="1"/>
    <xf numFmtId="9" fontId="0" fillId="0" borderId="0" xfId="1" applyFont="1"/>
    <xf numFmtId="169" fontId="0" fillId="0" borderId="0" xfId="1" applyNumberFormat="1" applyFont="1"/>
    <xf numFmtId="0" fontId="3" fillId="3" borderId="0" xfId="0" applyFont="1" applyFill="1" applyAlignment="1">
      <alignment wrapText="1"/>
    </xf>
    <xf numFmtId="10" fontId="0" fillId="0" borderId="0" xfId="1" applyNumberFormat="1" applyFont="1"/>
    <xf numFmtId="168" fontId="5" fillId="0" borderId="0" xfId="0" applyNumberFormat="1" applyFont="1"/>
    <xf numFmtId="0" fontId="0" fillId="0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population!$E$9:$BS$9</c:f>
              <c:numCache>
                <c:formatCode>General</c:formatCode>
                <c:ptCount val="67"/>
                <c:pt idx="0">
                  <c:v>2016.0</c:v>
                </c:pt>
                <c:pt idx="1">
                  <c:v>2015.0</c:v>
                </c:pt>
                <c:pt idx="2">
                  <c:v>2014.0</c:v>
                </c:pt>
                <c:pt idx="3">
                  <c:v>2013.0</c:v>
                </c:pt>
                <c:pt idx="4">
                  <c:v>2012.0</c:v>
                </c:pt>
                <c:pt idx="5">
                  <c:v>2011.0</c:v>
                </c:pt>
                <c:pt idx="6">
                  <c:v>2010.0</c:v>
                </c:pt>
                <c:pt idx="7">
                  <c:v>2009.0</c:v>
                </c:pt>
                <c:pt idx="8">
                  <c:v>2008.0</c:v>
                </c:pt>
                <c:pt idx="9">
                  <c:v>2007.0</c:v>
                </c:pt>
                <c:pt idx="10">
                  <c:v>2006.0</c:v>
                </c:pt>
                <c:pt idx="11">
                  <c:v>2005.0</c:v>
                </c:pt>
                <c:pt idx="12">
                  <c:v>2004.0</c:v>
                </c:pt>
                <c:pt idx="13">
                  <c:v>2003.0</c:v>
                </c:pt>
                <c:pt idx="14">
                  <c:v>2002.0</c:v>
                </c:pt>
                <c:pt idx="15">
                  <c:v>2001.0</c:v>
                </c:pt>
                <c:pt idx="16">
                  <c:v>2000.0</c:v>
                </c:pt>
                <c:pt idx="17">
                  <c:v>1999.0</c:v>
                </c:pt>
                <c:pt idx="18">
                  <c:v>1998.0</c:v>
                </c:pt>
                <c:pt idx="19">
                  <c:v>1997.0</c:v>
                </c:pt>
                <c:pt idx="20">
                  <c:v>1996.0</c:v>
                </c:pt>
                <c:pt idx="21">
                  <c:v>1995.0</c:v>
                </c:pt>
                <c:pt idx="22">
                  <c:v>1994.0</c:v>
                </c:pt>
                <c:pt idx="23">
                  <c:v>1993.0</c:v>
                </c:pt>
                <c:pt idx="24">
                  <c:v>1992.0</c:v>
                </c:pt>
                <c:pt idx="25">
                  <c:v>1991.0</c:v>
                </c:pt>
                <c:pt idx="26">
                  <c:v>1990.0</c:v>
                </c:pt>
                <c:pt idx="27">
                  <c:v>1989.0</c:v>
                </c:pt>
                <c:pt idx="28">
                  <c:v>1988.0</c:v>
                </c:pt>
                <c:pt idx="29">
                  <c:v>1987.0</c:v>
                </c:pt>
                <c:pt idx="30">
                  <c:v>1986.0</c:v>
                </c:pt>
                <c:pt idx="31">
                  <c:v>1985.0</c:v>
                </c:pt>
                <c:pt idx="32">
                  <c:v>1984.0</c:v>
                </c:pt>
                <c:pt idx="33">
                  <c:v>1983.0</c:v>
                </c:pt>
                <c:pt idx="34">
                  <c:v>1982.0</c:v>
                </c:pt>
                <c:pt idx="35">
                  <c:v>1981.0</c:v>
                </c:pt>
                <c:pt idx="36">
                  <c:v>1980.0</c:v>
                </c:pt>
                <c:pt idx="37">
                  <c:v>1979.0</c:v>
                </c:pt>
                <c:pt idx="38">
                  <c:v>1978.0</c:v>
                </c:pt>
                <c:pt idx="39">
                  <c:v>1977.0</c:v>
                </c:pt>
                <c:pt idx="40">
                  <c:v>1976.0</c:v>
                </c:pt>
                <c:pt idx="41">
                  <c:v>1975.0</c:v>
                </c:pt>
                <c:pt idx="42">
                  <c:v>1974.0</c:v>
                </c:pt>
                <c:pt idx="43">
                  <c:v>1973.0</c:v>
                </c:pt>
                <c:pt idx="44">
                  <c:v>1972.0</c:v>
                </c:pt>
                <c:pt idx="45">
                  <c:v>1971.0</c:v>
                </c:pt>
                <c:pt idx="46">
                  <c:v>1970.0</c:v>
                </c:pt>
                <c:pt idx="47">
                  <c:v>1969.0</c:v>
                </c:pt>
                <c:pt idx="48">
                  <c:v>1968.0</c:v>
                </c:pt>
                <c:pt idx="49">
                  <c:v>1967.0</c:v>
                </c:pt>
                <c:pt idx="50">
                  <c:v>1966.0</c:v>
                </c:pt>
                <c:pt idx="51">
                  <c:v>1965.0</c:v>
                </c:pt>
                <c:pt idx="52">
                  <c:v>1964.0</c:v>
                </c:pt>
                <c:pt idx="53">
                  <c:v>1963.0</c:v>
                </c:pt>
                <c:pt idx="54">
                  <c:v>1962.0</c:v>
                </c:pt>
                <c:pt idx="55">
                  <c:v>1961.0</c:v>
                </c:pt>
                <c:pt idx="56">
                  <c:v>1960.0</c:v>
                </c:pt>
                <c:pt idx="57">
                  <c:v>1959.0</c:v>
                </c:pt>
                <c:pt idx="58">
                  <c:v>1958.0</c:v>
                </c:pt>
                <c:pt idx="59">
                  <c:v>1957.0</c:v>
                </c:pt>
                <c:pt idx="60">
                  <c:v>1956.0</c:v>
                </c:pt>
                <c:pt idx="61">
                  <c:v>1955.0</c:v>
                </c:pt>
                <c:pt idx="62">
                  <c:v>1954.0</c:v>
                </c:pt>
                <c:pt idx="63">
                  <c:v>1953.0</c:v>
                </c:pt>
                <c:pt idx="64">
                  <c:v>1952.0</c:v>
                </c:pt>
                <c:pt idx="65">
                  <c:v>1951.0</c:v>
                </c:pt>
                <c:pt idx="66">
                  <c:v>1950.0</c:v>
                </c:pt>
              </c:numCache>
            </c:numRef>
          </c:cat>
          <c:val>
            <c:numRef>
              <c:f>population!$E$13:$BS$13</c:f>
              <c:numCache>
                <c:formatCode>0.0</c:formatCode>
                <c:ptCount val="67"/>
                <c:pt idx="0">
                  <c:v>1785.371175</c:v>
                </c:pt>
                <c:pt idx="1">
                  <c:v>1655.06254</c:v>
                </c:pt>
                <c:pt idx="2">
                  <c:v>1687.60199</c:v>
                </c:pt>
                <c:pt idx="3">
                  <c:v>1639.71504</c:v>
                </c:pt>
                <c:pt idx="4">
                  <c:v>1634.34095</c:v>
                </c:pt>
                <c:pt idx="5">
                  <c:v>1603.54709</c:v>
                </c:pt>
                <c:pt idx="6">
                  <c:v>1591.86895</c:v>
                </c:pt>
                <c:pt idx="7">
                  <c:v>1590.8557</c:v>
                </c:pt>
                <c:pt idx="8">
                  <c:v>1608.13117</c:v>
                </c:pt>
                <c:pt idx="9">
                  <c:v>1594.64085</c:v>
                </c:pt>
                <c:pt idx="10">
                  <c:v>1585.02318</c:v>
                </c:pt>
                <c:pt idx="11">
                  <c:v>1616.6128</c:v>
                </c:pt>
                <c:pt idx="12">
                  <c:v>1592.876175</c:v>
                </c:pt>
                <c:pt idx="13">
                  <c:v>1598.9044</c:v>
                </c:pt>
                <c:pt idx="14">
                  <c:v>1646.5944</c:v>
                </c:pt>
                <c:pt idx="15">
                  <c:v>1701.7353</c:v>
                </c:pt>
                <c:pt idx="16">
                  <c:v>1771.490935</c:v>
                </c:pt>
                <c:pt idx="17">
                  <c:v>1834.00404</c:v>
                </c:pt>
                <c:pt idx="18">
                  <c:v>1942.38634</c:v>
                </c:pt>
                <c:pt idx="19">
                  <c:v>2038.234275</c:v>
                </c:pt>
                <c:pt idx="20">
                  <c:v>2067.3999</c:v>
                </c:pt>
                <c:pt idx="21">
                  <c:v>2062.71176</c:v>
                </c:pt>
                <c:pt idx="22">
                  <c:v>2109.54795</c:v>
                </c:pt>
                <c:pt idx="23">
                  <c:v>2131.79796</c:v>
                </c:pt>
                <c:pt idx="24">
                  <c:v>2124.90528</c:v>
                </c:pt>
                <c:pt idx="25">
                  <c:v>2264.73504</c:v>
                </c:pt>
                <c:pt idx="26">
                  <c:v>2390.69961</c:v>
                </c:pt>
                <c:pt idx="27">
                  <c:v>2414.0467</c:v>
                </c:pt>
                <c:pt idx="28">
                  <c:v>2464.34631</c:v>
                </c:pt>
                <c:pt idx="29">
                  <c:v>2529.053655</c:v>
                </c:pt>
                <c:pt idx="30">
                  <c:v>2392.80997</c:v>
                </c:pt>
                <c:pt idx="31">
                  <c:v>2211.38816</c:v>
                </c:pt>
                <c:pt idx="32">
                  <c:v>2063.28175</c:v>
                </c:pt>
                <c:pt idx="33">
                  <c:v>2066.06289</c:v>
                </c:pt>
                <c:pt idx="34">
                  <c:v>2247.22764</c:v>
                </c:pt>
                <c:pt idx="35">
                  <c:v>2078.213535</c:v>
                </c:pt>
                <c:pt idx="36">
                  <c:v>1786.828935</c:v>
                </c:pt>
                <c:pt idx="37">
                  <c:v>1726.76691</c:v>
                </c:pt>
                <c:pt idx="38">
                  <c:v>1745.001125</c:v>
                </c:pt>
                <c:pt idx="39">
                  <c:v>1795.394865</c:v>
                </c:pt>
                <c:pt idx="40">
                  <c:v>1862.300685</c:v>
                </c:pt>
                <c:pt idx="41">
                  <c:v>2119.621635</c:v>
                </c:pt>
                <c:pt idx="42">
                  <c:v>2246.37325</c:v>
                </c:pt>
                <c:pt idx="43">
                  <c:v>2475.60558</c:v>
                </c:pt>
                <c:pt idx="44">
                  <c:v>2579.19376</c:v>
                </c:pt>
                <c:pt idx="45">
                  <c:v>2585.55677</c:v>
                </c:pt>
                <c:pt idx="46">
                  <c:v>2748.720085</c:v>
                </c:pt>
                <c:pt idx="47">
                  <c:v>2726.385625</c:v>
                </c:pt>
                <c:pt idx="48">
                  <c:v>2768.87325</c:v>
                </c:pt>
                <c:pt idx="49">
                  <c:v>2574.5246</c:v>
                </c:pt>
                <c:pt idx="50">
                  <c:v>2589.3434</c:v>
                </c:pt>
                <c:pt idx="51">
                  <c:v>2717.703</c:v>
                </c:pt>
                <c:pt idx="52">
                  <c:v>2747.32857</c:v>
                </c:pt>
                <c:pt idx="53">
                  <c:v>2975.0024</c:v>
                </c:pt>
                <c:pt idx="54">
                  <c:v>2478.01455</c:v>
                </c:pt>
                <c:pt idx="55">
                  <c:v>1197.17829</c:v>
                </c:pt>
                <c:pt idx="56">
                  <c:v>1391.50802</c:v>
                </c:pt>
                <c:pt idx="57">
                  <c:v>1650.36039</c:v>
                </c:pt>
                <c:pt idx="58">
                  <c:v>1908.75267</c:v>
                </c:pt>
                <c:pt idx="59">
                  <c:v>2169.089215</c:v>
                </c:pt>
                <c:pt idx="60">
                  <c:v>1982.47335</c:v>
                </c:pt>
                <c:pt idx="61">
                  <c:v>1984.2153</c:v>
                </c:pt>
                <c:pt idx="62">
                  <c:v>2260.39207</c:v>
                </c:pt>
                <c:pt idx="63">
                  <c:v>2151.143</c:v>
                </c:pt>
                <c:pt idx="64">
                  <c:v>2104.967</c:v>
                </c:pt>
                <c:pt idx="65">
                  <c:v>2107.2744</c:v>
                </c:pt>
                <c:pt idx="66">
                  <c:v>2023.2155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515376"/>
        <c:axId val="-2080610144"/>
      </c:lineChart>
      <c:catAx>
        <c:axId val="-20885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610144"/>
        <c:crosses val="autoZero"/>
        <c:auto val="1"/>
        <c:lblAlgn val="ctr"/>
        <c:lblOffset val="100"/>
        <c:noMultiLvlLbl val="0"/>
      </c:catAx>
      <c:valAx>
        <c:axId val="-208061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85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Annual</a:t>
            </a:r>
            <a:r>
              <a:rPr lang="zh-CN" altLang="en-US" baseline="0"/>
              <a:t> </a:t>
            </a:r>
            <a:r>
              <a:rPr lang="en-US" altLang="zh-CN" baseline="0"/>
              <a:t>New</a:t>
            </a:r>
            <a:r>
              <a:rPr lang="zh-CN" altLang="en-US" baseline="0"/>
              <a:t> </a:t>
            </a:r>
            <a:r>
              <a:rPr lang="en-US" altLang="zh-CN" baseline="0"/>
              <a:t>Born</a:t>
            </a:r>
            <a:r>
              <a:rPr lang="zh-CN" altLang="en-US" baseline="0"/>
              <a:t> </a:t>
            </a:r>
            <a:r>
              <a:rPr lang="en-US" altLang="zh-CN" baseline="0"/>
              <a:t>Population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Age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population!$E$16:$BS$16</c:f>
              <c:numCache>
                <c:formatCode>General</c:formatCode>
                <c:ptCount val="67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5.0</c:v>
                </c:pt>
                <c:pt idx="4">
                  <c:v>6.0</c:v>
                </c:pt>
                <c:pt idx="5">
                  <c:v>7.0</c:v>
                </c:pt>
                <c:pt idx="6">
                  <c:v>8.0</c:v>
                </c:pt>
                <c:pt idx="7">
                  <c:v>9.0</c:v>
                </c:pt>
                <c:pt idx="8">
                  <c:v>10.0</c:v>
                </c:pt>
                <c:pt idx="9">
                  <c:v>11.0</c:v>
                </c:pt>
                <c:pt idx="10">
                  <c:v>12.0</c:v>
                </c:pt>
                <c:pt idx="11">
                  <c:v>13.0</c:v>
                </c:pt>
                <c:pt idx="12">
                  <c:v>14.0</c:v>
                </c:pt>
                <c:pt idx="13">
                  <c:v>15.0</c:v>
                </c:pt>
                <c:pt idx="14">
                  <c:v>16.0</c:v>
                </c:pt>
                <c:pt idx="15">
                  <c:v>17.0</c:v>
                </c:pt>
                <c:pt idx="16">
                  <c:v>18.0</c:v>
                </c:pt>
                <c:pt idx="17">
                  <c:v>19.0</c:v>
                </c:pt>
                <c:pt idx="18">
                  <c:v>20.0</c:v>
                </c:pt>
                <c:pt idx="19">
                  <c:v>21.0</c:v>
                </c:pt>
                <c:pt idx="20">
                  <c:v>22.0</c:v>
                </c:pt>
                <c:pt idx="21">
                  <c:v>23.0</c:v>
                </c:pt>
                <c:pt idx="22">
                  <c:v>24.0</c:v>
                </c:pt>
                <c:pt idx="23">
                  <c:v>25.0</c:v>
                </c:pt>
                <c:pt idx="24">
                  <c:v>26.0</c:v>
                </c:pt>
                <c:pt idx="25">
                  <c:v>27.0</c:v>
                </c:pt>
                <c:pt idx="26">
                  <c:v>28.0</c:v>
                </c:pt>
                <c:pt idx="27">
                  <c:v>29.0</c:v>
                </c:pt>
                <c:pt idx="28">
                  <c:v>30.0</c:v>
                </c:pt>
                <c:pt idx="29">
                  <c:v>31.0</c:v>
                </c:pt>
                <c:pt idx="30">
                  <c:v>32.0</c:v>
                </c:pt>
                <c:pt idx="31">
                  <c:v>33.0</c:v>
                </c:pt>
                <c:pt idx="32">
                  <c:v>34.0</c:v>
                </c:pt>
                <c:pt idx="33">
                  <c:v>35.0</c:v>
                </c:pt>
                <c:pt idx="34">
                  <c:v>36.0</c:v>
                </c:pt>
                <c:pt idx="35">
                  <c:v>37.0</c:v>
                </c:pt>
                <c:pt idx="36">
                  <c:v>38.0</c:v>
                </c:pt>
                <c:pt idx="37">
                  <c:v>39.0</c:v>
                </c:pt>
                <c:pt idx="38">
                  <c:v>40.0</c:v>
                </c:pt>
                <c:pt idx="39">
                  <c:v>41.0</c:v>
                </c:pt>
                <c:pt idx="40">
                  <c:v>42.0</c:v>
                </c:pt>
                <c:pt idx="41">
                  <c:v>43.0</c:v>
                </c:pt>
                <c:pt idx="42">
                  <c:v>44.0</c:v>
                </c:pt>
                <c:pt idx="43">
                  <c:v>45.0</c:v>
                </c:pt>
                <c:pt idx="44">
                  <c:v>46.0</c:v>
                </c:pt>
                <c:pt idx="45">
                  <c:v>47.0</c:v>
                </c:pt>
                <c:pt idx="46">
                  <c:v>48.0</c:v>
                </c:pt>
                <c:pt idx="47">
                  <c:v>49.0</c:v>
                </c:pt>
                <c:pt idx="48">
                  <c:v>50.0</c:v>
                </c:pt>
                <c:pt idx="49">
                  <c:v>51.0</c:v>
                </c:pt>
                <c:pt idx="50">
                  <c:v>52.0</c:v>
                </c:pt>
                <c:pt idx="51">
                  <c:v>53.0</c:v>
                </c:pt>
                <c:pt idx="52">
                  <c:v>54.0</c:v>
                </c:pt>
                <c:pt idx="53">
                  <c:v>55.0</c:v>
                </c:pt>
                <c:pt idx="54">
                  <c:v>56.0</c:v>
                </c:pt>
                <c:pt idx="55">
                  <c:v>57.0</c:v>
                </c:pt>
                <c:pt idx="56">
                  <c:v>58.0</c:v>
                </c:pt>
                <c:pt idx="57">
                  <c:v>59.0</c:v>
                </c:pt>
                <c:pt idx="58">
                  <c:v>60.0</c:v>
                </c:pt>
                <c:pt idx="59">
                  <c:v>61.0</c:v>
                </c:pt>
                <c:pt idx="60">
                  <c:v>62.0</c:v>
                </c:pt>
                <c:pt idx="61">
                  <c:v>63.0</c:v>
                </c:pt>
                <c:pt idx="62">
                  <c:v>64.0</c:v>
                </c:pt>
                <c:pt idx="63">
                  <c:v>65.0</c:v>
                </c:pt>
                <c:pt idx="64">
                  <c:v>66.0</c:v>
                </c:pt>
                <c:pt idx="65">
                  <c:v>67.0</c:v>
                </c:pt>
                <c:pt idx="66">
                  <c:v>68.0</c:v>
                </c:pt>
              </c:numCache>
            </c:numRef>
          </c:cat>
          <c:val>
            <c:numRef>
              <c:f>population!$E$13:$BS$13</c:f>
              <c:numCache>
                <c:formatCode>0.0</c:formatCode>
                <c:ptCount val="67"/>
                <c:pt idx="0">
                  <c:v>1785.371175</c:v>
                </c:pt>
                <c:pt idx="1">
                  <c:v>1655.06254</c:v>
                </c:pt>
                <c:pt idx="2">
                  <c:v>1687.60199</c:v>
                </c:pt>
                <c:pt idx="3">
                  <c:v>1639.71504</c:v>
                </c:pt>
                <c:pt idx="4">
                  <c:v>1634.34095</c:v>
                </c:pt>
                <c:pt idx="5">
                  <c:v>1603.54709</c:v>
                </c:pt>
                <c:pt idx="6">
                  <c:v>1591.86895</c:v>
                </c:pt>
                <c:pt idx="7">
                  <c:v>1590.8557</c:v>
                </c:pt>
                <c:pt idx="8">
                  <c:v>1608.13117</c:v>
                </c:pt>
                <c:pt idx="9">
                  <c:v>1594.64085</c:v>
                </c:pt>
                <c:pt idx="10">
                  <c:v>1585.02318</c:v>
                </c:pt>
                <c:pt idx="11">
                  <c:v>1616.6128</c:v>
                </c:pt>
                <c:pt idx="12">
                  <c:v>1592.876175</c:v>
                </c:pt>
                <c:pt idx="13">
                  <c:v>1598.9044</c:v>
                </c:pt>
                <c:pt idx="14">
                  <c:v>1646.5944</c:v>
                </c:pt>
                <c:pt idx="15">
                  <c:v>1701.7353</c:v>
                </c:pt>
                <c:pt idx="16">
                  <c:v>1771.490935</c:v>
                </c:pt>
                <c:pt idx="17">
                  <c:v>1834.00404</c:v>
                </c:pt>
                <c:pt idx="18">
                  <c:v>1942.38634</c:v>
                </c:pt>
                <c:pt idx="19">
                  <c:v>2038.234275</c:v>
                </c:pt>
                <c:pt idx="20">
                  <c:v>2067.3999</c:v>
                </c:pt>
                <c:pt idx="21">
                  <c:v>2062.71176</c:v>
                </c:pt>
                <c:pt idx="22">
                  <c:v>2109.54795</c:v>
                </c:pt>
                <c:pt idx="23">
                  <c:v>2131.79796</c:v>
                </c:pt>
                <c:pt idx="24">
                  <c:v>2124.90528</c:v>
                </c:pt>
                <c:pt idx="25">
                  <c:v>2264.73504</c:v>
                </c:pt>
                <c:pt idx="26">
                  <c:v>2390.69961</c:v>
                </c:pt>
                <c:pt idx="27">
                  <c:v>2414.0467</c:v>
                </c:pt>
                <c:pt idx="28">
                  <c:v>2464.34631</c:v>
                </c:pt>
                <c:pt idx="29">
                  <c:v>2529.053655</c:v>
                </c:pt>
                <c:pt idx="30">
                  <c:v>2392.80997</c:v>
                </c:pt>
                <c:pt idx="31">
                  <c:v>2211.38816</c:v>
                </c:pt>
                <c:pt idx="32">
                  <c:v>2063.28175</c:v>
                </c:pt>
                <c:pt idx="33">
                  <c:v>2066.06289</c:v>
                </c:pt>
                <c:pt idx="34">
                  <c:v>2247.22764</c:v>
                </c:pt>
                <c:pt idx="35">
                  <c:v>2078.213535</c:v>
                </c:pt>
                <c:pt idx="36">
                  <c:v>1786.828935</c:v>
                </c:pt>
                <c:pt idx="37">
                  <c:v>1726.76691</c:v>
                </c:pt>
                <c:pt idx="38">
                  <c:v>1745.001125</c:v>
                </c:pt>
                <c:pt idx="39">
                  <c:v>1795.394865</c:v>
                </c:pt>
                <c:pt idx="40">
                  <c:v>1862.300685</c:v>
                </c:pt>
                <c:pt idx="41">
                  <c:v>2119.621635</c:v>
                </c:pt>
                <c:pt idx="42">
                  <c:v>2246.37325</c:v>
                </c:pt>
                <c:pt idx="43">
                  <c:v>2475.60558</c:v>
                </c:pt>
                <c:pt idx="44">
                  <c:v>2579.19376</c:v>
                </c:pt>
                <c:pt idx="45">
                  <c:v>2585.55677</c:v>
                </c:pt>
                <c:pt idx="46">
                  <c:v>2748.720085</c:v>
                </c:pt>
                <c:pt idx="47">
                  <c:v>2726.385625</c:v>
                </c:pt>
                <c:pt idx="48">
                  <c:v>2768.87325</c:v>
                </c:pt>
                <c:pt idx="49">
                  <c:v>2574.5246</c:v>
                </c:pt>
                <c:pt idx="50">
                  <c:v>2589.3434</c:v>
                </c:pt>
                <c:pt idx="51">
                  <c:v>2717.703</c:v>
                </c:pt>
                <c:pt idx="52">
                  <c:v>2747.32857</c:v>
                </c:pt>
                <c:pt idx="53">
                  <c:v>2975.0024</c:v>
                </c:pt>
                <c:pt idx="54">
                  <c:v>2478.01455</c:v>
                </c:pt>
                <c:pt idx="55">
                  <c:v>1197.17829</c:v>
                </c:pt>
                <c:pt idx="56">
                  <c:v>1391.50802</c:v>
                </c:pt>
                <c:pt idx="57">
                  <c:v>1650.36039</c:v>
                </c:pt>
                <c:pt idx="58">
                  <c:v>1908.75267</c:v>
                </c:pt>
                <c:pt idx="59">
                  <c:v>2169.089215</c:v>
                </c:pt>
                <c:pt idx="60">
                  <c:v>1982.47335</c:v>
                </c:pt>
                <c:pt idx="61">
                  <c:v>1984.2153</c:v>
                </c:pt>
                <c:pt idx="62">
                  <c:v>2260.39207</c:v>
                </c:pt>
                <c:pt idx="63">
                  <c:v>2151.143</c:v>
                </c:pt>
                <c:pt idx="64">
                  <c:v>2104.967</c:v>
                </c:pt>
                <c:pt idx="65">
                  <c:v>2107.2744</c:v>
                </c:pt>
                <c:pt idx="66">
                  <c:v>2023.2155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5432592"/>
        <c:axId val="-2082033312"/>
      </c:lineChart>
      <c:catAx>
        <c:axId val="-210543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033312"/>
        <c:crosses val="autoZero"/>
        <c:auto val="1"/>
        <c:lblAlgn val="ctr"/>
        <c:lblOffset val="100"/>
        <c:noMultiLvlLbl val="0"/>
      </c:catAx>
      <c:valAx>
        <c:axId val="-20820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Popultion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</a:t>
                </a:r>
                <a:r>
                  <a:rPr lang="zh-CN" altLang="en-US" baseline="0"/>
                  <a:t> 万人</a:t>
                </a:r>
                <a:endParaRPr lang="en-US" altLang="zh-CN" baseline="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543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76538490941"/>
          <c:y val="0.122264808362369"/>
          <c:w val="0.853715694518768"/>
          <c:h val="0.7742569069110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'Rurual Residential Floor'!$D$6:$T$6</c:f>
              <c:numCache>
                <c:formatCode>General</c:formatCode>
                <c:ptCount val="17"/>
                <c:pt idx="0">
                  <c:v>2016.0</c:v>
                </c:pt>
                <c:pt idx="1">
                  <c:v>2015.0</c:v>
                </c:pt>
                <c:pt idx="2">
                  <c:v>2014.0</c:v>
                </c:pt>
                <c:pt idx="3">
                  <c:v>2013.0</c:v>
                </c:pt>
                <c:pt idx="4">
                  <c:v>2012.0</c:v>
                </c:pt>
                <c:pt idx="5">
                  <c:v>2011.0</c:v>
                </c:pt>
                <c:pt idx="6">
                  <c:v>2010.0</c:v>
                </c:pt>
                <c:pt idx="7">
                  <c:v>2009.0</c:v>
                </c:pt>
                <c:pt idx="8">
                  <c:v>2008.0</c:v>
                </c:pt>
                <c:pt idx="9">
                  <c:v>2007.0</c:v>
                </c:pt>
                <c:pt idx="10">
                  <c:v>2006.0</c:v>
                </c:pt>
                <c:pt idx="11">
                  <c:v>2005.0</c:v>
                </c:pt>
                <c:pt idx="12">
                  <c:v>2004.0</c:v>
                </c:pt>
                <c:pt idx="13">
                  <c:v>2003.0</c:v>
                </c:pt>
                <c:pt idx="14">
                  <c:v>2002.0</c:v>
                </c:pt>
                <c:pt idx="15">
                  <c:v>2001.0</c:v>
                </c:pt>
                <c:pt idx="16">
                  <c:v>2000.0</c:v>
                </c:pt>
              </c:numCache>
            </c:numRef>
          </c:cat>
          <c:val>
            <c:numRef>
              <c:f>'Rurual Residential Floor'!$D$52:$T$52</c:f>
              <c:numCache>
                <c:formatCode>General</c:formatCode>
                <c:ptCount val="17"/>
                <c:pt idx="0">
                  <c:v>1.2036572E6</c:v>
                </c:pt>
                <c:pt idx="1">
                  <c:v>1.06611727E6</c:v>
                </c:pt>
                <c:pt idx="2">
                  <c:v>953704.98</c:v>
                </c:pt>
                <c:pt idx="3">
                  <c:v>848517.1899999999</c:v>
                </c:pt>
                <c:pt idx="4">
                  <c:v>732794.5</c:v>
                </c:pt>
                <c:pt idx="5">
                  <c:v>634326.9900000001</c:v>
                </c:pt>
                <c:pt idx="6">
                  <c:v>537798.58</c:v>
                </c:pt>
                <c:pt idx="7">
                  <c:v>444421.98</c:v>
                </c:pt>
                <c:pt idx="8">
                  <c:v>358237.09</c:v>
                </c:pt>
                <c:pt idx="9">
                  <c:v>298956.74</c:v>
                </c:pt>
                <c:pt idx="10">
                  <c:v>228820.86</c:v>
                </c:pt>
                <c:pt idx="11">
                  <c:v>173397.91</c:v>
                </c:pt>
                <c:pt idx="12">
                  <c:v>123810.08</c:v>
                </c:pt>
                <c:pt idx="13">
                  <c:v>89990.19</c:v>
                </c:pt>
                <c:pt idx="14">
                  <c:v>60211.34</c:v>
                </c:pt>
                <c:pt idx="15">
                  <c:v>36509.03</c:v>
                </c:pt>
                <c:pt idx="16">
                  <c:v>16570.28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1150496"/>
        <c:axId val="-2080609264"/>
      </c:lineChart>
      <c:catAx>
        <c:axId val="-208115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609264"/>
        <c:crosses val="autoZero"/>
        <c:auto val="1"/>
        <c:lblAlgn val="ctr"/>
        <c:lblOffset val="100"/>
        <c:noMultiLvlLbl val="0"/>
      </c:catAx>
      <c:valAx>
        <c:axId val="-20806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150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730250</xdr:colOff>
      <xdr:row>26</xdr:row>
      <xdr:rowOff>127000</xdr:rowOff>
    </xdr:from>
    <xdr:to>
      <xdr:col>8</xdr:col>
      <xdr:colOff>571500</xdr:colOff>
      <xdr:row>48</xdr:row>
      <xdr:rowOff>38100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254000</xdr:colOff>
      <xdr:row>27</xdr:row>
      <xdr:rowOff>38100</xdr:rowOff>
    </xdr:from>
    <xdr:to>
      <xdr:col>19</xdr:col>
      <xdr:colOff>692150</xdr:colOff>
      <xdr:row>48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62</xdr:row>
      <xdr:rowOff>165100</xdr:rowOff>
    </xdr:from>
    <xdr:to>
      <xdr:col>18</xdr:col>
      <xdr:colOff>571500</xdr:colOff>
      <xdr:row>80</xdr:row>
      <xdr:rowOff>101600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BT21"/>
  <sheetViews>
    <sheetView topLeftCell="A4" workbookViewId="0">
      <selection activeCell="E19" sqref="E19"/>
    </sheetView>
  </sheetViews>
  <sheetFormatPr baseColWidth="10" defaultRowHeight="16" x14ac:dyDescent="0.2"/>
  <cols>
    <col min="1" max="1" width="20.5" customWidth="1"/>
    <col min="2" max="2" width="14.83203125" customWidth="1"/>
    <col min="3" max="9" width="11.6640625" bestFit="1" customWidth="1"/>
  </cols>
  <sheetData>
    <row r="5" spans="1:72" x14ac:dyDescent="0.2">
      <c r="D5" s="1"/>
      <c r="E5" s="1"/>
    </row>
    <row r="7" spans="1:72" x14ac:dyDescent="0.2">
      <c r="C7" s="3"/>
      <c r="D7" s="3"/>
      <c r="E7" s="3"/>
      <c r="F7" s="3"/>
      <c r="G7" s="3"/>
      <c r="H7" s="3"/>
      <c r="I7" s="3"/>
    </row>
    <row r="8" spans="1:72" x14ac:dyDescent="0.2">
      <c r="A8" t="s">
        <v>6</v>
      </c>
      <c r="B8">
        <v>2018</v>
      </c>
    </row>
    <row r="9" spans="1:72" x14ac:dyDescent="0.2">
      <c r="A9" s="7"/>
      <c r="B9" s="7"/>
      <c r="C9" s="7">
        <v>2018</v>
      </c>
      <c r="D9" s="7">
        <f>C9-1</f>
        <v>2017</v>
      </c>
      <c r="E9" s="7">
        <f t="shared" ref="E9:BP9" si="0">D9-1</f>
        <v>2016</v>
      </c>
      <c r="F9" s="7">
        <f t="shared" si="0"/>
        <v>2015</v>
      </c>
      <c r="G9" s="7">
        <f t="shared" si="0"/>
        <v>2014</v>
      </c>
      <c r="H9" s="7">
        <f t="shared" si="0"/>
        <v>2013</v>
      </c>
      <c r="I9" s="7">
        <f t="shared" si="0"/>
        <v>2012</v>
      </c>
      <c r="J9" s="7">
        <f t="shared" si="0"/>
        <v>2011</v>
      </c>
      <c r="K9" s="7">
        <f t="shared" si="0"/>
        <v>2010</v>
      </c>
      <c r="L9" s="7">
        <f t="shared" si="0"/>
        <v>2009</v>
      </c>
      <c r="M9" s="7">
        <f t="shared" si="0"/>
        <v>2008</v>
      </c>
      <c r="N9" s="7">
        <f t="shared" si="0"/>
        <v>2007</v>
      </c>
      <c r="O9" s="7">
        <f t="shared" si="0"/>
        <v>2006</v>
      </c>
      <c r="P9" s="7">
        <f t="shared" si="0"/>
        <v>2005</v>
      </c>
      <c r="Q9" s="7">
        <f t="shared" si="0"/>
        <v>2004</v>
      </c>
      <c r="R9" s="7">
        <f t="shared" si="0"/>
        <v>2003</v>
      </c>
      <c r="S9" s="7">
        <f t="shared" si="0"/>
        <v>2002</v>
      </c>
      <c r="T9" s="7">
        <f t="shared" si="0"/>
        <v>2001</v>
      </c>
      <c r="U9" s="7">
        <f t="shared" si="0"/>
        <v>2000</v>
      </c>
      <c r="V9" s="7">
        <f t="shared" si="0"/>
        <v>1999</v>
      </c>
      <c r="W9" s="7">
        <f t="shared" si="0"/>
        <v>1998</v>
      </c>
      <c r="X9" s="7">
        <f t="shared" si="0"/>
        <v>1997</v>
      </c>
      <c r="Y9" s="7">
        <f t="shared" si="0"/>
        <v>1996</v>
      </c>
      <c r="Z9" s="7">
        <f t="shared" si="0"/>
        <v>1995</v>
      </c>
      <c r="AA9" s="7">
        <f t="shared" si="0"/>
        <v>1994</v>
      </c>
      <c r="AB9" s="7">
        <f t="shared" si="0"/>
        <v>1993</v>
      </c>
      <c r="AC9" s="7">
        <f t="shared" si="0"/>
        <v>1992</v>
      </c>
      <c r="AD9" s="7">
        <f t="shared" si="0"/>
        <v>1991</v>
      </c>
      <c r="AE9" s="7">
        <f t="shared" si="0"/>
        <v>1990</v>
      </c>
      <c r="AF9" s="7">
        <f t="shared" si="0"/>
        <v>1989</v>
      </c>
      <c r="AG9" s="7">
        <f t="shared" si="0"/>
        <v>1988</v>
      </c>
      <c r="AH9" s="7">
        <f t="shared" si="0"/>
        <v>1987</v>
      </c>
      <c r="AI9" s="7">
        <f t="shared" si="0"/>
        <v>1986</v>
      </c>
      <c r="AJ9" s="7">
        <f t="shared" si="0"/>
        <v>1985</v>
      </c>
      <c r="AK9" s="7">
        <f t="shared" si="0"/>
        <v>1984</v>
      </c>
      <c r="AL9" s="7">
        <f t="shared" si="0"/>
        <v>1983</v>
      </c>
      <c r="AM9" s="7">
        <f t="shared" si="0"/>
        <v>1982</v>
      </c>
      <c r="AN9" s="7">
        <f t="shared" si="0"/>
        <v>1981</v>
      </c>
      <c r="AO9" s="7">
        <f t="shared" si="0"/>
        <v>1980</v>
      </c>
      <c r="AP9" s="7">
        <f t="shared" si="0"/>
        <v>1979</v>
      </c>
      <c r="AQ9" s="7">
        <f t="shared" si="0"/>
        <v>1978</v>
      </c>
      <c r="AR9" s="7">
        <f t="shared" si="0"/>
        <v>1977</v>
      </c>
      <c r="AS9" s="7">
        <f t="shared" si="0"/>
        <v>1976</v>
      </c>
      <c r="AT9" s="7">
        <f t="shared" si="0"/>
        <v>1975</v>
      </c>
      <c r="AU9" s="7">
        <f t="shared" si="0"/>
        <v>1974</v>
      </c>
      <c r="AV9" s="7">
        <f t="shared" si="0"/>
        <v>1973</v>
      </c>
      <c r="AW9" s="7">
        <f t="shared" si="0"/>
        <v>1972</v>
      </c>
      <c r="AX9" s="7">
        <f t="shared" si="0"/>
        <v>1971</v>
      </c>
      <c r="AY9" s="7">
        <f t="shared" si="0"/>
        <v>1970</v>
      </c>
      <c r="AZ9" s="7">
        <f t="shared" si="0"/>
        <v>1969</v>
      </c>
      <c r="BA9" s="7">
        <f t="shared" si="0"/>
        <v>1968</v>
      </c>
      <c r="BB9" s="7">
        <f t="shared" si="0"/>
        <v>1967</v>
      </c>
      <c r="BC9" s="7">
        <f t="shared" si="0"/>
        <v>1966</v>
      </c>
      <c r="BD9" s="7">
        <f t="shared" si="0"/>
        <v>1965</v>
      </c>
      <c r="BE9" s="7">
        <f t="shared" si="0"/>
        <v>1964</v>
      </c>
      <c r="BF9" s="7">
        <f t="shared" si="0"/>
        <v>1963</v>
      </c>
      <c r="BG9" s="7">
        <f t="shared" si="0"/>
        <v>1962</v>
      </c>
      <c r="BH9" s="7">
        <f t="shared" si="0"/>
        <v>1961</v>
      </c>
      <c r="BI9" s="7">
        <f t="shared" si="0"/>
        <v>1960</v>
      </c>
      <c r="BJ9" s="7">
        <f t="shared" si="0"/>
        <v>1959</v>
      </c>
      <c r="BK9" s="7">
        <f t="shared" si="0"/>
        <v>1958</v>
      </c>
      <c r="BL9" s="7">
        <f t="shared" si="0"/>
        <v>1957</v>
      </c>
      <c r="BM9" s="7">
        <f t="shared" si="0"/>
        <v>1956</v>
      </c>
      <c r="BN9" s="7">
        <f t="shared" si="0"/>
        <v>1955</v>
      </c>
      <c r="BO9" s="7">
        <f t="shared" si="0"/>
        <v>1954</v>
      </c>
      <c r="BP9" s="7">
        <f t="shared" si="0"/>
        <v>1953</v>
      </c>
      <c r="BQ9" s="7">
        <f t="shared" ref="BQ9:BT9" si="1">BP9-1</f>
        <v>1952</v>
      </c>
      <c r="BR9" s="7">
        <f t="shared" si="1"/>
        <v>1951</v>
      </c>
      <c r="BS9" s="7">
        <f t="shared" si="1"/>
        <v>1950</v>
      </c>
      <c r="BT9" s="7">
        <f t="shared" si="1"/>
        <v>1949</v>
      </c>
    </row>
    <row r="10" spans="1:72" x14ac:dyDescent="0.2">
      <c r="A10" t="s">
        <v>1</v>
      </c>
      <c r="E10" s="1">
        <v>138271</v>
      </c>
      <c r="F10" s="1">
        <v>137462</v>
      </c>
      <c r="G10" s="1">
        <v>136782</v>
      </c>
      <c r="H10" s="1">
        <v>136072</v>
      </c>
      <c r="I10" s="1">
        <v>135404</v>
      </c>
      <c r="J10" s="1">
        <v>134735</v>
      </c>
      <c r="K10" s="1">
        <v>134091</v>
      </c>
      <c r="L10" s="1">
        <v>133450</v>
      </c>
      <c r="M10" s="1">
        <v>132802</v>
      </c>
      <c r="N10" s="1">
        <v>132129</v>
      </c>
      <c r="O10" s="1">
        <v>131448</v>
      </c>
      <c r="P10" s="1">
        <v>130756</v>
      </c>
      <c r="Q10" s="1">
        <v>129988</v>
      </c>
      <c r="R10" s="1">
        <v>129227</v>
      </c>
      <c r="S10" s="1">
        <v>128453</v>
      </c>
      <c r="T10" s="1">
        <v>127627</v>
      </c>
      <c r="U10" s="1">
        <v>126743</v>
      </c>
      <c r="V10" s="1">
        <v>125786</v>
      </c>
      <c r="W10" s="1">
        <v>124761</v>
      </c>
      <c r="X10" s="1">
        <v>123626</v>
      </c>
      <c r="Y10" s="1">
        <v>122389</v>
      </c>
      <c r="Z10" s="1">
        <v>121121</v>
      </c>
      <c r="AA10" s="1">
        <v>119850</v>
      </c>
      <c r="AB10" s="1">
        <v>118517</v>
      </c>
      <c r="AC10" s="1">
        <v>117171</v>
      </c>
      <c r="AD10" s="1">
        <v>115823</v>
      </c>
      <c r="AE10" s="1">
        <v>114333</v>
      </c>
      <c r="AF10" s="1">
        <v>112704</v>
      </c>
      <c r="AG10" s="1">
        <v>111026</v>
      </c>
      <c r="AH10" s="1">
        <v>109300</v>
      </c>
      <c r="AI10" s="1">
        <v>107507</v>
      </c>
      <c r="AJ10" s="1">
        <v>105851</v>
      </c>
      <c r="AK10" s="1">
        <v>104357</v>
      </c>
      <c r="AL10" s="1">
        <v>103008</v>
      </c>
      <c r="AM10" s="1">
        <v>101654</v>
      </c>
      <c r="AN10" s="1">
        <v>100072</v>
      </c>
      <c r="AO10" s="1">
        <v>98705</v>
      </c>
      <c r="AP10" s="1">
        <v>97542</v>
      </c>
      <c r="AQ10" s="1">
        <v>96259</v>
      </c>
      <c r="AR10" s="1">
        <v>94974</v>
      </c>
      <c r="AS10" s="1">
        <v>93717</v>
      </c>
      <c r="AT10" s="1">
        <v>92420</v>
      </c>
      <c r="AU10" s="1">
        <v>90859</v>
      </c>
      <c r="AV10" s="1">
        <v>89211</v>
      </c>
      <c r="AW10" s="1">
        <v>87177</v>
      </c>
      <c r="AX10" s="1">
        <v>85229</v>
      </c>
      <c r="AY10" s="1">
        <v>82992</v>
      </c>
      <c r="AZ10" s="1">
        <v>80671</v>
      </c>
      <c r="BA10" s="1">
        <v>78534</v>
      </c>
      <c r="BB10" s="1">
        <v>76368</v>
      </c>
      <c r="BC10" s="1">
        <v>74542</v>
      </c>
      <c r="BD10" s="1">
        <v>72538</v>
      </c>
      <c r="BE10" s="1">
        <v>70499</v>
      </c>
      <c r="BF10" s="1">
        <v>69172</v>
      </c>
      <c r="BG10" s="1">
        <v>67296</v>
      </c>
      <c r="BH10" s="1">
        <v>65859</v>
      </c>
      <c r="BI10" s="1">
        <v>66207</v>
      </c>
      <c r="BJ10" s="1">
        <v>67207</v>
      </c>
      <c r="BK10" s="1">
        <v>65994</v>
      </c>
      <c r="BL10" s="1">
        <v>64653</v>
      </c>
      <c r="BM10" s="1">
        <v>62828</v>
      </c>
      <c r="BN10" s="1">
        <v>61465</v>
      </c>
      <c r="BO10" s="1">
        <v>60266</v>
      </c>
      <c r="BP10" s="1">
        <v>58796</v>
      </c>
      <c r="BQ10" s="1">
        <v>57482</v>
      </c>
      <c r="BR10" s="1">
        <v>56300</v>
      </c>
      <c r="BS10" s="1">
        <v>55196</v>
      </c>
      <c r="BT10" s="1">
        <v>54167</v>
      </c>
    </row>
    <row r="11" spans="1:72" x14ac:dyDescent="0.2">
      <c r="A11" t="s">
        <v>0</v>
      </c>
      <c r="E11">
        <v>12.95</v>
      </c>
      <c r="F11">
        <v>12.07</v>
      </c>
      <c r="G11">
        <v>12.37</v>
      </c>
      <c r="H11">
        <v>12.08</v>
      </c>
      <c r="I11" s="1">
        <v>12.1</v>
      </c>
      <c r="J11" s="1">
        <v>11.93</v>
      </c>
      <c r="K11">
        <v>11.9</v>
      </c>
      <c r="L11" s="1">
        <v>11.95</v>
      </c>
      <c r="M11" s="1">
        <v>12.14</v>
      </c>
      <c r="N11" s="1">
        <v>12.1</v>
      </c>
      <c r="O11" s="1">
        <v>12.09</v>
      </c>
      <c r="P11" s="1">
        <v>12.4</v>
      </c>
      <c r="Q11" s="1">
        <v>12.29</v>
      </c>
      <c r="R11" s="1">
        <v>12.41</v>
      </c>
      <c r="S11" s="1">
        <v>12.86</v>
      </c>
      <c r="T11" s="1">
        <v>13.38</v>
      </c>
      <c r="U11" s="1">
        <v>14.03</v>
      </c>
      <c r="V11" s="1">
        <v>14.64</v>
      </c>
      <c r="W11" s="1">
        <v>15.64</v>
      </c>
      <c r="X11" s="1">
        <v>16.57</v>
      </c>
      <c r="Y11" s="1">
        <v>16.98</v>
      </c>
      <c r="Z11" s="1">
        <v>17.12</v>
      </c>
      <c r="AA11" s="1">
        <v>17.7</v>
      </c>
      <c r="AB11" s="1">
        <v>18.09</v>
      </c>
      <c r="AC11" s="1">
        <v>18.239999999999998</v>
      </c>
      <c r="AD11" s="1">
        <v>19.68</v>
      </c>
      <c r="AE11" s="1">
        <v>21.06</v>
      </c>
      <c r="AF11" s="1">
        <v>21.58</v>
      </c>
      <c r="AG11" s="1">
        <v>22.37</v>
      </c>
      <c r="AH11" s="1">
        <v>23.33</v>
      </c>
      <c r="AI11" s="1">
        <v>22.43</v>
      </c>
      <c r="AJ11" s="1">
        <v>21.04</v>
      </c>
      <c r="AK11" s="1">
        <v>19.899999999999999</v>
      </c>
      <c r="AL11" s="1">
        <v>20.190000000000001</v>
      </c>
      <c r="AM11" s="1">
        <v>22.28</v>
      </c>
      <c r="AN11" s="1">
        <v>20.91</v>
      </c>
      <c r="AO11" s="1">
        <v>18.21</v>
      </c>
      <c r="AP11" s="1">
        <v>17.82</v>
      </c>
      <c r="AQ11" s="1">
        <v>18.25</v>
      </c>
      <c r="AR11" s="1">
        <v>19.03</v>
      </c>
      <c r="AS11" s="1">
        <v>20.010000000000002</v>
      </c>
      <c r="AT11" s="1">
        <v>23.13</v>
      </c>
      <c r="AU11" s="1">
        <v>24.95</v>
      </c>
      <c r="AV11" s="1">
        <v>28.07</v>
      </c>
      <c r="AW11" s="1">
        <v>29.92</v>
      </c>
      <c r="AX11" s="1">
        <v>30.74</v>
      </c>
      <c r="AY11" s="1">
        <v>33.590000000000003</v>
      </c>
      <c r="AZ11" s="1">
        <v>34.25</v>
      </c>
      <c r="BA11" s="1">
        <v>35.75</v>
      </c>
      <c r="BB11" s="1">
        <v>34.119999999999997</v>
      </c>
      <c r="BC11" s="1">
        <v>35.21</v>
      </c>
      <c r="BD11" s="1">
        <v>38</v>
      </c>
      <c r="BE11" s="1">
        <v>39.340000000000003</v>
      </c>
      <c r="BF11" s="1">
        <v>43.6</v>
      </c>
      <c r="BG11" s="1">
        <v>37.22</v>
      </c>
      <c r="BH11" s="1">
        <v>18.13</v>
      </c>
      <c r="BI11" s="1">
        <v>20.86</v>
      </c>
      <c r="BJ11" s="1">
        <v>24.78</v>
      </c>
      <c r="BK11" s="1">
        <v>29.22</v>
      </c>
      <c r="BL11" s="1">
        <v>34.03</v>
      </c>
      <c r="BM11" s="1">
        <v>31.9</v>
      </c>
      <c r="BN11" s="1">
        <v>32.6</v>
      </c>
      <c r="BO11" s="1">
        <v>37.97</v>
      </c>
      <c r="BP11" s="1">
        <v>37</v>
      </c>
      <c r="BQ11" s="1">
        <v>37</v>
      </c>
      <c r="BR11" s="1">
        <v>37.799999999999997</v>
      </c>
      <c r="BS11" s="1">
        <v>37</v>
      </c>
      <c r="BT11" s="1">
        <v>36</v>
      </c>
    </row>
    <row r="12" spans="1:72" x14ac:dyDescent="0.2">
      <c r="A12" t="s">
        <v>3</v>
      </c>
      <c r="E12" s="1">
        <v>7.09</v>
      </c>
      <c r="F12" s="1">
        <v>7.11</v>
      </c>
      <c r="G12" s="1">
        <v>7.16</v>
      </c>
      <c r="H12" s="1">
        <v>7.16</v>
      </c>
      <c r="I12" s="1">
        <v>7.15</v>
      </c>
      <c r="J12" s="1">
        <v>7.14</v>
      </c>
      <c r="K12" s="1">
        <v>7.11</v>
      </c>
      <c r="L12" s="1">
        <v>7.08</v>
      </c>
      <c r="M12" s="1">
        <v>7.06</v>
      </c>
      <c r="N12" s="1">
        <v>6.93</v>
      </c>
      <c r="O12" s="1">
        <v>6.81</v>
      </c>
      <c r="P12" s="1">
        <v>6.51</v>
      </c>
      <c r="Q12" s="1">
        <v>6.42</v>
      </c>
      <c r="R12" s="1">
        <v>6.4</v>
      </c>
      <c r="S12" s="1">
        <v>6.41</v>
      </c>
      <c r="T12" s="1">
        <v>6.43</v>
      </c>
      <c r="U12" s="1">
        <v>6.45</v>
      </c>
      <c r="V12" s="1">
        <v>6.46</v>
      </c>
      <c r="W12" s="1">
        <v>6.5</v>
      </c>
      <c r="X12" s="1">
        <v>6.51</v>
      </c>
      <c r="Y12" s="1">
        <v>6.56</v>
      </c>
      <c r="Z12" s="1">
        <v>6.57</v>
      </c>
      <c r="AA12" s="1">
        <v>6.49</v>
      </c>
      <c r="AB12" s="1">
        <v>6.64</v>
      </c>
      <c r="AC12" s="1">
        <v>6.64</v>
      </c>
      <c r="AD12" s="1">
        <v>6.7</v>
      </c>
      <c r="AE12" s="1">
        <v>6.67</v>
      </c>
      <c r="AF12" s="1">
        <v>6.54</v>
      </c>
      <c r="AG12" s="1">
        <v>6.64</v>
      </c>
      <c r="AH12" s="1">
        <v>6.72</v>
      </c>
      <c r="AI12" s="1">
        <v>6.86</v>
      </c>
      <c r="AJ12" s="1">
        <v>6.78</v>
      </c>
      <c r="AK12" s="1">
        <v>6.82</v>
      </c>
      <c r="AL12" s="1">
        <v>6.9</v>
      </c>
      <c r="AM12" s="1">
        <v>6.6</v>
      </c>
      <c r="AN12" s="1">
        <v>6.36</v>
      </c>
      <c r="AO12" s="1">
        <v>6.34</v>
      </c>
      <c r="AP12" s="1">
        <v>6.21</v>
      </c>
      <c r="AQ12" s="1">
        <v>6.25</v>
      </c>
      <c r="AR12" s="1">
        <v>6.91</v>
      </c>
      <c r="AS12" s="1">
        <v>7.29</v>
      </c>
      <c r="AT12" s="1">
        <v>7.36</v>
      </c>
      <c r="AU12" s="1">
        <v>7.38</v>
      </c>
      <c r="AV12" s="1">
        <v>7.08</v>
      </c>
      <c r="AW12" s="1">
        <v>7.65</v>
      </c>
      <c r="AX12" s="1">
        <v>7.34</v>
      </c>
      <c r="AY12" s="1">
        <v>7.64</v>
      </c>
      <c r="AZ12" s="1">
        <v>8.06</v>
      </c>
      <c r="BA12" s="1">
        <v>8.25</v>
      </c>
      <c r="BB12" s="1">
        <v>8.4700000000000006</v>
      </c>
      <c r="BC12" s="1">
        <v>8.8699999999999992</v>
      </c>
      <c r="BD12" s="1">
        <v>9.5</v>
      </c>
      <c r="BE12" s="1">
        <v>11.56</v>
      </c>
      <c r="BF12" s="1">
        <v>10.1</v>
      </c>
      <c r="BG12" s="1">
        <v>10.08</v>
      </c>
      <c r="BH12" s="1">
        <v>14.33</v>
      </c>
      <c r="BI12" s="1">
        <v>25.43</v>
      </c>
      <c r="BJ12" s="1">
        <v>14.59</v>
      </c>
      <c r="BK12" s="1">
        <v>11.98</v>
      </c>
      <c r="BL12" s="1">
        <v>10.8</v>
      </c>
      <c r="BM12" s="1">
        <v>11.4</v>
      </c>
      <c r="BN12" s="1">
        <v>12.28</v>
      </c>
      <c r="BO12" s="1">
        <v>13.18</v>
      </c>
      <c r="BP12" s="1">
        <v>14</v>
      </c>
      <c r="BQ12" s="1">
        <v>17</v>
      </c>
      <c r="BR12" s="1">
        <v>17.8</v>
      </c>
      <c r="BS12" s="1">
        <v>18</v>
      </c>
      <c r="BT12" s="1">
        <v>20</v>
      </c>
    </row>
    <row r="13" spans="1:72" x14ac:dyDescent="0.2">
      <c r="A13" s="5" t="s">
        <v>2</v>
      </c>
      <c r="B13" s="5"/>
      <c r="C13" s="5"/>
      <c r="D13" s="5"/>
      <c r="E13" s="6">
        <f>(E10+F10)/2*E11/1000</f>
        <v>1785.3711749999998</v>
      </c>
      <c r="F13" s="6">
        <f t="shared" ref="F13:W13" si="2">(F10+G10)/2*F11/1000</f>
        <v>1655.0625400000001</v>
      </c>
      <c r="G13" s="6">
        <f t="shared" si="2"/>
        <v>1687.6019899999999</v>
      </c>
      <c r="H13" s="6">
        <f t="shared" si="2"/>
        <v>1639.71504</v>
      </c>
      <c r="I13" s="6">
        <f t="shared" si="2"/>
        <v>1634.34095</v>
      </c>
      <c r="J13" s="6">
        <f t="shared" si="2"/>
        <v>1603.5470899999998</v>
      </c>
      <c r="K13" s="6">
        <f t="shared" si="2"/>
        <v>1591.86895</v>
      </c>
      <c r="L13" s="6">
        <f t="shared" si="2"/>
        <v>1590.8556999999998</v>
      </c>
      <c r="M13" s="6">
        <f t="shared" si="2"/>
        <v>1608.1311700000001</v>
      </c>
      <c r="N13" s="6">
        <f t="shared" si="2"/>
        <v>1594.6408499999998</v>
      </c>
      <c r="O13" s="6">
        <f t="shared" si="2"/>
        <v>1585.0231799999999</v>
      </c>
      <c r="P13" s="6">
        <f t="shared" si="2"/>
        <v>1616.6128000000001</v>
      </c>
      <c r="Q13" s="6">
        <f t="shared" si="2"/>
        <v>1592.8761749999999</v>
      </c>
      <c r="R13" s="6">
        <f t="shared" si="2"/>
        <v>1598.9043999999999</v>
      </c>
      <c r="S13" s="6">
        <f t="shared" si="2"/>
        <v>1646.5944</v>
      </c>
      <c r="T13" s="6">
        <f t="shared" si="2"/>
        <v>1701.7353000000001</v>
      </c>
      <c r="U13" s="6">
        <f t="shared" si="2"/>
        <v>1771.4909349999998</v>
      </c>
      <c r="V13" s="6">
        <f t="shared" si="2"/>
        <v>1834.00404</v>
      </c>
      <c r="W13" s="6">
        <f t="shared" si="2"/>
        <v>1942.38634</v>
      </c>
      <c r="X13" s="6">
        <f t="shared" ref="X13:AG13" si="3">(X10+Y10)/2*X11/1000</f>
        <v>2038.2342750000003</v>
      </c>
      <c r="Y13" s="6">
        <f t="shared" si="3"/>
        <v>2067.3999000000003</v>
      </c>
      <c r="Z13" s="6">
        <f t="shared" si="3"/>
        <v>2062.7117600000001</v>
      </c>
      <c r="AA13" s="6">
        <f t="shared" si="3"/>
        <v>2109.5479499999997</v>
      </c>
      <c r="AB13" s="6">
        <f t="shared" si="3"/>
        <v>2131.7979599999999</v>
      </c>
      <c r="AC13" s="6">
        <f t="shared" si="3"/>
        <v>2124.9052799999999</v>
      </c>
      <c r="AD13" s="6">
        <f t="shared" si="3"/>
        <v>2264.73504</v>
      </c>
      <c r="AE13" s="6">
        <f t="shared" si="3"/>
        <v>2390.6996099999997</v>
      </c>
      <c r="AF13" s="6">
        <f t="shared" si="3"/>
        <v>2414.0466999999999</v>
      </c>
      <c r="AG13" s="6">
        <f t="shared" si="3"/>
        <v>2464.3463099999999</v>
      </c>
      <c r="AH13" s="6">
        <f t="shared" ref="AH13:BH13" si="4">(AH10+AI10)/2*AH11/1000</f>
        <v>2529.0536549999997</v>
      </c>
      <c r="AI13" s="6">
        <f t="shared" si="4"/>
        <v>2392.8099699999998</v>
      </c>
      <c r="AJ13" s="6">
        <f t="shared" si="4"/>
        <v>2211.3881599999995</v>
      </c>
      <c r="AK13" s="6">
        <f t="shared" si="4"/>
        <v>2063.2817499999996</v>
      </c>
      <c r="AL13" s="6">
        <f t="shared" si="4"/>
        <v>2066.0628900000002</v>
      </c>
      <c r="AM13" s="6">
        <f t="shared" si="4"/>
        <v>2247.2276400000001</v>
      </c>
      <c r="AN13" s="6">
        <f t="shared" si="4"/>
        <v>2078.2135349999999</v>
      </c>
      <c r="AO13" s="6">
        <f t="shared" si="4"/>
        <v>1786.828935</v>
      </c>
      <c r="AP13" s="6">
        <f t="shared" si="4"/>
        <v>1726.7669099999998</v>
      </c>
      <c r="AQ13" s="6">
        <f t="shared" si="4"/>
        <v>1745.001125</v>
      </c>
      <c r="AR13" s="6">
        <f t="shared" si="4"/>
        <v>1795.3948650000002</v>
      </c>
      <c r="AS13" s="6">
        <f t="shared" si="4"/>
        <v>1862.3006850000002</v>
      </c>
      <c r="AT13" s="6">
        <f t="shared" si="4"/>
        <v>2119.621635</v>
      </c>
      <c r="AU13" s="6">
        <f t="shared" si="4"/>
        <v>2246.3732500000001</v>
      </c>
      <c r="AV13" s="6">
        <f t="shared" si="4"/>
        <v>2475.6055799999999</v>
      </c>
      <c r="AW13" s="6">
        <f t="shared" si="4"/>
        <v>2579.1937600000001</v>
      </c>
      <c r="AX13" s="6">
        <f t="shared" si="4"/>
        <v>2585.5567700000001</v>
      </c>
      <c r="AY13" s="6">
        <f t="shared" si="4"/>
        <v>2748.7200850000004</v>
      </c>
      <c r="AZ13" s="6">
        <f t="shared" si="4"/>
        <v>2726.3856249999999</v>
      </c>
      <c r="BA13" s="6">
        <f t="shared" si="4"/>
        <v>2768.8732500000001</v>
      </c>
      <c r="BB13" s="6">
        <f t="shared" si="4"/>
        <v>2574.5245999999997</v>
      </c>
      <c r="BC13" s="6">
        <f t="shared" si="4"/>
        <v>2589.3433999999997</v>
      </c>
      <c r="BD13" s="6">
        <f t="shared" si="4"/>
        <v>2717.703</v>
      </c>
      <c r="BE13" s="6">
        <f t="shared" si="4"/>
        <v>2747.3285700000001</v>
      </c>
      <c r="BF13" s="6">
        <f t="shared" si="4"/>
        <v>2975.0023999999999</v>
      </c>
      <c r="BG13" s="6">
        <f t="shared" si="4"/>
        <v>2478.0145499999999</v>
      </c>
      <c r="BH13" s="6">
        <f t="shared" si="4"/>
        <v>1197.1782900000001</v>
      </c>
      <c r="BI13" s="6">
        <f t="shared" ref="BI13:BT13" si="5">(BI10+BJ10)/2*BI11/1000</f>
        <v>1391.50802</v>
      </c>
      <c r="BJ13" s="6">
        <f t="shared" si="5"/>
        <v>1650.3603900000001</v>
      </c>
      <c r="BK13" s="6">
        <f t="shared" si="5"/>
        <v>1908.7526699999999</v>
      </c>
      <c r="BL13" s="6">
        <f t="shared" si="5"/>
        <v>2169.089215</v>
      </c>
      <c r="BM13" s="6">
        <f t="shared" si="5"/>
        <v>1982.4733499999998</v>
      </c>
      <c r="BN13" s="6">
        <f t="shared" si="5"/>
        <v>1984.2153000000001</v>
      </c>
      <c r="BO13" s="6">
        <f t="shared" si="5"/>
        <v>2260.3920699999999</v>
      </c>
      <c r="BP13" s="6">
        <f t="shared" si="5"/>
        <v>2151.143</v>
      </c>
      <c r="BQ13" s="6">
        <f t="shared" si="5"/>
        <v>2104.9670000000001</v>
      </c>
      <c r="BR13" s="6">
        <f t="shared" si="5"/>
        <v>2107.2743999999998</v>
      </c>
      <c r="BS13" s="6">
        <f t="shared" si="5"/>
        <v>2023.2155</v>
      </c>
      <c r="BT13" s="6"/>
    </row>
    <row r="14" spans="1:72" x14ac:dyDescent="0.2">
      <c r="A14" t="s">
        <v>4</v>
      </c>
      <c r="E14" s="3">
        <f>(E10+F10)/2*E12/1000</f>
        <v>977.47348499999998</v>
      </c>
      <c r="F14" s="3">
        <f t="shared" ref="F14:W14" si="6">(F10+G10)/2*F12/1000</f>
        <v>974.93742000000009</v>
      </c>
      <c r="G14" s="3">
        <f t="shared" si="6"/>
        <v>976.81732000000011</v>
      </c>
      <c r="H14" s="3">
        <f t="shared" si="6"/>
        <v>971.88408000000004</v>
      </c>
      <c r="I14" s="3">
        <f t="shared" si="6"/>
        <v>965.74692500000003</v>
      </c>
      <c r="J14" s="3">
        <f t="shared" si="6"/>
        <v>959.70881999999995</v>
      </c>
      <c r="K14" s="3">
        <f t="shared" si="6"/>
        <v>951.10825499999999</v>
      </c>
      <c r="L14" s="3">
        <f t="shared" si="6"/>
        <v>942.53207999999995</v>
      </c>
      <c r="M14" s="3">
        <f t="shared" si="6"/>
        <v>935.20642999999995</v>
      </c>
      <c r="N14" s="3">
        <f t="shared" si="6"/>
        <v>913.29430499999989</v>
      </c>
      <c r="O14" s="3">
        <f t="shared" si="6"/>
        <v>892.80462</v>
      </c>
      <c r="P14" s="3">
        <f t="shared" si="6"/>
        <v>848.72172</v>
      </c>
      <c r="Q14" s="3">
        <f t="shared" si="6"/>
        <v>832.08015</v>
      </c>
      <c r="R14" s="3">
        <f t="shared" si="6"/>
        <v>824.57600000000002</v>
      </c>
      <c r="S14" s="3">
        <f t="shared" si="6"/>
        <v>820.7364</v>
      </c>
      <c r="T14" s="3">
        <f t="shared" si="6"/>
        <v>817.79954999999995</v>
      </c>
      <c r="U14" s="3">
        <f t="shared" si="6"/>
        <v>814.406025</v>
      </c>
      <c r="V14" s="3">
        <f t="shared" si="6"/>
        <v>809.26680999999996</v>
      </c>
      <c r="W14" s="3">
        <f t="shared" si="6"/>
        <v>807.25774999999999</v>
      </c>
      <c r="X14" s="3">
        <f t="shared" ref="X14:AG14" si="7">(X10+Y10)/2*X12/1000</f>
        <v>800.77882499999998</v>
      </c>
      <c r="Y14" s="3">
        <f t="shared" si="7"/>
        <v>798.7127999999999</v>
      </c>
      <c r="Z14" s="3">
        <f t="shared" si="7"/>
        <v>791.58973500000002</v>
      </c>
      <c r="AA14" s="3">
        <f t="shared" si="7"/>
        <v>773.50091500000008</v>
      </c>
      <c r="AB14" s="3">
        <f t="shared" si="7"/>
        <v>782.48415999999986</v>
      </c>
      <c r="AC14" s="3">
        <f t="shared" si="7"/>
        <v>773.54007999999999</v>
      </c>
      <c r="AD14" s="3">
        <f t="shared" si="7"/>
        <v>771.02260000000001</v>
      </c>
      <c r="AE14" s="3">
        <f t="shared" si="7"/>
        <v>757.16839500000003</v>
      </c>
      <c r="AF14" s="3">
        <f t="shared" si="7"/>
        <v>731.59709999999995</v>
      </c>
      <c r="AG14" s="3">
        <f t="shared" si="7"/>
        <v>731.48231999999996</v>
      </c>
      <c r="AH14" s="3">
        <f t="shared" ref="AH14:BH14" si="8">(AH10+AI10)/2*AH12/1000</f>
        <v>728.47152000000006</v>
      </c>
      <c r="AI14" s="3">
        <f t="shared" si="8"/>
        <v>731.81794000000002</v>
      </c>
      <c r="AJ14" s="3">
        <f t="shared" si="8"/>
        <v>712.60511999999994</v>
      </c>
      <c r="AK14" s="3">
        <f t="shared" si="8"/>
        <v>707.11464999999998</v>
      </c>
      <c r="AL14" s="3">
        <f t="shared" si="8"/>
        <v>706.08389999999997</v>
      </c>
      <c r="AM14" s="3">
        <f t="shared" si="8"/>
        <v>665.69579999999996</v>
      </c>
      <c r="AN14" s="3">
        <f t="shared" si="8"/>
        <v>632.11086</v>
      </c>
      <c r="AO14" s="3">
        <f t="shared" si="8"/>
        <v>622.10298999999998</v>
      </c>
      <c r="AP14" s="3">
        <f t="shared" si="8"/>
        <v>601.75210500000003</v>
      </c>
      <c r="AQ14" s="3">
        <f t="shared" si="8"/>
        <v>597.60312499999998</v>
      </c>
      <c r="AR14" s="3">
        <f t="shared" si="8"/>
        <v>651.92740500000002</v>
      </c>
      <c r="AS14" s="3">
        <f t="shared" si="8"/>
        <v>678.46936500000004</v>
      </c>
      <c r="AT14" s="3">
        <f t="shared" si="8"/>
        <v>674.46672000000001</v>
      </c>
      <c r="AU14" s="3">
        <f t="shared" si="8"/>
        <v>664.45830000000001</v>
      </c>
      <c r="AV14" s="3">
        <f t="shared" si="8"/>
        <v>624.41352000000006</v>
      </c>
      <c r="AW14" s="3">
        <f t="shared" si="8"/>
        <v>659.4529500000001</v>
      </c>
      <c r="AX14" s="3">
        <f t="shared" si="8"/>
        <v>617.37106999999992</v>
      </c>
      <c r="AY14" s="3">
        <f t="shared" si="8"/>
        <v>625.19265999999993</v>
      </c>
      <c r="AZ14" s="3">
        <f t="shared" si="8"/>
        <v>641.59615000000008</v>
      </c>
      <c r="BA14" s="3">
        <f t="shared" si="8"/>
        <v>638.97074999999995</v>
      </c>
      <c r="BB14" s="3">
        <f t="shared" si="8"/>
        <v>639.10385000000008</v>
      </c>
      <c r="BC14" s="3">
        <f t="shared" si="8"/>
        <v>652.29979999999989</v>
      </c>
      <c r="BD14" s="3">
        <f t="shared" si="8"/>
        <v>679.42574999999999</v>
      </c>
      <c r="BE14" s="3">
        <f t="shared" si="8"/>
        <v>807.29837999999995</v>
      </c>
      <c r="BF14" s="3">
        <f t="shared" si="8"/>
        <v>689.16340000000002</v>
      </c>
      <c r="BG14" s="3">
        <f t="shared" si="8"/>
        <v>671.10119999999995</v>
      </c>
      <c r="BH14" s="3">
        <f t="shared" si="8"/>
        <v>946.25288999999998</v>
      </c>
      <c r="BI14" s="3">
        <f t="shared" ref="BI14:BT14" si="9">(BI10+BJ10)/2*BI12/1000</f>
        <v>1696.3590099999999</v>
      </c>
      <c r="BJ14" s="3">
        <f t="shared" si="9"/>
        <v>971.70129500000007</v>
      </c>
      <c r="BK14" s="3">
        <f t="shared" si="9"/>
        <v>782.57553000000007</v>
      </c>
      <c r="BL14" s="3">
        <f t="shared" si="9"/>
        <v>688.39740000000006</v>
      </c>
      <c r="BM14" s="3">
        <f t="shared" si="9"/>
        <v>708.4701</v>
      </c>
      <c r="BN14" s="3">
        <f t="shared" si="9"/>
        <v>747.42833999999993</v>
      </c>
      <c r="BO14" s="3">
        <f t="shared" si="9"/>
        <v>784.61857999999995</v>
      </c>
      <c r="BP14" s="3">
        <f t="shared" si="9"/>
        <v>813.94600000000003</v>
      </c>
      <c r="BQ14" s="3">
        <f t="shared" si="9"/>
        <v>967.14700000000005</v>
      </c>
      <c r="BR14" s="3">
        <f t="shared" si="9"/>
        <v>992.31439999999998</v>
      </c>
      <c r="BS14" s="3">
        <f t="shared" si="9"/>
        <v>984.26700000000005</v>
      </c>
      <c r="BT14" s="3"/>
    </row>
    <row r="15" spans="1:72" x14ac:dyDescent="0.2">
      <c r="B15" s="4" t="s">
        <v>5</v>
      </c>
      <c r="E15" s="3">
        <f>E10-F10-(E13-E14)</f>
        <v>1.102310000000216</v>
      </c>
      <c r="F15" s="3">
        <f t="shared" ref="F15:W15" si="10">F10-G10-(F13-F14)</f>
        <v>-0.12512000000003809</v>
      </c>
      <c r="G15" s="3">
        <f t="shared" si="10"/>
        <v>-0.78466999999977816</v>
      </c>
      <c r="H15" s="3">
        <f t="shared" si="10"/>
        <v>0.16903999999999542</v>
      </c>
      <c r="I15" s="3">
        <f t="shared" si="10"/>
        <v>0.40597500000001219</v>
      </c>
      <c r="J15" s="3">
        <f t="shared" si="10"/>
        <v>0.16173000000014781</v>
      </c>
      <c r="K15" s="3">
        <f t="shared" si="10"/>
        <v>0.23930499999994481</v>
      </c>
      <c r="L15" s="3">
        <f t="shared" si="10"/>
        <v>-0.32361999999989166</v>
      </c>
      <c r="M15" s="3">
        <f t="shared" si="10"/>
        <v>7.5259999999843785E-2</v>
      </c>
      <c r="N15" s="3">
        <f t="shared" si="10"/>
        <v>-0.3465449999998782</v>
      </c>
      <c r="O15" s="3">
        <f t="shared" si="10"/>
        <v>-0.21855999999991127</v>
      </c>
      <c r="P15" s="3">
        <f t="shared" si="10"/>
        <v>0.10891999999989821</v>
      </c>
      <c r="Q15" s="3">
        <f t="shared" si="10"/>
        <v>0.20397500000012769</v>
      </c>
      <c r="R15" s="3">
        <f t="shared" si="10"/>
        <v>-0.32839999999987413</v>
      </c>
      <c r="S15" s="3">
        <f t="shared" si="10"/>
        <v>0.14200000000005275</v>
      </c>
      <c r="T15" s="3">
        <f t="shared" si="10"/>
        <v>6.4249999999901775E-2</v>
      </c>
      <c r="U15" s="3">
        <f t="shared" si="10"/>
        <v>-8.4909999999808861E-2</v>
      </c>
      <c r="V15" s="3">
        <f t="shared" si="10"/>
        <v>0.26276999999981854</v>
      </c>
      <c r="W15" s="3">
        <f t="shared" si="10"/>
        <v>-0.12859000000003107</v>
      </c>
      <c r="X15" s="3">
        <f t="shared" ref="X15" si="11">X10-Y10-(X13-X14)</f>
        <v>-0.45545000000038272</v>
      </c>
      <c r="Y15" s="3">
        <f t="shared" ref="Y15" si="12">Y10-Z10-(Y13-Y14)</f>
        <v>-0.68710000000055516</v>
      </c>
      <c r="Z15" s="3">
        <f t="shared" ref="Z15" si="13">Z10-AA10-(Z13-Z14)</f>
        <v>-0.12202500000012151</v>
      </c>
      <c r="AA15" s="3">
        <f t="shared" ref="AA15" si="14">AA10-AB10-(AA13-AA14)</f>
        <v>-3.047034999999596</v>
      </c>
      <c r="AB15" s="3">
        <f t="shared" ref="AB15" si="15">AB10-AC10-(AB13-AB14)</f>
        <v>-3.313799999999901</v>
      </c>
      <c r="AC15" s="3">
        <f t="shared" ref="AC15" si="16">AC10-AD10-(AC13-AC14)</f>
        <v>-3.3651999999999589</v>
      </c>
      <c r="AD15" s="3">
        <f t="shared" ref="AD15" si="17">AD10-AE10-(AD13-AD14)</f>
        <v>-3.7124400000000151</v>
      </c>
      <c r="AE15" s="3">
        <f t="shared" ref="AE15" si="18">AE10-AF10-(AE13-AE14)</f>
        <v>-4.5312149999995199</v>
      </c>
      <c r="AF15" s="3">
        <f t="shared" ref="AF15" si="19">AF10-AG10-(AF13-AF14)</f>
        <v>-4.4495999999999185</v>
      </c>
      <c r="AG15" s="3">
        <f t="shared" ref="AG15" si="20">AG10-AH10-(AG13-AG14)</f>
        <v>-6.8639899999998306</v>
      </c>
      <c r="AH15" s="3">
        <f t="shared" ref="AH15" si="21">AH10-AI10-(AH13-AH14)</f>
        <v>-7.5821349999996528</v>
      </c>
      <c r="AI15" s="3">
        <f t="shared" ref="AI15" si="22">AI10-AJ10-(AI13-AI14)</f>
        <v>-4.9920299999998861</v>
      </c>
      <c r="AJ15" s="3">
        <f t="shared" ref="AJ15" si="23">AJ10-AK10-(AJ13-AJ14)</f>
        <v>-4.7830399999995734</v>
      </c>
      <c r="AK15" s="3">
        <f t="shared" ref="AK15" si="24">AK10-AL10-(AK13-AK14)</f>
        <v>-7.1670999999996639</v>
      </c>
      <c r="AL15" s="3">
        <f t="shared" ref="AL15" si="25">AL10-AM10-(AL13-AL14)</f>
        <v>-5.9789900000000671</v>
      </c>
      <c r="AM15" s="3">
        <f t="shared" ref="AM15" si="26">AM10-AN10-(AM13-AM14)</f>
        <v>0.46815999999989799</v>
      </c>
      <c r="AN15" s="3">
        <f t="shared" ref="AN15" si="27">AN10-AO10-(AN13-AN14)</f>
        <v>-79.102674999999863</v>
      </c>
      <c r="AO15" s="3">
        <f t="shared" ref="AO15" si="28">AO10-AP10-(AO13-AO14)</f>
        <v>-1.725945000000138</v>
      </c>
      <c r="AP15" s="3">
        <f t="shared" ref="AP15" si="29">AP10-AQ10-(AP13-AP14)</f>
        <v>157.9851950000002</v>
      </c>
      <c r="AQ15" s="3">
        <f t="shared" ref="AQ15" si="30">AQ10-AR10-(AQ13-AQ14)</f>
        <v>137.60199999999986</v>
      </c>
      <c r="AR15" s="3">
        <f t="shared" ref="AR15" si="31">AR10-AS10-(AR13-AR14)</f>
        <v>113.5325399999997</v>
      </c>
      <c r="AS15" s="3">
        <f t="shared" ref="AS15" si="32">AS10-AT10-(AS13-AS14)</f>
        <v>113.16867999999977</v>
      </c>
      <c r="AT15" s="3">
        <f t="shared" ref="AT15" si="33">AT10-AU10-(AT13-AT14)</f>
        <v>115.84508499999993</v>
      </c>
      <c r="AU15" s="3">
        <f t="shared" ref="AU15" si="34">AU10-AV10-(AU13-AU14)</f>
        <v>66.08504999999991</v>
      </c>
      <c r="AV15" s="3">
        <f t="shared" ref="AV15" si="35">AV10-AW10-(AV13-AV14)</f>
        <v>182.80794000000014</v>
      </c>
      <c r="AW15" s="3">
        <f t="shared" ref="AW15" si="36">AW10-AX10-(AW13-AW14)</f>
        <v>28.25918999999999</v>
      </c>
      <c r="AX15" s="3">
        <f t="shared" ref="AX15" si="37">AX10-AY10-(AX13-AX14)</f>
        <v>268.81429999999978</v>
      </c>
      <c r="AY15" s="3">
        <f t="shared" ref="AY15" si="38">AY10-AZ10-(AY13-AY14)</f>
        <v>197.47257499999978</v>
      </c>
      <c r="AZ15" s="3">
        <f t="shared" ref="AZ15" si="39">AZ10-BA10-(AZ13-AZ14)</f>
        <v>52.210525000000416</v>
      </c>
      <c r="BA15" s="3">
        <f t="shared" ref="BA15" si="40">BA10-BB10-(BA13-BA14)</f>
        <v>36.097499999999854</v>
      </c>
      <c r="BB15" s="3">
        <f t="shared" ref="BB15" si="41">BB10-BC10-(BB13-BB14)</f>
        <v>-109.42074999999977</v>
      </c>
      <c r="BC15" s="3">
        <f t="shared" ref="BC15" si="42">BC10-BD10-(BC13-BC14)</f>
        <v>66.956400000000031</v>
      </c>
      <c r="BD15" s="3">
        <f t="shared" ref="BD15" si="43">BD10-BE10-(BD13-BD14)</f>
        <v>0.72274999999990541</v>
      </c>
      <c r="BE15" s="3">
        <f t="shared" ref="BE15" si="44">BE10-BF10-(BE13-BE14)</f>
        <v>-613.03019000000018</v>
      </c>
      <c r="BF15" s="3">
        <f t="shared" ref="BF15" si="45">BF10-BG10-(BF13-BF14)</f>
        <v>-409.83899999999994</v>
      </c>
      <c r="BG15" s="3">
        <f t="shared" ref="BG15" si="46">BG10-BH10-(BG13-BG14)</f>
        <v>-369.91334999999981</v>
      </c>
      <c r="BH15" s="3">
        <f t="shared" ref="BH15" si="47">BH10-BI10-(BH13-BH14)</f>
        <v>-598.92540000000008</v>
      </c>
      <c r="BI15" s="3">
        <f t="shared" ref="BI15" si="48">BI10-BJ10-(BI13-BI14)</f>
        <v>-695.14901000000009</v>
      </c>
      <c r="BJ15" s="3">
        <f t="shared" ref="BJ15" si="49">BJ10-BK10-(BJ13-BJ14)</f>
        <v>534.34090500000002</v>
      </c>
      <c r="BK15" s="3">
        <f t="shared" ref="BK15" si="50">BK10-BL10-(BK13-BK14)</f>
        <v>214.82286000000022</v>
      </c>
      <c r="BL15" s="3">
        <f t="shared" ref="BL15" si="51">BL10-BM10-(BL13-BL14)</f>
        <v>344.30818500000009</v>
      </c>
      <c r="BM15" s="3">
        <f t="shared" ref="BM15" si="52">BM10-BN10-(BM13-BM14)</f>
        <v>88.996750000000247</v>
      </c>
      <c r="BN15" s="3">
        <f t="shared" ref="BN15" si="53">BN10-BO10-(BN13-BN14)</f>
        <v>-37.786960000000136</v>
      </c>
      <c r="BO15" s="3">
        <f t="shared" ref="BO15" si="54">BO10-BP10-(BO13-BO14)</f>
        <v>-5.773490000000038</v>
      </c>
      <c r="BP15" s="3">
        <f t="shared" ref="BP15" si="55">BP10-BQ10-(BP13-BP14)</f>
        <v>-23.197000000000116</v>
      </c>
      <c r="BQ15" s="3">
        <f t="shared" ref="BQ15" si="56">BQ10-BR10-(BQ13-BQ14)</f>
        <v>44.179999999999836</v>
      </c>
      <c r="BR15" s="3">
        <f t="shared" ref="BR15" si="57">BR10-BS10-(BR13-BR14)</f>
        <v>-10.959999999999809</v>
      </c>
      <c r="BS15" s="3">
        <f t="shared" ref="BS15" si="58">BS10-BT10-(BS13-BS14)</f>
        <v>-9.9484999999999673</v>
      </c>
      <c r="BT15" s="3"/>
    </row>
    <row r="16" spans="1:72" x14ac:dyDescent="0.2">
      <c r="A16" t="s">
        <v>7</v>
      </c>
      <c r="C16">
        <f>$B$8-C9</f>
        <v>0</v>
      </c>
      <c r="D16">
        <f t="shared" ref="D16:BI16" si="59">$B$8-D9</f>
        <v>1</v>
      </c>
      <c r="E16">
        <f t="shared" si="59"/>
        <v>2</v>
      </c>
      <c r="F16">
        <f t="shared" si="59"/>
        <v>3</v>
      </c>
      <c r="G16">
        <f t="shared" si="59"/>
        <v>4</v>
      </c>
      <c r="H16">
        <f t="shared" si="59"/>
        <v>5</v>
      </c>
      <c r="I16">
        <f t="shared" si="59"/>
        <v>6</v>
      </c>
      <c r="J16">
        <f t="shared" si="59"/>
        <v>7</v>
      </c>
      <c r="K16">
        <f t="shared" si="59"/>
        <v>8</v>
      </c>
      <c r="L16">
        <f t="shared" si="59"/>
        <v>9</v>
      </c>
      <c r="M16">
        <f t="shared" si="59"/>
        <v>10</v>
      </c>
      <c r="N16">
        <f t="shared" si="59"/>
        <v>11</v>
      </c>
      <c r="O16">
        <f t="shared" si="59"/>
        <v>12</v>
      </c>
      <c r="P16">
        <f t="shared" si="59"/>
        <v>13</v>
      </c>
      <c r="Q16">
        <f t="shared" si="59"/>
        <v>14</v>
      </c>
      <c r="R16">
        <f t="shared" si="59"/>
        <v>15</v>
      </c>
      <c r="S16">
        <f t="shared" si="59"/>
        <v>16</v>
      </c>
      <c r="T16">
        <f t="shared" si="59"/>
        <v>17</v>
      </c>
      <c r="U16">
        <f t="shared" si="59"/>
        <v>18</v>
      </c>
      <c r="V16">
        <f t="shared" si="59"/>
        <v>19</v>
      </c>
      <c r="W16">
        <f t="shared" si="59"/>
        <v>20</v>
      </c>
      <c r="X16">
        <f t="shared" si="59"/>
        <v>21</v>
      </c>
      <c r="Y16">
        <f t="shared" si="59"/>
        <v>22</v>
      </c>
      <c r="Z16">
        <f t="shared" si="59"/>
        <v>23</v>
      </c>
      <c r="AA16">
        <f t="shared" si="59"/>
        <v>24</v>
      </c>
      <c r="AB16">
        <f t="shared" si="59"/>
        <v>25</v>
      </c>
      <c r="AC16">
        <f t="shared" si="59"/>
        <v>26</v>
      </c>
      <c r="AD16">
        <f t="shared" si="59"/>
        <v>27</v>
      </c>
      <c r="AE16">
        <f t="shared" si="59"/>
        <v>28</v>
      </c>
      <c r="AF16">
        <f t="shared" si="59"/>
        <v>29</v>
      </c>
      <c r="AG16">
        <f t="shared" si="59"/>
        <v>30</v>
      </c>
      <c r="AH16">
        <f t="shared" si="59"/>
        <v>31</v>
      </c>
      <c r="AI16">
        <f t="shared" si="59"/>
        <v>32</v>
      </c>
      <c r="AJ16">
        <f t="shared" si="59"/>
        <v>33</v>
      </c>
      <c r="AK16">
        <f t="shared" si="59"/>
        <v>34</v>
      </c>
      <c r="AL16">
        <f t="shared" si="59"/>
        <v>35</v>
      </c>
      <c r="AM16">
        <f t="shared" si="59"/>
        <v>36</v>
      </c>
      <c r="AN16">
        <f t="shared" si="59"/>
        <v>37</v>
      </c>
      <c r="AO16">
        <f t="shared" si="59"/>
        <v>38</v>
      </c>
      <c r="AP16">
        <f t="shared" si="59"/>
        <v>39</v>
      </c>
      <c r="AQ16">
        <f t="shared" si="59"/>
        <v>40</v>
      </c>
      <c r="AR16">
        <f t="shared" si="59"/>
        <v>41</v>
      </c>
      <c r="AS16">
        <f t="shared" si="59"/>
        <v>42</v>
      </c>
      <c r="AT16">
        <f t="shared" si="59"/>
        <v>43</v>
      </c>
      <c r="AU16">
        <f t="shared" si="59"/>
        <v>44</v>
      </c>
      <c r="AV16">
        <f t="shared" si="59"/>
        <v>45</v>
      </c>
      <c r="AW16">
        <f t="shared" si="59"/>
        <v>46</v>
      </c>
      <c r="AX16">
        <f t="shared" si="59"/>
        <v>47</v>
      </c>
      <c r="AY16">
        <f t="shared" si="59"/>
        <v>48</v>
      </c>
      <c r="AZ16">
        <f t="shared" si="59"/>
        <v>49</v>
      </c>
      <c r="BA16">
        <f t="shared" si="59"/>
        <v>50</v>
      </c>
      <c r="BB16">
        <f t="shared" si="59"/>
        <v>51</v>
      </c>
      <c r="BC16">
        <f t="shared" si="59"/>
        <v>52</v>
      </c>
      <c r="BD16">
        <f t="shared" si="59"/>
        <v>53</v>
      </c>
      <c r="BE16">
        <f t="shared" si="59"/>
        <v>54</v>
      </c>
      <c r="BF16">
        <f t="shared" si="59"/>
        <v>55</v>
      </c>
      <c r="BG16">
        <f t="shared" si="59"/>
        <v>56</v>
      </c>
      <c r="BH16">
        <f t="shared" si="59"/>
        <v>57</v>
      </c>
      <c r="BI16">
        <f t="shared" ref="BI16:BT16" si="60">$B$8-BI9</f>
        <v>58</v>
      </c>
      <c r="BJ16">
        <f t="shared" si="60"/>
        <v>59</v>
      </c>
      <c r="BK16">
        <f t="shared" si="60"/>
        <v>60</v>
      </c>
      <c r="BL16">
        <f t="shared" si="60"/>
        <v>61</v>
      </c>
      <c r="BM16">
        <f t="shared" si="60"/>
        <v>62</v>
      </c>
      <c r="BN16">
        <f t="shared" si="60"/>
        <v>63</v>
      </c>
      <c r="BO16">
        <f t="shared" si="60"/>
        <v>64</v>
      </c>
      <c r="BP16">
        <f t="shared" si="60"/>
        <v>65</v>
      </c>
      <c r="BQ16">
        <f t="shared" si="60"/>
        <v>66</v>
      </c>
      <c r="BR16">
        <f t="shared" si="60"/>
        <v>67</v>
      </c>
      <c r="BS16">
        <f t="shared" si="60"/>
        <v>68</v>
      </c>
    </row>
    <row r="17" spans="1:31" x14ac:dyDescent="0.2">
      <c r="A17" t="s">
        <v>8</v>
      </c>
      <c r="E17" s="3">
        <f>SUM(U13:BA13)</f>
        <v>72370.966175000009</v>
      </c>
      <c r="F17" s="3">
        <f>SUM(V13:BB13)</f>
        <v>73173.999840000019</v>
      </c>
      <c r="G17" s="3">
        <f>SUM(W13:BC13)</f>
        <v>73929.339200000017</v>
      </c>
      <c r="H17" s="3">
        <f>SUM(X13:BD13)</f>
        <v>74704.655859999999</v>
      </c>
      <c r="I17" s="3">
        <f>SUM(Y13:BE13)</f>
        <v>75413.750155000002</v>
      </c>
      <c r="J17" s="3">
        <f>SUM(Z13:BF13)</f>
        <v>76321.352654999995</v>
      </c>
      <c r="K17" s="3">
        <f>SUM(AA13:BG13)</f>
        <v>76736.655445000011</v>
      </c>
      <c r="L17" s="3">
        <f>SUM(AB13:BH13)</f>
        <v>75824.285785</v>
      </c>
      <c r="M17" s="3">
        <f>SUM(AC13:BI13)</f>
        <v>75083.995844999998</v>
      </c>
      <c r="N17" s="3">
        <f>SUM(AD13:BJ13)</f>
        <v>74609.450954999993</v>
      </c>
      <c r="O17" s="3">
        <f>SUM(AE13:BK13)</f>
        <v>74253.468584999995</v>
      </c>
      <c r="P17" s="3">
        <f>SUM(AF13:BL13)</f>
        <v>74031.858189999984</v>
      </c>
      <c r="Q17" s="3">
        <f>SUM(AG13:BM13)</f>
        <v>73600.284840000008</v>
      </c>
      <c r="R17" s="3">
        <f>SUM(AH13:BN13)</f>
        <v>73120.153829999996</v>
      </c>
      <c r="S17" s="3">
        <f>SUM(AI13:BO13)</f>
        <v>72851.492245000001</v>
      </c>
      <c r="T17" s="3">
        <f>SUM(AJ13:BP13)</f>
        <v>72609.825274999981</v>
      </c>
      <c r="U17" s="3">
        <f>SUM(AK13:BQ13)</f>
        <v>72503.404114999998</v>
      </c>
      <c r="V17" s="3">
        <f>SUM(AL13:BR13)</f>
        <v>72547.396764999998</v>
      </c>
    </row>
    <row r="18" spans="1:31" x14ac:dyDescent="0.2">
      <c r="E18" s="3"/>
      <c r="F18" s="3"/>
    </row>
    <row r="19" spans="1:31" x14ac:dyDescent="0.2">
      <c r="A19" t="s">
        <v>37</v>
      </c>
      <c r="E19" s="1">
        <v>41428</v>
      </c>
      <c r="F19" s="1">
        <v>40410</v>
      </c>
      <c r="G19" s="1">
        <v>39310</v>
      </c>
      <c r="H19" s="1">
        <v>38240</v>
      </c>
      <c r="I19" s="1">
        <v>37102</v>
      </c>
      <c r="J19" s="1">
        <v>35914</v>
      </c>
      <c r="K19" s="1">
        <v>34687</v>
      </c>
      <c r="L19" s="1">
        <v>33322</v>
      </c>
      <c r="M19" s="1">
        <v>32103</v>
      </c>
      <c r="N19" s="1">
        <v>30953</v>
      </c>
      <c r="O19" s="1">
        <v>29630</v>
      </c>
      <c r="P19" s="1">
        <v>28389</v>
      </c>
      <c r="Q19" s="1">
        <v>27293</v>
      </c>
      <c r="R19" s="1">
        <v>26230</v>
      </c>
      <c r="S19" s="1">
        <v>25159</v>
      </c>
      <c r="T19" s="1">
        <v>24123</v>
      </c>
      <c r="U19" s="1">
        <v>23151</v>
      </c>
      <c r="V19" s="1">
        <v>22412</v>
      </c>
      <c r="W19" s="1">
        <v>21616</v>
      </c>
      <c r="X19" s="1">
        <v>20781</v>
      </c>
    </row>
    <row r="20" spans="1:31" x14ac:dyDescent="0.2">
      <c r="AE20" s="1"/>
    </row>
    <row r="21" spans="1:31" x14ac:dyDescent="0.2">
      <c r="AE2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W57"/>
  <sheetViews>
    <sheetView tabSelected="1" topLeftCell="A4" workbookViewId="0">
      <selection activeCell="A9" sqref="A9"/>
    </sheetView>
  </sheetViews>
  <sheetFormatPr baseColWidth="10" defaultRowHeight="16" x14ac:dyDescent="0.2"/>
  <cols>
    <col min="1" max="1" width="26.33203125" customWidth="1"/>
    <col min="3" max="3" width="15.1640625" customWidth="1"/>
    <col min="4" max="4" width="12.5" customWidth="1"/>
  </cols>
  <sheetData>
    <row r="5" spans="1:23" x14ac:dyDescent="0.2">
      <c r="A5" t="s">
        <v>10</v>
      </c>
      <c r="B5">
        <v>2018</v>
      </c>
    </row>
    <row r="6" spans="1:23" x14ac:dyDescent="0.2">
      <c r="A6" t="s">
        <v>9</v>
      </c>
      <c r="D6">
        <v>2016</v>
      </c>
      <c r="E6">
        <f>D6-1</f>
        <v>2015</v>
      </c>
      <c r="F6">
        <f t="shared" ref="F6:W6" si="0">E6-1</f>
        <v>2014</v>
      </c>
      <c r="G6">
        <f t="shared" si="0"/>
        <v>2013</v>
      </c>
      <c r="H6">
        <f t="shared" si="0"/>
        <v>2012</v>
      </c>
      <c r="I6">
        <f t="shared" si="0"/>
        <v>2011</v>
      </c>
      <c r="J6">
        <f t="shared" si="0"/>
        <v>2010</v>
      </c>
      <c r="K6">
        <f t="shared" si="0"/>
        <v>2009</v>
      </c>
      <c r="L6">
        <f t="shared" si="0"/>
        <v>2008</v>
      </c>
      <c r="M6">
        <f t="shared" si="0"/>
        <v>2007</v>
      </c>
      <c r="N6">
        <f t="shared" si="0"/>
        <v>2006</v>
      </c>
      <c r="O6">
        <f t="shared" si="0"/>
        <v>2005</v>
      </c>
      <c r="P6">
        <f t="shared" si="0"/>
        <v>2004</v>
      </c>
      <c r="Q6">
        <f t="shared" si="0"/>
        <v>2003</v>
      </c>
      <c r="R6">
        <f t="shared" si="0"/>
        <v>2002</v>
      </c>
      <c r="S6">
        <f t="shared" si="0"/>
        <v>2001</v>
      </c>
      <c r="T6">
        <f t="shared" si="0"/>
        <v>2000</v>
      </c>
      <c r="U6">
        <f t="shared" si="0"/>
        <v>1999</v>
      </c>
      <c r="V6">
        <f t="shared" si="0"/>
        <v>1998</v>
      </c>
      <c r="W6">
        <f t="shared" si="0"/>
        <v>1997</v>
      </c>
    </row>
    <row r="7" spans="1:23" ht="45" customHeight="1" x14ac:dyDescent="0.2">
      <c r="A7" s="8" t="s">
        <v>11</v>
      </c>
      <c r="D7" s="9">
        <v>6331.27</v>
      </c>
      <c r="E7" s="9">
        <v>6709.58</v>
      </c>
      <c r="F7" s="9">
        <v>6843.01</v>
      </c>
      <c r="G7" s="9">
        <v>6735.92</v>
      </c>
      <c r="H7" s="9">
        <v>6051.63</v>
      </c>
      <c r="I7" s="9">
        <v>5635.99</v>
      </c>
      <c r="J7" s="9">
        <v>4931.6899999999996</v>
      </c>
      <c r="K7" s="9">
        <v>4743.3500000000004</v>
      </c>
      <c r="L7" s="9">
        <v>3547.13</v>
      </c>
      <c r="M7" s="9">
        <v>3022</v>
      </c>
      <c r="N7" s="9">
        <v>2490.1999999999998</v>
      </c>
      <c r="O7" s="9">
        <v>2083.0700000000002</v>
      </c>
      <c r="P7" s="9">
        <v>1933.39</v>
      </c>
      <c r="Q7" s="9">
        <v>1926.91</v>
      </c>
      <c r="R7" s="9">
        <v>1858.08</v>
      </c>
      <c r="S7" s="9">
        <v>1775.04</v>
      </c>
      <c r="T7" s="9">
        <v>1846.85</v>
      </c>
      <c r="U7" s="9">
        <v>1799.1</v>
      </c>
      <c r="V7" s="9">
        <v>1907.23</v>
      </c>
      <c r="W7" s="9">
        <v>1890.65</v>
      </c>
    </row>
    <row r="8" spans="1:23" x14ac:dyDescent="0.2">
      <c r="A8" s="8" t="s">
        <v>50</v>
      </c>
      <c r="D8" s="9">
        <v>73051.42</v>
      </c>
      <c r="E8" s="9">
        <v>79380.2</v>
      </c>
      <c r="F8" s="9">
        <v>83769.59</v>
      </c>
      <c r="G8" s="9">
        <v>85952.98</v>
      </c>
      <c r="H8" s="9">
        <v>87775.93</v>
      </c>
      <c r="I8" s="9">
        <v>94939.06</v>
      </c>
      <c r="J8" s="9">
        <v>87947.14</v>
      </c>
      <c r="K8" s="9">
        <v>95570.47</v>
      </c>
      <c r="L8" s="9">
        <v>78585.75</v>
      </c>
      <c r="M8" s="9">
        <v>72676.429999999993</v>
      </c>
      <c r="N8" s="9">
        <v>64563.67</v>
      </c>
      <c r="O8" s="9">
        <v>62292.39</v>
      </c>
      <c r="P8" s="9">
        <v>62303.49</v>
      </c>
      <c r="Q8" s="9">
        <v>69741.100000000006</v>
      </c>
      <c r="R8" s="9">
        <v>69840.97</v>
      </c>
      <c r="S8" s="9">
        <v>68799.28</v>
      </c>
      <c r="T8" s="9">
        <v>75515.31</v>
      </c>
      <c r="U8" s="9">
        <v>76758</v>
      </c>
      <c r="V8" s="9">
        <v>77031</v>
      </c>
      <c r="W8" s="9">
        <v>77287</v>
      </c>
    </row>
    <row r="9" spans="1:23" x14ac:dyDescent="0.2">
      <c r="A9" s="8" t="s">
        <v>49</v>
      </c>
      <c r="D9" s="9">
        <v>866.69</v>
      </c>
      <c r="E9" s="9">
        <v>845.25</v>
      </c>
      <c r="F9" s="9">
        <v>816.88</v>
      </c>
      <c r="G9" s="9">
        <v>783.68</v>
      </c>
      <c r="H9" s="9">
        <v>689.44</v>
      </c>
      <c r="I9" s="9">
        <v>593.64</v>
      </c>
      <c r="J9" s="9">
        <v>560.76</v>
      </c>
      <c r="K9" s="9">
        <v>496.32</v>
      </c>
      <c r="L9" s="9">
        <v>451.37</v>
      </c>
      <c r="M9" s="9">
        <v>415.82</v>
      </c>
      <c r="N9" s="9">
        <v>385.7</v>
      </c>
      <c r="O9" s="9">
        <v>334.4</v>
      </c>
      <c r="P9" s="9">
        <v>310.32</v>
      </c>
      <c r="Q9" s="9">
        <v>276.29000000000002</v>
      </c>
      <c r="R9" s="9">
        <v>266.04000000000002</v>
      </c>
      <c r="S9" s="9">
        <v>258</v>
      </c>
      <c r="T9" s="9">
        <v>244.57</v>
      </c>
      <c r="U9" s="9">
        <v>234.39</v>
      </c>
      <c r="V9" s="9">
        <v>248</v>
      </c>
      <c r="W9" s="9">
        <v>245</v>
      </c>
    </row>
    <row r="10" spans="1:23" x14ac:dyDescent="0.2">
      <c r="D10" s="2"/>
    </row>
    <row r="12" spans="1:23" x14ac:dyDescent="0.2">
      <c r="A12" s="8" t="s">
        <v>17</v>
      </c>
      <c r="D12" s="9">
        <v>35121.01</v>
      </c>
      <c r="E12" s="9">
        <v>36638.480000000003</v>
      </c>
      <c r="F12" s="9">
        <v>42136.28</v>
      </c>
      <c r="G12" s="9">
        <v>42280.47</v>
      </c>
      <c r="H12" s="9">
        <v>40195.99</v>
      </c>
      <c r="I12" s="9">
        <v>40220.76</v>
      </c>
      <c r="J12" s="9">
        <v>31457.95</v>
      </c>
      <c r="K12" s="9">
        <v>32816.54</v>
      </c>
      <c r="L12" s="9">
        <v>48161.07</v>
      </c>
      <c r="M12" s="9">
        <v>41483.97</v>
      </c>
      <c r="N12" s="9">
        <v>37523.65</v>
      </c>
      <c r="O12" s="9">
        <v>27522</v>
      </c>
      <c r="P12" s="9">
        <v>39635.300000000003</v>
      </c>
      <c r="Q12" s="9">
        <v>21782.58</v>
      </c>
      <c r="R12" s="9">
        <v>19178.650000000001</v>
      </c>
      <c r="S12" s="9">
        <v>14582.13</v>
      </c>
      <c r="T12" s="9">
        <v>14754.77</v>
      </c>
    </row>
    <row r="13" spans="1:23" x14ac:dyDescent="0.2">
      <c r="A13" s="8" t="s">
        <v>18</v>
      </c>
      <c r="D13" s="9">
        <v>22025.25</v>
      </c>
      <c r="E13" s="9">
        <v>22810.79</v>
      </c>
      <c r="F13" s="9">
        <v>33383.03</v>
      </c>
      <c r="G13" s="9">
        <v>38814.379999999997</v>
      </c>
      <c r="H13" s="9">
        <v>35666.800000000003</v>
      </c>
      <c r="I13" s="9">
        <v>44327.44</v>
      </c>
      <c r="J13" s="9">
        <v>39953.1</v>
      </c>
      <c r="K13" s="9">
        <v>31909.45</v>
      </c>
      <c r="L13" s="9">
        <v>39353.43</v>
      </c>
      <c r="M13" s="9">
        <v>40245.85</v>
      </c>
      <c r="N13" s="9">
        <v>36573.57</v>
      </c>
      <c r="O13" s="9">
        <v>38253.730000000003</v>
      </c>
      <c r="P13" s="9">
        <v>39784.660000000003</v>
      </c>
      <c r="Q13" s="9">
        <v>35696.480000000003</v>
      </c>
      <c r="R13" s="9">
        <v>31356.78</v>
      </c>
      <c r="S13" s="9">
        <v>23408.99</v>
      </c>
      <c r="T13" s="9">
        <v>16905.240000000002</v>
      </c>
    </row>
    <row r="14" spans="1:23" x14ac:dyDescent="0.2">
      <c r="A14" s="8" t="s">
        <v>19</v>
      </c>
      <c r="D14" s="9">
        <v>9129.31</v>
      </c>
      <c r="E14" s="9">
        <v>7621.61</v>
      </c>
      <c r="F14" s="9">
        <v>10019.879999999999</v>
      </c>
      <c r="G14" s="9">
        <v>9918.2900000000009</v>
      </c>
      <c r="H14" s="9">
        <v>7409.64</v>
      </c>
      <c r="I14" s="9">
        <v>8894.0300000000007</v>
      </c>
      <c r="J14" s="9">
        <v>8206.7099999999991</v>
      </c>
      <c r="K14" s="9">
        <v>5150.1400000000003</v>
      </c>
      <c r="L14" s="9">
        <v>4831.68</v>
      </c>
      <c r="M14" s="9">
        <v>4573.18</v>
      </c>
      <c r="N14" s="9">
        <v>3318.04</v>
      </c>
      <c r="O14" s="9">
        <v>3269.32</v>
      </c>
      <c r="P14" s="9">
        <v>2888.57</v>
      </c>
      <c r="Q14" s="9">
        <v>4888.95</v>
      </c>
      <c r="R14" s="9"/>
      <c r="S14" s="9"/>
      <c r="T14" s="9"/>
    </row>
    <row r="15" spans="1:23" x14ac:dyDescent="0.2">
      <c r="A15" s="8" t="s">
        <v>20</v>
      </c>
      <c r="D15" s="9">
        <v>18778.68</v>
      </c>
      <c r="E15" s="9">
        <v>17675.439999999999</v>
      </c>
      <c r="F15" s="9">
        <v>17458.53</v>
      </c>
      <c r="G15" s="9">
        <v>13501.73</v>
      </c>
      <c r="H15" s="9">
        <v>12100.15</v>
      </c>
      <c r="I15" s="9">
        <v>11527.25</v>
      </c>
      <c r="J15" s="9">
        <v>9999.92</v>
      </c>
      <c r="K15" s="9">
        <v>6023.71</v>
      </c>
      <c r="L15" s="9">
        <v>5995.62</v>
      </c>
      <c r="M15" s="9">
        <v>4873.25</v>
      </c>
      <c r="N15" s="9">
        <v>3814.49</v>
      </c>
      <c r="O15" s="9">
        <v>2904.37</v>
      </c>
      <c r="P15" s="9">
        <v>2574.4699999999998</v>
      </c>
      <c r="Q15" s="9">
        <v>2055.17</v>
      </c>
      <c r="R15" s="9">
        <v>1445.81</v>
      </c>
      <c r="S15" s="9">
        <v>1038.77</v>
      </c>
      <c r="T15" s="9">
        <v>733.99</v>
      </c>
    </row>
    <row r="16" spans="1:23" x14ac:dyDescent="0.2">
      <c r="A16" s="16" t="s">
        <v>48</v>
      </c>
      <c r="D16" s="3">
        <f>SUM(D13:T13)</f>
        <v>570468.97</v>
      </c>
      <c r="E16" s="3">
        <f>SUM(E13:U13)</f>
        <v>548443.72</v>
      </c>
      <c r="F16" s="3">
        <f>SUM(F13:V13)</f>
        <v>525632.93000000005</v>
      </c>
      <c r="G16" s="3">
        <f>SUM(G13:W13)</f>
        <v>492249.9</v>
      </c>
      <c r="H16" s="3">
        <f>SUM(H13:X13)</f>
        <v>453435.52</v>
      </c>
      <c r="I16" s="3">
        <f>SUM(I13:Y13)</f>
        <v>417768.72</v>
      </c>
      <c r="J16" s="3">
        <f>SUM(J13:Z13)</f>
        <v>373441.28000000003</v>
      </c>
      <c r="K16" s="3">
        <f>SUM(K13:AA13)</f>
        <v>333488.18000000005</v>
      </c>
      <c r="L16" s="3">
        <f>SUM(L13:AB13)</f>
        <v>301578.73000000004</v>
      </c>
      <c r="M16" s="3">
        <f>SUM(M13:AC13)</f>
        <v>262225.3</v>
      </c>
      <c r="N16" s="3">
        <f>SUM(N13:AD13)</f>
        <v>221979.44999999998</v>
      </c>
      <c r="O16" s="3">
        <f>SUM(O13:AE13)</f>
        <v>185405.88</v>
      </c>
      <c r="P16" s="3">
        <f>SUM(P13:AF13)</f>
        <v>147152.15000000002</v>
      </c>
      <c r="Q16" s="3">
        <f>SUM(Q13:AG13)</f>
        <v>107367.49000000002</v>
      </c>
      <c r="R16" s="3">
        <f>SUM(R13:AH13)</f>
        <v>71671.010000000009</v>
      </c>
      <c r="S16" s="3">
        <f>SUM(S13:AI13)</f>
        <v>40314.230000000003</v>
      </c>
      <c r="T16" s="3">
        <f>SUM(T13:AJ13)</f>
        <v>16905.240000000002</v>
      </c>
    </row>
    <row r="18" spans="1:20" ht="32" x14ac:dyDescent="0.2">
      <c r="A18" s="8" t="s">
        <v>14</v>
      </c>
      <c r="D18" s="15">
        <v>758974.8</v>
      </c>
      <c r="E18" s="15">
        <v>735693.37</v>
      </c>
      <c r="F18" s="15">
        <v>726482.34</v>
      </c>
      <c r="G18" s="15">
        <v>665571.89</v>
      </c>
      <c r="H18" s="15">
        <v>573417.52</v>
      </c>
      <c r="I18" s="15">
        <v>506775.48</v>
      </c>
      <c r="J18" s="15">
        <v>405356.4</v>
      </c>
      <c r="K18" s="15">
        <v>320368.2</v>
      </c>
      <c r="L18" s="15">
        <v>283266.2</v>
      </c>
      <c r="M18" s="15">
        <v>236318.24</v>
      </c>
      <c r="N18" s="15">
        <v>194786.42</v>
      </c>
      <c r="O18" s="15">
        <v>166053.26</v>
      </c>
      <c r="P18" s="15">
        <v>140451.39000000001</v>
      </c>
      <c r="Q18" s="15">
        <v>117525.99</v>
      </c>
      <c r="R18" s="15">
        <v>94104.01</v>
      </c>
      <c r="S18" s="15">
        <v>79411.679999999993</v>
      </c>
      <c r="T18" s="15">
        <v>65896.92</v>
      </c>
    </row>
    <row r="19" spans="1:20" ht="24" customHeight="1" x14ac:dyDescent="0.2">
      <c r="A19" s="8" t="s">
        <v>12</v>
      </c>
      <c r="D19" s="15">
        <v>106127.71</v>
      </c>
      <c r="E19" s="15">
        <v>100039.1</v>
      </c>
      <c r="F19" s="15">
        <v>107459.05</v>
      </c>
      <c r="G19" s="15">
        <v>101434.99</v>
      </c>
      <c r="H19" s="15">
        <v>99424.960000000006</v>
      </c>
      <c r="I19" s="15">
        <v>92619.94</v>
      </c>
      <c r="J19" s="15">
        <v>78743.899999999994</v>
      </c>
      <c r="K19" s="15">
        <v>72677.399999999994</v>
      </c>
      <c r="L19" s="15">
        <v>66544.800000000003</v>
      </c>
      <c r="M19" s="15">
        <v>60606.68</v>
      </c>
      <c r="N19" s="15">
        <v>55830.92</v>
      </c>
      <c r="O19" s="15">
        <v>53417.04</v>
      </c>
      <c r="P19" s="15">
        <v>42464.87</v>
      </c>
      <c r="Q19" s="15">
        <v>41464.06</v>
      </c>
      <c r="R19" s="15">
        <v>34975.75</v>
      </c>
      <c r="S19" s="15">
        <v>29867.360000000001</v>
      </c>
      <c r="T19" s="15">
        <v>25104.86</v>
      </c>
    </row>
    <row r="20" spans="1:20" x14ac:dyDescent="0.2">
      <c r="A20" s="8" t="s">
        <v>13</v>
      </c>
      <c r="D20" s="9">
        <v>14</v>
      </c>
      <c r="E20" s="9">
        <v>13.6</v>
      </c>
      <c r="F20" s="9">
        <v>14.8</v>
      </c>
      <c r="G20" s="9">
        <v>15.2</v>
      </c>
      <c r="H20" s="9">
        <v>17.3</v>
      </c>
      <c r="I20" s="9">
        <v>18.3</v>
      </c>
      <c r="J20" s="9">
        <v>19.399999999999999</v>
      </c>
      <c r="K20" s="9">
        <v>22.7</v>
      </c>
      <c r="L20" s="9">
        <v>23.5</v>
      </c>
      <c r="M20" s="9">
        <v>25.6</v>
      </c>
      <c r="N20" s="9">
        <v>28.7</v>
      </c>
      <c r="O20" s="9">
        <v>32.200000000000003</v>
      </c>
      <c r="P20" s="9">
        <v>30.2</v>
      </c>
      <c r="Q20" s="9">
        <v>35.299999999999997</v>
      </c>
      <c r="R20" s="9">
        <v>37.200000000000003</v>
      </c>
      <c r="S20" s="9">
        <v>37.6</v>
      </c>
      <c r="T20" s="9">
        <v>38.1</v>
      </c>
    </row>
    <row r="21" spans="1:20" x14ac:dyDescent="0.2">
      <c r="A21" s="8" t="s">
        <v>15</v>
      </c>
      <c r="D21" s="9">
        <v>32252.13</v>
      </c>
      <c r="E21" s="9">
        <v>30552.38</v>
      </c>
      <c r="F21" s="9">
        <v>30261.99</v>
      </c>
      <c r="G21" s="9">
        <v>26805.38</v>
      </c>
      <c r="H21" s="9">
        <v>24836.62</v>
      </c>
      <c r="I21" s="9">
        <v>21975.91</v>
      </c>
      <c r="J21" s="9">
        <v>17542.73</v>
      </c>
      <c r="K21" s="9">
        <v>14689.37</v>
      </c>
      <c r="L21" s="9">
        <v>11947.57</v>
      </c>
      <c r="M21" s="9">
        <v>10039.89</v>
      </c>
      <c r="N21" s="9">
        <v>8729.35</v>
      </c>
      <c r="O21" s="9">
        <v>7752.24</v>
      </c>
      <c r="P21" s="9">
        <v>5952.48</v>
      </c>
      <c r="Q21" s="9">
        <v>5279.95</v>
      </c>
      <c r="R21" s="9">
        <v>4141.6899999999996</v>
      </c>
      <c r="S21" s="9">
        <v>3369.45</v>
      </c>
      <c r="T21" s="9">
        <v>2859.35</v>
      </c>
    </row>
    <row r="22" spans="1:20" ht="19" customHeight="1" x14ac:dyDescent="0.2">
      <c r="A22" s="8" t="s">
        <v>16</v>
      </c>
      <c r="D22" s="9">
        <v>3039</v>
      </c>
      <c r="E22" s="9">
        <v>3054</v>
      </c>
      <c r="F22" s="9">
        <v>2816.14</v>
      </c>
      <c r="G22" s="9">
        <v>2642.62</v>
      </c>
      <c r="H22" s="9">
        <v>2498.0300000000002</v>
      </c>
      <c r="I22" s="9">
        <v>2372.6999999999998</v>
      </c>
      <c r="J22" s="9">
        <v>2228</v>
      </c>
      <c r="K22" s="9">
        <v>2021</v>
      </c>
      <c r="L22" s="9">
        <v>1795</v>
      </c>
      <c r="M22" s="9">
        <v>1656.57</v>
      </c>
      <c r="N22" s="9">
        <v>1563.53</v>
      </c>
      <c r="O22" s="9">
        <v>1451.27</v>
      </c>
      <c r="P22" s="9">
        <v>1402</v>
      </c>
      <c r="Q22" s="9">
        <v>1273.3800000000001</v>
      </c>
      <c r="R22" s="9">
        <v>1184.1600000000001</v>
      </c>
      <c r="S22" s="9">
        <v>1128.1400000000001</v>
      </c>
      <c r="T22" s="9">
        <v>1138.96</v>
      </c>
    </row>
    <row r="23" spans="1:20" x14ac:dyDescent="0.2">
      <c r="A23" s="13" t="s">
        <v>43</v>
      </c>
      <c r="D23" s="10">
        <f>SUM(D19:T19)</f>
        <v>1168803.3900000004</v>
      </c>
      <c r="E23" s="10">
        <f>SUM(E19:U19)</f>
        <v>1062675.6800000002</v>
      </c>
      <c r="F23" s="10">
        <f>SUM(F19:V19)</f>
        <v>962636.58000000007</v>
      </c>
      <c r="G23" s="10">
        <f>SUM(G19:W19)</f>
        <v>855177.53</v>
      </c>
      <c r="H23" s="10">
        <f>SUM(H19:X19)</f>
        <v>753742.54</v>
      </c>
      <c r="I23" s="10">
        <f>SUM(I19:Y19)</f>
        <v>654317.57999999984</v>
      </c>
      <c r="J23" s="10">
        <f>SUM(J19:Z19)</f>
        <v>561697.6399999999</v>
      </c>
      <c r="K23" s="10">
        <f>SUM(K19:AA19)</f>
        <v>482953.73999999993</v>
      </c>
      <c r="L23" s="10">
        <f>SUM(L19:AB19)</f>
        <v>410276.34</v>
      </c>
      <c r="M23" s="10">
        <f>SUM(M19:AC19)</f>
        <v>343731.54</v>
      </c>
      <c r="N23" s="10">
        <f>SUM(N19:AD19)</f>
        <v>283124.86</v>
      </c>
      <c r="O23" s="10">
        <f>SUM(O19:AE19)</f>
        <v>227293.94</v>
      </c>
      <c r="P23" s="10">
        <f>SUM(P19:AF19)</f>
        <v>173876.89999999997</v>
      </c>
      <c r="Q23" s="10">
        <f>SUM(Q19:AG19)</f>
        <v>131412.03</v>
      </c>
      <c r="R23" s="10">
        <f>SUM(R19:AH19)</f>
        <v>89947.97</v>
      </c>
      <c r="S23" s="10">
        <f>SUM(S19:AI19)</f>
        <v>54972.22</v>
      </c>
      <c r="T23" s="10">
        <f>SUM(T19:AJ19)</f>
        <v>25104.86</v>
      </c>
    </row>
    <row r="24" spans="1:20" x14ac:dyDescent="0.2"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 spans="1:20" ht="32" x14ac:dyDescent="0.2">
      <c r="A25" s="8" t="s">
        <v>17</v>
      </c>
      <c r="D25" s="9">
        <v>35121.01</v>
      </c>
      <c r="E25" s="9">
        <v>36638.480000000003</v>
      </c>
      <c r="F25" s="9">
        <v>42136.28</v>
      </c>
      <c r="G25" s="9">
        <v>42280.47</v>
      </c>
      <c r="H25" s="9">
        <v>40195.99</v>
      </c>
      <c r="I25" s="9">
        <v>40220.76</v>
      </c>
      <c r="J25" s="9">
        <v>31457.95</v>
      </c>
      <c r="K25" s="9">
        <v>32816.54</v>
      </c>
      <c r="L25" s="9">
        <v>48161.07</v>
      </c>
      <c r="M25" s="9">
        <v>41483.97</v>
      </c>
      <c r="N25" s="9">
        <v>37523.65</v>
      </c>
      <c r="O25" s="9">
        <v>27522</v>
      </c>
      <c r="P25" s="9">
        <v>39635.300000000003</v>
      </c>
      <c r="Q25" s="9">
        <v>21782.58</v>
      </c>
      <c r="R25" s="9">
        <v>19178.650000000001</v>
      </c>
      <c r="S25" s="9">
        <v>14582.13</v>
      </c>
      <c r="T25" s="9">
        <v>14754.77</v>
      </c>
    </row>
    <row r="26" spans="1:20" ht="20" customHeight="1" x14ac:dyDescent="0.2">
      <c r="A26" s="8" t="s">
        <v>18</v>
      </c>
      <c r="D26" s="9">
        <v>22025.25</v>
      </c>
      <c r="E26" s="9">
        <v>22810.79</v>
      </c>
      <c r="F26" s="9">
        <v>33383.03</v>
      </c>
      <c r="G26" s="9">
        <v>38814.379999999997</v>
      </c>
      <c r="H26" s="9">
        <v>35666.800000000003</v>
      </c>
      <c r="I26" s="9">
        <v>44327.44</v>
      </c>
      <c r="J26" s="9">
        <v>39953.1</v>
      </c>
      <c r="K26" s="9">
        <v>31909.45</v>
      </c>
      <c r="L26" s="9">
        <v>39353.43</v>
      </c>
      <c r="M26" s="9">
        <v>40245.85</v>
      </c>
      <c r="N26" s="9">
        <v>36573.57</v>
      </c>
      <c r="O26" s="9">
        <v>38253.730000000003</v>
      </c>
      <c r="P26" s="9">
        <v>39784.660000000003</v>
      </c>
      <c r="Q26" s="9">
        <v>35696.480000000003</v>
      </c>
      <c r="R26" s="9">
        <v>31356.78</v>
      </c>
      <c r="S26" s="9">
        <v>23408.99</v>
      </c>
      <c r="T26" s="9">
        <v>16905.240000000002</v>
      </c>
    </row>
    <row r="27" spans="1:20" x14ac:dyDescent="0.2">
      <c r="A27" s="8" t="s">
        <v>19</v>
      </c>
      <c r="D27" s="9">
        <v>9129.31</v>
      </c>
      <c r="E27" s="9">
        <v>7621.61</v>
      </c>
      <c r="F27" s="9">
        <v>10019.879999999999</v>
      </c>
      <c r="G27" s="9">
        <v>9918.2900000000009</v>
      </c>
      <c r="H27" s="9">
        <v>7409.64</v>
      </c>
      <c r="I27" s="9">
        <v>8894.0300000000007</v>
      </c>
      <c r="J27" s="9">
        <v>8206.7099999999991</v>
      </c>
      <c r="K27" s="9">
        <v>5150.1400000000003</v>
      </c>
      <c r="L27" s="9">
        <v>4831.68</v>
      </c>
      <c r="M27" s="9">
        <v>4573.18</v>
      </c>
      <c r="N27" s="9">
        <v>3318.04</v>
      </c>
      <c r="O27" s="9">
        <v>3269.32</v>
      </c>
      <c r="P27" s="9">
        <v>2888.57</v>
      </c>
      <c r="Q27" s="9">
        <v>4888.95</v>
      </c>
      <c r="R27" s="9"/>
      <c r="S27" s="9"/>
      <c r="T27" s="9"/>
    </row>
    <row r="28" spans="1:20" x14ac:dyDescent="0.2">
      <c r="A28" s="8" t="s">
        <v>20</v>
      </c>
      <c r="D28" s="9">
        <v>18778.68</v>
      </c>
      <c r="E28" s="9">
        <v>17675.439999999999</v>
      </c>
      <c r="F28" s="9">
        <v>17458.53</v>
      </c>
      <c r="G28" s="9">
        <v>13501.73</v>
      </c>
      <c r="H28" s="9">
        <v>12100.15</v>
      </c>
      <c r="I28" s="9">
        <v>11527.25</v>
      </c>
      <c r="J28" s="9">
        <v>9999.92</v>
      </c>
      <c r="K28" s="9">
        <v>6023.71</v>
      </c>
      <c r="L28" s="9">
        <v>5995.62</v>
      </c>
      <c r="M28" s="9">
        <v>4873.25</v>
      </c>
      <c r="N28" s="9">
        <v>3814.49</v>
      </c>
      <c r="O28" s="9">
        <v>2904.37</v>
      </c>
      <c r="P28" s="9">
        <v>2574.4699999999998</v>
      </c>
      <c r="Q28" s="9">
        <v>2055.17</v>
      </c>
      <c r="R28" s="9">
        <v>1445.81</v>
      </c>
      <c r="S28" s="9">
        <v>1038.77</v>
      </c>
      <c r="T28" s="9">
        <v>733.99</v>
      </c>
    </row>
    <row r="29" spans="1:20" x14ac:dyDescent="0.2">
      <c r="A29" s="13" t="s">
        <v>41</v>
      </c>
      <c r="D29">
        <f>SUM(D26:T26)</f>
        <v>570468.97</v>
      </c>
      <c r="E29">
        <f>SUM(E26:U26)</f>
        <v>548443.72</v>
      </c>
      <c r="F29">
        <f>SUM(F26:V26)</f>
        <v>525632.93000000005</v>
      </c>
      <c r="G29">
        <f>SUM(G26:W26)</f>
        <v>492249.9</v>
      </c>
      <c r="H29">
        <f>SUM(H26:X26)</f>
        <v>453435.52</v>
      </c>
      <c r="I29">
        <f>SUM(I26:Y26)</f>
        <v>417768.72</v>
      </c>
      <c r="J29">
        <f>SUM(J26:Z26)</f>
        <v>373441.28000000003</v>
      </c>
      <c r="K29">
        <f>SUM(K26:AA26)</f>
        <v>333488.18000000005</v>
      </c>
      <c r="L29">
        <f>SUM(L26:AB26)</f>
        <v>301578.73000000004</v>
      </c>
      <c r="M29">
        <f>SUM(M26:AC26)</f>
        <v>262225.3</v>
      </c>
      <c r="N29">
        <f>SUM(N26:AD26)</f>
        <v>221979.44999999998</v>
      </c>
      <c r="O29">
        <f>SUM(O26:AE26)</f>
        <v>185405.88</v>
      </c>
      <c r="P29">
        <f>SUM(P26:AF26)</f>
        <v>147152.15000000002</v>
      </c>
      <c r="Q29">
        <f>SUM(Q26:AG26)</f>
        <v>107367.49000000002</v>
      </c>
      <c r="R29">
        <f>SUM(R26:AH26)</f>
        <v>71671.010000000009</v>
      </c>
      <c r="S29">
        <f>SUM(S26:AI26)</f>
        <v>40314.230000000003</v>
      </c>
      <c r="T29">
        <f>SUM(T26:AJ26)</f>
        <v>16905.240000000002</v>
      </c>
    </row>
    <row r="30" spans="1:20" x14ac:dyDescent="0.2">
      <c r="A30" s="8" t="s">
        <v>39</v>
      </c>
      <c r="D30">
        <f t="shared" ref="D30:Q30" si="1">D29-D25</f>
        <v>535347.96</v>
      </c>
      <c r="E30">
        <f t="shared" si="1"/>
        <v>511805.24</v>
      </c>
      <c r="F30">
        <f t="shared" si="1"/>
        <v>483496.65</v>
      </c>
      <c r="G30">
        <f t="shared" si="1"/>
        <v>449969.43000000005</v>
      </c>
      <c r="H30">
        <f t="shared" si="1"/>
        <v>413239.53</v>
      </c>
      <c r="I30">
        <f t="shared" si="1"/>
        <v>377547.95999999996</v>
      </c>
      <c r="J30">
        <f t="shared" si="1"/>
        <v>341983.33</v>
      </c>
      <c r="K30">
        <f t="shared" si="1"/>
        <v>300671.64000000007</v>
      </c>
      <c r="L30">
        <f t="shared" si="1"/>
        <v>253417.66000000003</v>
      </c>
      <c r="M30">
        <f t="shared" si="1"/>
        <v>220741.33</v>
      </c>
      <c r="N30">
        <f t="shared" si="1"/>
        <v>184455.8</v>
      </c>
      <c r="O30">
        <f t="shared" si="1"/>
        <v>157883.88</v>
      </c>
      <c r="P30">
        <f t="shared" si="1"/>
        <v>107516.85000000002</v>
      </c>
      <c r="Q30">
        <f t="shared" si="1"/>
        <v>85584.910000000018</v>
      </c>
      <c r="R30">
        <f>R29-R25</f>
        <v>52492.360000000008</v>
      </c>
      <c r="S30">
        <f>S29-S25</f>
        <v>25732.100000000006</v>
      </c>
      <c r="T30">
        <f>T29-T25</f>
        <v>2150.4700000000012</v>
      </c>
    </row>
    <row r="31" spans="1:20" x14ac:dyDescent="0.2">
      <c r="A31" s="8" t="s">
        <v>40</v>
      </c>
      <c r="D31">
        <f>D30-E30</f>
        <v>23542.719999999972</v>
      </c>
      <c r="E31">
        <f t="shared" ref="E31:S31" si="2">E30-F30</f>
        <v>28308.589999999967</v>
      </c>
      <c r="F31">
        <f t="shared" si="2"/>
        <v>33527.219999999972</v>
      </c>
      <c r="G31">
        <f t="shared" si="2"/>
        <v>36729.900000000023</v>
      </c>
      <c r="H31">
        <f t="shared" si="2"/>
        <v>35691.570000000065</v>
      </c>
      <c r="I31">
        <f t="shared" si="2"/>
        <v>35564.629999999946</v>
      </c>
      <c r="J31">
        <f t="shared" si="2"/>
        <v>41311.689999999944</v>
      </c>
      <c r="K31">
        <f t="shared" si="2"/>
        <v>47253.98000000004</v>
      </c>
      <c r="L31">
        <f t="shared" si="2"/>
        <v>32676.330000000045</v>
      </c>
      <c r="M31">
        <f t="shared" si="2"/>
        <v>36285.53</v>
      </c>
      <c r="N31">
        <f t="shared" si="2"/>
        <v>26571.919999999984</v>
      </c>
      <c r="O31">
        <f t="shared" si="2"/>
        <v>50367.029999999984</v>
      </c>
      <c r="P31">
        <f t="shared" si="2"/>
        <v>21931.940000000002</v>
      </c>
      <c r="Q31">
        <f t="shared" si="2"/>
        <v>33092.55000000001</v>
      </c>
      <c r="R31">
        <f t="shared" si="2"/>
        <v>26760.260000000002</v>
      </c>
      <c r="S31">
        <f t="shared" si="2"/>
        <v>23581.630000000005</v>
      </c>
    </row>
    <row r="32" spans="1:20" x14ac:dyDescent="0.2">
      <c r="D32" s="11">
        <f>D30/D29</f>
        <v>0.93843484598294624</v>
      </c>
      <c r="E32" s="11">
        <f t="shared" ref="E32:T32" si="3">E30/E29</f>
        <v>0.93319555195198522</v>
      </c>
      <c r="F32" s="11">
        <f t="shared" si="3"/>
        <v>0.91983706195880832</v>
      </c>
      <c r="G32" s="11">
        <f t="shared" si="3"/>
        <v>0.91410771236317168</v>
      </c>
      <c r="H32" s="11">
        <f t="shared" si="3"/>
        <v>0.91135235722159569</v>
      </c>
      <c r="I32" s="11">
        <f t="shared" si="3"/>
        <v>0.9037248169274138</v>
      </c>
      <c r="J32" s="11">
        <f t="shared" si="3"/>
        <v>0.91576199074724673</v>
      </c>
      <c r="K32" s="11">
        <f t="shared" si="3"/>
        <v>0.90159609255116635</v>
      </c>
      <c r="L32" s="11">
        <f t="shared" si="3"/>
        <v>0.8403034922257282</v>
      </c>
      <c r="M32" s="11">
        <f t="shared" si="3"/>
        <v>0.84180027632726517</v>
      </c>
      <c r="N32" s="11">
        <f t="shared" si="3"/>
        <v>0.83095890182627263</v>
      </c>
      <c r="O32" s="11">
        <f t="shared" si="3"/>
        <v>0.85155810592414871</v>
      </c>
      <c r="P32" s="11">
        <f t="shared" si="3"/>
        <v>0.73065089432944064</v>
      </c>
      <c r="Q32" s="11">
        <f t="shared" si="3"/>
        <v>0.79712127013493561</v>
      </c>
      <c r="R32" s="11">
        <f t="shared" si="3"/>
        <v>0.73240714760403125</v>
      </c>
      <c r="S32" s="11">
        <f t="shared" si="3"/>
        <v>0.63828826694693175</v>
      </c>
      <c r="T32" s="11">
        <f t="shared" si="3"/>
        <v>0.12720730377090186</v>
      </c>
    </row>
    <row r="33" spans="1:20" x14ac:dyDescent="0.2">
      <c r="A33" t="s">
        <v>26</v>
      </c>
      <c r="D33" s="9">
        <v>102580.61</v>
      </c>
      <c r="E33" s="9">
        <v>95978.85</v>
      </c>
      <c r="F33" s="9">
        <v>95035.61</v>
      </c>
      <c r="G33" s="9">
        <v>86013.38</v>
      </c>
      <c r="H33" s="9">
        <v>71803.789999999994</v>
      </c>
      <c r="I33" s="9">
        <v>61796.89</v>
      </c>
      <c r="J33" s="9">
        <v>48259.4</v>
      </c>
      <c r="K33" s="9">
        <v>36241.81</v>
      </c>
      <c r="L33" s="9">
        <v>31203.19</v>
      </c>
      <c r="M33" s="9">
        <v>25288.84</v>
      </c>
      <c r="N33" s="9">
        <v>19422.919999999998</v>
      </c>
      <c r="O33" s="9">
        <v>15909.25</v>
      </c>
      <c r="P33" s="9">
        <v>13158.25</v>
      </c>
      <c r="Q33" s="9">
        <v>10153.799999999999</v>
      </c>
      <c r="R33" s="9">
        <v>7790.92</v>
      </c>
      <c r="S33" s="9">
        <v>6344.11</v>
      </c>
      <c r="T33" s="9">
        <v>4984.05</v>
      </c>
    </row>
    <row r="34" spans="1:20" x14ac:dyDescent="0.2">
      <c r="A34" t="s">
        <v>21</v>
      </c>
      <c r="D34" s="9">
        <v>68703.87</v>
      </c>
      <c r="E34" s="9">
        <v>64595.24</v>
      </c>
      <c r="F34" s="9">
        <v>64352.15</v>
      </c>
      <c r="G34" s="9">
        <v>58950.76</v>
      </c>
      <c r="H34" s="9">
        <v>49374.21</v>
      </c>
      <c r="I34" s="9">
        <v>44319.5</v>
      </c>
      <c r="J34" s="9">
        <v>34026.230000000003</v>
      </c>
      <c r="K34" s="9">
        <v>25613.69</v>
      </c>
      <c r="L34" s="9">
        <v>22440.87</v>
      </c>
      <c r="M34" s="9">
        <v>18005.419999999998</v>
      </c>
      <c r="N34" s="9">
        <v>13638.41</v>
      </c>
      <c r="O34" s="9">
        <v>10860.93</v>
      </c>
      <c r="P34" s="9">
        <v>8836.9500000000007</v>
      </c>
      <c r="Q34" s="9">
        <v>6776.69</v>
      </c>
      <c r="R34" s="9">
        <v>5227.76</v>
      </c>
      <c r="S34" s="9">
        <v>4216.68</v>
      </c>
      <c r="T34" s="9">
        <v>3311.98</v>
      </c>
    </row>
    <row r="35" spans="1:20" ht="32" x14ac:dyDescent="0.2">
      <c r="A35" s="8" t="s">
        <v>25</v>
      </c>
      <c r="D35" s="9">
        <v>3478.74</v>
      </c>
      <c r="E35" s="9">
        <v>3481.37</v>
      </c>
      <c r="F35" s="9">
        <v>3844.72</v>
      </c>
      <c r="G35" s="9">
        <v>3637.9</v>
      </c>
      <c r="H35" s="9">
        <v>3448.37</v>
      </c>
      <c r="I35" s="9">
        <v>3424.16</v>
      </c>
      <c r="J35" s="9">
        <v>2829.81</v>
      </c>
      <c r="K35" s="9">
        <v>2073.34</v>
      </c>
      <c r="L35" s="9">
        <v>2032.31</v>
      </c>
      <c r="M35" s="9">
        <v>1807.12</v>
      </c>
      <c r="N35" s="9">
        <v>1445</v>
      </c>
      <c r="O35" s="9">
        <v>1049.4100000000001</v>
      </c>
      <c r="P35" s="9">
        <v>1073.6500000000001</v>
      </c>
      <c r="Q35" s="9">
        <v>632.99</v>
      </c>
      <c r="R35" s="9">
        <v>516.96</v>
      </c>
      <c r="S35" s="9">
        <v>369.92</v>
      </c>
      <c r="T35" s="9">
        <v>270.01</v>
      </c>
    </row>
    <row r="36" spans="1:20" x14ac:dyDescent="0.2">
      <c r="A36" t="s">
        <v>22</v>
      </c>
      <c r="D36" s="9">
        <v>6532.6</v>
      </c>
      <c r="E36" s="9">
        <v>6209.74</v>
      </c>
      <c r="F36" s="9">
        <v>5641.19</v>
      </c>
      <c r="G36" s="9">
        <v>4652.45</v>
      </c>
      <c r="H36" s="9">
        <v>3366.61</v>
      </c>
      <c r="I36" s="9">
        <v>2558.79</v>
      </c>
      <c r="J36" s="9">
        <v>1807.38</v>
      </c>
      <c r="K36" s="9">
        <v>1377.21</v>
      </c>
      <c r="L36" s="9">
        <v>1167.17</v>
      </c>
      <c r="M36" s="9">
        <v>1035.04</v>
      </c>
      <c r="N36" s="9">
        <v>928.06</v>
      </c>
      <c r="O36" s="9">
        <v>763.07</v>
      </c>
      <c r="P36" s="9">
        <v>652.20000000000005</v>
      </c>
      <c r="Q36" s="9">
        <v>508.34</v>
      </c>
      <c r="R36" s="9">
        <v>381</v>
      </c>
      <c r="S36" s="9">
        <v>307.95</v>
      </c>
      <c r="T36" s="9">
        <v>297.85000000000002</v>
      </c>
    </row>
    <row r="37" spans="1:20" x14ac:dyDescent="0.2">
      <c r="A37" t="s">
        <v>23</v>
      </c>
      <c r="D37" s="9">
        <v>15837.53</v>
      </c>
      <c r="E37" s="9">
        <v>14607.49</v>
      </c>
      <c r="F37" s="9">
        <v>14346.25</v>
      </c>
      <c r="G37" s="9">
        <v>11944.83</v>
      </c>
      <c r="H37" s="9">
        <v>9312</v>
      </c>
      <c r="I37" s="9">
        <v>7424.05</v>
      </c>
      <c r="J37" s="9">
        <v>5648.4</v>
      </c>
      <c r="K37" s="9">
        <v>4180.66</v>
      </c>
      <c r="L37" s="9">
        <v>3354.48</v>
      </c>
      <c r="M37" s="9">
        <v>2785.65</v>
      </c>
      <c r="N37" s="9">
        <v>2353.88</v>
      </c>
      <c r="O37" s="9">
        <v>2039.53</v>
      </c>
      <c r="P37" s="9">
        <v>1723.72</v>
      </c>
      <c r="Q37" s="9">
        <v>1302.3499999999999</v>
      </c>
      <c r="R37" s="9">
        <v>933.61</v>
      </c>
      <c r="S37" s="9">
        <v>755.3</v>
      </c>
      <c r="T37" s="9">
        <v>579.99</v>
      </c>
    </row>
    <row r="38" spans="1:20" x14ac:dyDescent="0.2">
      <c r="A38" t="s">
        <v>24</v>
      </c>
      <c r="D38" s="9">
        <v>11506.61</v>
      </c>
      <c r="E38" s="9">
        <v>10566.37</v>
      </c>
      <c r="F38" s="9">
        <v>10696.02</v>
      </c>
      <c r="G38" s="9">
        <v>10465.34</v>
      </c>
      <c r="H38" s="9">
        <v>9750.9599999999991</v>
      </c>
      <c r="I38" s="9">
        <v>7494.55</v>
      </c>
      <c r="J38" s="9">
        <v>6777.39</v>
      </c>
      <c r="K38" s="9">
        <v>5070.25</v>
      </c>
      <c r="L38" s="9">
        <v>4240.67</v>
      </c>
      <c r="M38" s="9">
        <v>3462.73</v>
      </c>
      <c r="N38" s="9">
        <v>2502.5700000000002</v>
      </c>
      <c r="O38" s="9">
        <v>2245.7199999999998</v>
      </c>
      <c r="P38" s="9">
        <v>1945.38</v>
      </c>
      <c r="Q38" s="9">
        <v>1566.43</v>
      </c>
      <c r="R38" s="9">
        <v>1248.55</v>
      </c>
      <c r="S38" s="9">
        <v>1064.19</v>
      </c>
      <c r="T38" s="9">
        <v>794.23</v>
      </c>
    </row>
    <row r="42" spans="1:20" x14ac:dyDescent="0.2">
      <c r="A42" t="s">
        <v>27</v>
      </c>
      <c r="D42" s="9">
        <v>157348.53</v>
      </c>
      <c r="E42" s="9">
        <v>128494.97</v>
      </c>
      <c r="F42" s="9">
        <v>120648.54</v>
      </c>
      <c r="G42" s="9">
        <v>130550.59</v>
      </c>
      <c r="H42" s="9">
        <v>111303.65</v>
      </c>
      <c r="I42" s="9">
        <v>109366.75</v>
      </c>
      <c r="J42" s="9">
        <v>104764.65</v>
      </c>
      <c r="K42" s="9">
        <v>94755</v>
      </c>
      <c r="L42" s="9">
        <v>65969.83</v>
      </c>
      <c r="M42" s="9">
        <v>77354.720000000001</v>
      </c>
      <c r="N42" s="9">
        <v>61857.07</v>
      </c>
      <c r="O42" s="9">
        <v>55486.22</v>
      </c>
      <c r="P42" s="9">
        <v>38231.64</v>
      </c>
      <c r="Q42" s="9">
        <v>33717.629999999997</v>
      </c>
      <c r="R42" s="9">
        <v>26808.29</v>
      </c>
      <c r="S42" s="9">
        <v>22411.9</v>
      </c>
      <c r="T42" s="9">
        <v>18637.13</v>
      </c>
    </row>
    <row r="43" spans="1:20" x14ac:dyDescent="0.2">
      <c r="A43" t="s">
        <v>28</v>
      </c>
      <c r="D43" s="9">
        <v>137539.93</v>
      </c>
      <c r="E43" s="9">
        <v>112412.29</v>
      </c>
      <c r="F43" s="9">
        <v>105187.79</v>
      </c>
      <c r="G43" s="9">
        <v>115722.69</v>
      </c>
      <c r="H43" s="9">
        <v>98467.51</v>
      </c>
      <c r="I43" s="9">
        <v>96528.41</v>
      </c>
      <c r="J43" s="9">
        <v>93376.6</v>
      </c>
      <c r="K43" s="9">
        <v>86184.89</v>
      </c>
      <c r="L43" s="9">
        <v>59280.35</v>
      </c>
      <c r="M43" s="9">
        <v>70135.88</v>
      </c>
      <c r="N43" s="9">
        <v>55422.95</v>
      </c>
      <c r="O43" s="9">
        <v>49587.83</v>
      </c>
      <c r="P43" s="9">
        <v>33819.89</v>
      </c>
      <c r="Q43" s="9">
        <v>29778.85</v>
      </c>
      <c r="R43" s="9">
        <v>23702.31</v>
      </c>
      <c r="S43" s="9">
        <v>19938.75</v>
      </c>
      <c r="T43" s="9">
        <v>16570.28</v>
      </c>
    </row>
    <row r="44" spans="1:20" x14ac:dyDescent="0.2">
      <c r="A44" t="s">
        <v>32</v>
      </c>
      <c r="D44" s="9">
        <v>4470</v>
      </c>
      <c r="E44" s="9">
        <v>3487.4</v>
      </c>
      <c r="F44" s="9">
        <v>3047.35</v>
      </c>
      <c r="G44" s="9">
        <v>3632.03</v>
      </c>
      <c r="H44" s="9">
        <v>3476</v>
      </c>
      <c r="I44" s="9">
        <v>3729.93</v>
      </c>
      <c r="J44" s="9">
        <v>4219.1000000000004</v>
      </c>
      <c r="K44" s="9">
        <v>4626.05</v>
      </c>
      <c r="L44" s="9">
        <v>2865.25</v>
      </c>
      <c r="M44" s="9">
        <v>4581.3100000000004</v>
      </c>
      <c r="N44" s="9">
        <v>3672.44</v>
      </c>
      <c r="O44" s="9">
        <v>2818.44</v>
      </c>
      <c r="P44" s="9">
        <v>2323.0500000000002</v>
      </c>
      <c r="Q44" s="9">
        <v>1449.87</v>
      </c>
      <c r="R44" s="9">
        <v>1241.26</v>
      </c>
      <c r="S44" s="9">
        <v>878.19</v>
      </c>
      <c r="T44" s="9">
        <v>640.72</v>
      </c>
    </row>
    <row r="45" spans="1:20" x14ac:dyDescent="0.2">
      <c r="A45" t="s">
        <v>29</v>
      </c>
      <c r="D45" s="9">
        <v>3826.22</v>
      </c>
      <c r="E45" s="9">
        <v>2912.59</v>
      </c>
      <c r="F45" s="9">
        <v>2505.4499999999998</v>
      </c>
      <c r="G45" s="9">
        <v>2883.35</v>
      </c>
      <c r="H45" s="9">
        <v>2253.65</v>
      </c>
      <c r="I45" s="9">
        <v>2004.97</v>
      </c>
      <c r="J45" s="9">
        <v>1889.97</v>
      </c>
      <c r="K45" s="9">
        <v>1544.43</v>
      </c>
      <c r="L45" s="9">
        <v>1157.05</v>
      </c>
      <c r="M45" s="9">
        <v>1465.23</v>
      </c>
      <c r="N45" s="9">
        <v>1231.04</v>
      </c>
      <c r="O45" s="9">
        <v>1096.23</v>
      </c>
      <c r="P45" s="9">
        <v>692.84</v>
      </c>
      <c r="Q45" s="9">
        <v>630.49</v>
      </c>
      <c r="R45" s="9">
        <v>538.91999999999996</v>
      </c>
      <c r="S45" s="9">
        <v>502.57</v>
      </c>
      <c r="T45" s="9">
        <v>436.98</v>
      </c>
    </row>
    <row r="46" spans="1:20" x14ac:dyDescent="0.2">
      <c r="A46" t="s">
        <v>30</v>
      </c>
      <c r="D46" s="9">
        <v>10811.96</v>
      </c>
      <c r="E46" s="9">
        <v>9254.7900000000009</v>
      </c>
      <c r="F46" s="9">
        <v>9076.93</v>
      </c>
      <c r="G46" s="9">
        <v>8469.2199999999993</v>
      </c>
      <c r="H46" s="9">
        <v>7759.28</v>
      </c>
      <c r="I46" s="9">
        <v>7868.65</v>
      </c>
      <c r="J46" s="9">
        <v>6994.84</v>
      </c>
      <c r="K46" s="9">
        <v>5328.03</v>
      </c>
      <c r="L46" s="9">
        <v>4206.0600000000004</v>
      </c>
      <c r="M46" s="9">
        <v>4644.6099999999997</v>
      </c>
      <c r="N46" s="9">
        <v>4337.79</v>
      </c>
      <c r="O46" s="9">
        <v>4081.38</v>
      </c>
      <c r="P46" s="9">
        <v>3100.29</v>
      </c>
      <c r="Q46" s="9">
        <v>2833.1</v>
      </c>
      <c r="R46" s="9">
        <v>2218.58</v>
      </c>
      <c r="S46" s="9">
        <v>1696.15</v>
      </c>
      <c r="T46" s="9">
        <v>1399.31</v>
      </c>
    </row>
    <row r="47" spans="1:20" x14ac:dyDescent="0.2">
      <c r="A47" t="s">
        <v>31</v>
      </c>
      <c r="D47" s="9">
        <v>5170.43</v>
      </c>
      <c r="E47" s="9">
        <v>3915.29</v>
      </c>
      <c r="F47" s="9">
        <v>3878.37</v>
      </c>
      <c r="G47" s="9">
        <v>3475.33</v>
      </c>
      <c r="H47" s="9">
        <v>2823.21</v>
      </c>
      <c r="I47" s="9">
        <v>2964.71</v>
      </c>
      <c r="J47" s="9">
        <v>2503.2399999999998</v>
      </c>
      <c r="K47" s="9">
        <v>1697.65</v>
      </c>
      <c r="L47" s="9">
        <v>1326.37</v>
      </c>
      <c r="M47" s="9">
        <v>1109.01</v>
      </c>
      <c r="N47" s="9">
        <v>865.29</v>
      </c>
      <c r="O47" s="9">
        <v>720.78</v>
      </c>
      <c r="P47" s="9">
        <v>618.62</v>
      </c>
      <c r="Q47" s="9">
        <v>475.19</v>
      </c>
      <c r="R47" s="9">
        <v>348.47</v>
      </c>
      <c r="S47" s="9">
        <v>274.44</v>
      </c>
      <c r="T47" s="9">
        <v>230.56</v>
      </c>
    </row>
    <row r="48" spans="1:20" x14ac:dyDescent="0.2">
      <c r="A48" s="7" t="s">
        <v>33</v>
      </c>
      <c r="D48" s="11">
        <f>D43/D42</f>
        <v>0.8741100409390542</v>
      </c>
      <c r="E48" s="11">
        <f t="shared" ref="E48:T48" si="4">E43/E42</f>
        <v>0.87483805786327662</v>
      </c>
      <c r="F48" s="11">
        <f t="shared" si="4"/>
        <v>0.87185298719735849</v>
      </c>
      <c r="G48" s="11">
        <f t="shared" si="4"/>
        <v>0.88642027584861938</v>
      </c>
      <c r="H48" s="11">
        <f t="shared" si="4"/>
        <v>0.88467458165118573</v>
      </c>
      <c r="I48" s="11">
        <f t="shared" si="4"/>
        <v>0.88261203702222113</v>
      </c>
      <c r="J48" s="11">
        <f t="shared" si="4"/>
        <v>0.89129873483088051</v>
      </c>
      <c r="K48" s="11">
        <f t="shared" si="4"/>
        <v>0.90955506305735845</v>
      </c>
      <c r="L48" s="11">
        <f t="shared" si="4"/>
        <v>0.89859788936851892</v>
      </c>
      <c r="M48" s="11">
        <f t="shared" si="4"/>
        <v>0.90667873919005848</v>
      </c>
      <c r="N48" s="11">
        <f t="shared" si="4"/>
        <v>0.8959840807202798</v>
      </c>
      <c r="O48" s="11">
        <f t="shared" si="4"/>
        <v>0.89369630874116135</v>
      </c>
      <c r="P48" s="11">
        <f t="shared" si="4"/>
        <v>0.88460474099463171</v>
      </c>
      <c r="Q48" s="11">
        <f t="shared" si="4"/>
        <v>0.8831833672770002</v>
      </c>
      <c r="R48" s="11">
        <f t="shared" si="4"/>
        <v>0.88414106233556866</v>
      </c>
      <c r="S48" s="11">
        <f t="shared" si="4"/>
        <v>0.88965014121961983</v>
      </c>
      <c r="T48" s="11">
        <f t="shared" si="4"/>
        <v>0.88910041406589957</v>
      </c>
    </row>
    <row r="49" spans="1:20" x14ac:dyDescent="0.2">
      <c r="A49" s="7" t="s">
        <v>34</v>
      </c>
      <c r="D49" s="11">
        <f>D45/D42</f>
        <v>2.4316846175811112E-2</v>
      </c>
      <c r="E49" s="11">
        <f t="shared" ref="E49:T49" si="5">E45/E42</f>
        <v>2.2666957313582002E-2</v>
      </c>
      <c r="F49" s="11">
        <f t="shared" si="5"/>
        <v>2.0766517356944392E-2</v>
      </c>
      <c r="G49" s="11">
        <f t="shared" si="5"/>
        <v>2.208607406523402E-2</v>
      </c>
      <c r="H49" s="11">
        <f t="shared" si="5"/>
        <v>2.0247763662737027E-2</v>
      </c>
      <c r="I49" s="11">
        <f t="shared" si="5"/>
        <v>1.8332537082797102E-2</v>
      </c>
      <c r="J49" s="11">
        <f t="shared" si="5"/>
        <v>1.8040149993342223E-2</v>
      </c>
      <c r="K49" s="11">
        <f t="shared" si="5"/>
        <v>1.6299192654741175E-2</v>
      </c>
      <c r="L49" s="11">
        <f t="shared" si="5"/>
        <v>1.7539078090696911E-2</v>
      </c>
      <c r="M49" s="11">
        <f t="shared" si="5"/>
        <v>1.8941701295021169E-2</v>
      </c>
      <c r="N49" s="11">
        <f t="shared" si="5"/>
        <v>1.9901362932321236E-2</v>
      </c>
      <c r="O49" s="11">
        <f t="shared" si="5"/>
        <v>1.9756797273268931E-2</v>
      </c>
      <c r="P49" s="11">
        <f t="shared" si="5"/>
        <v>1.8122162690378963E-2</v>
      </c>
      <c r="Q49" s="11">
        <f t="shared" si="5"/>
        <v>1.8699119718675366E-2</v>
      </c>
      <c r="R49" s="11">
        <f t="shared" si="5"/>
        <v>2.0102736877286836E-2</v>
      </c>
      <c r="S49" s="11">
        <f t="shared" si="5"/>
        <v>2.242424783262463E-2</v>
      </c>
      <c r="T49" s="11">
        <f t="shared" si="5"/>
        <v>2.3446743141245459E-2</v>
      </c>
    </row>
    <row r="50" spans="1:20" x14ac:dyDescent="0.2">
      <c r="A50" s="7" t="s">
        <v>35</v>
      </c>
      <c r="D50" s="11">
        <f>D46/D43</f>
        <v>7.8609608133434414E-2</v>
      </c>
      <c r="E50" s="11">
        <f t="shared" ref="E50:T50" si="6">E46/E43</f>
        <v>8.23289873375945E-2</v>
      </c>
      <c r="F50" s="11">
        <f t="shared" si="6"/>
        <v>8.6292620084517421E-2</v>
      </c>
      <c r="G50" s="11">
        <f t="shared" si="6"/>
        <v>7.3185474689535818E-2</v>
      </c>
      <c r="H50" s="11">
        <f t="shared" si="6"/>
        <v>7.8800408378357487E-2</v>
      </c>
      <c r="I50" s="11">
        <f t="shared" si="6"/>
        <v>8.1516415737087136E-2</v>
      </c>
      <c r="J50" s="11">
        <f t="shared" si="6"/>
        <v>7.490998815549077E-2</v>
      </c>
      <c r="K50" s="11">
        <f t="shared" si="6"/>
        <v>6.1820929399573406E-2</v>
      </c>
      <c r="L50" s="11">
        <f t="shared" si="6"/>
        <v>7.0952010236106908E-2</v>
      </c>
      <c r="M50" s="11">
        <f t="shared" si="6"/>
        <v>6.6223023080340615E-2</v>
      </c>
      <c r="N50" s="11">
        <f t="shared" si="6"/>
        <v>7.8267035587243197E-2</v>
      </c>
      <c r="O50" s="11">
        <f t="shared" si="6"/>
        <v>8.2306081955996063E-2</v>
      </c>
      <c r="P50" s="11">
        <f t="shared" si="6"/>
        <v>9.1670611583893377E-2</v>
      </c>
      <c r="Q50" s="11">
        <f t="shared" si="6"/>
        <v>9.5137992232742372E-2</v>
      </c>
      <c r="R50" s="11">
        <f t="shared" si="6"/>
        <v>9.3601847246112285E-2</v>
      </c>
      <c r="S50" s="11">
        <f t="shared" si="6"/>
        <v>8.5068020813742096E-2</v>
      </c>
      <c r="T50" s="11">
        <f t="shared" si="6"/>
        <v>8.4446973738524639E-2</v>
      </c>
    </row>
    <row r="51" spans="1:20" x14ac:dyDescent="0.2">
      <c r="A51" s="7" t="s">
        <v>36</v>
      </c>
      <c r="D51" s="11">
        <f>D47/D42</f>
        <v>3.285972865459881E-2</v>
      </c>
      <c r="E51" s="11">
        <f t="shared" ref="E51:T51" si="7">E47/E42</f>
        <v>3.0470375610811846E-2</v>
      </c>
      <c r="F51" s="11">
        <f t="shared" si="7"/>
        <v>3.2146016851923781E-2</v>
      </c>
      <c r="G51" s="11">
        <f t="shared" si="7"/>
        <v>2.6620561423736193E-2</v>
      </c>
      <c r="H51" s="11">
        <f t="shared" si="7"/>
        <v>2.5364936370011228E-2</v>
      </c>
      <c r="I51" s="11">
        <f t="shared" si="7"/>
        <v>2.7107964715052793E-2</v>
      </c>
      <c r="J51" s="11">
        <f t="shared" si="7"/>
        <v>2.3893937506592158E-2</v>
      </c>
      <c r="K51" s="11">
        <f t="shared" si="7"/>
        <v>1.7916204949606881E-2</v>
      </c>
      <c r="L51" s="11">
        <f t="shared" si="7"/>
        <v>2.0105705896164956E-2</v>
      </c>
      <c r="M51" s="11">
        <f t="shared" si="7"/>
        <v>1.4336681717676698E-2</v>
      </c>
      <c r="N51" s="11">
        <f t="shared" si="7"/>
        <v>1.3988538416061413E-2</v>
      </c>
      <c r="O51" s="11">
        <f t="shared" si="7"/>
        <v>1.299025235454857E-2</v>
      </c>
      <c r="P51" s="11">
        <f t="shared" si="7"/>
        <v>1.6180838697999876E-2</v>
      </c>
      <c r="Q51" s="11">
        <f t="shared" si="7"/>
        <v>1.4093220668237953E-2</v>
      </c>
      <c r="R51" s="11">
        <f t="shared" si="7"/>
        <v>1.2998591107452211E-2</v>
      </c>
      <c r="S51" s="11">
        <f t="shared" si="7"/>
        <v>1.2245280409068396E-2</v>
      </c>
      <c r="T51" s="11">
        <f t="shared" si="7"/>
        <v>1.2371003475320502E-2</v>
      </c>
    </row>
    <row r="52" spans="1:20" x14ac:dyDescent="0.2">
      <c r="A52" t="s">
        <v>47</v>
      </c>
      <c r="D52">
        <f>SUM(D43:T43)</f>
        <v>1203657.2</v>
      </c>
      <c r="E52">
        <f>SUM(E43:U43)</f>
        <v>1066117.27</v>
      </c>
      <c r="F52">
        <f>SUM(F43:V43)</f>
        <v>953704.98</v>
      </c>
      <c r="G52">
        <f>SUM(G43:W43)</f>
        <v>848517.19</v>
      </c>
      <c r="H52">
        <f>SUM(H43:X43)</f>
        <v>732794.5</v>
      </c>
      <c r="I52">
        <f>SUM(I43:Y43)</f>
        <v>634326.99000000011</v>
      </c>
      <c r="J52">
        <f>SUM(J43:Z43)</f>
        <v>537798.57999999996</v>
      </c>
      <c r="K52">
        <f>SUM(K43:AA43)</f>
        <v>444421.98</v>
      </c>
      <c r="L52">
        <f>SUM(L43:AB43)</f>
        <v>358237.08999999997</v>
      </c>
      <c r="M52">
        <f>SUM(M43:AC43)</f>
        <v>298956.74</v>
      </c>
      <c r="N52">
        <f>SUM(N43:AD43)</f>
        <v>228820.86</v>
      </c>
      <c r="O52">
        <f>SUM(O43:AE43)</f>
        <v>173397.91</v>
      </c>
      <c r="P52">
        <f>SUM(P43:AF43)</f>
        <v>123810.08</v>
      </c>
      <c r="Q52">
        <f>SUM(Q43:AG43)</f>
        <v>89990.19</v>
      </c>
      <c r="R52">
        <f>SUM(R43:AH43)</f>
        <v>60211.34</v>
      </c>
      <c r="S52">
        <f>SUM(S43:AI43)</f>
        <v>36509.03</v>
      </c>
      <c r="T52">
        <f>SUM(T43:AJ43)</f>
        <v>16570.28</v>
      </c>
    </row>
    <row r="54" spans="1:20" ht="33" customHeight="1" x14ac:dyDescent="0.2">
      <c r="C54" s="8" t="s">
        <v>44</v>
      </c>
      <c r="D54">
        <f>D52/population!E19</f>
        <v>29.054195230279038</v>
      </c>
      <c r="E54">
        <f>E52/population!F19</f>
        <v>26.382511012125711</v>
      </c>
      <c r="F54">
        <f>F52/population!G19</f>
        <v>24.26112897481557</v>
      </c>
      <c r="G54">
        <f>G52/population!H19</f>
        <v>22.189257060669455</v>
      </c>
      <c r="H54">
        <f>H52/population!I19</f>
        <v>19.750808581747616</v>
      </c>
      <c r="I54">
        <f>I52/population!J19</f>
        <v>17.662387648270872</v>
      </c>
      <c r="J54">
        <f>J52/population!K19</f>
        <v>15.504326692997376</v>
      </c>
      <c r="K54">
        <f>K52/population!L19</f>
        <v>13.337194045975631</v>
      </c>
      <c r="L54">
        <f>L52/population!M19</f>
        <v>11.158991060025542</v>
      </c>
      <c r="M54">
        <f>M52/population!N19</f>
        <v>9.6584092010467479</v>
      </c>
      <c r="N54">
        <f>N52/population!O19</f>
        <v>7.7226074924063441</v>
      </c>
      <c r="O54">
        <f>O52/population!P19</f>
        <v>6.107925957236958</v>
      </c>
      <c r="P54">
        <f>P52/population!Q19</f>
        <v>4.5363309273440073</v>
      </c>
      <c r="Q54">
        <f>Q52/population!R19</f>
        <v>3.430811666031262</v>
      </c>
      <c r="R54">
        <f>R52/population!S19</f>
        <v>2.3932326404070112</v>
      </c>
      <c r="S54">
        <f>S52/population!T19</f>
        <v>1.5134531360112755</v>
      </c>
      <c r="T54">
        <f>T52/population!U19</f>
        <v>0.71574791585676645</v>
      </c>
    </row>
    <row r="55" spans="1:20" ht="32" x14ac:dyDescent="0.2">
      <c r="C55" s="8" t="s">
        <v>38</v>
      </c>
      <c r="D55">
        <f>D52/D16</f>
        <v>2.109943333114157</v>
      </c>
      <c r="E55">
        <f t="shared" ref="E55:T55" si="8">E52/E16</f>
        <v>1.9438954830223967</v>
      </c>
      <c r="F55">
        <f t="shared" si="8"/>
        <v>1.8143935160226736</v>
      </c>
      <c r="G55">
        <f t="shared" si="8"/>
        <v>1.7237528946171445</v>
      </c>
      <c r="H55">
        <f t="shared" si="8"/>
        <v>1.6160941692437327</v>
      </c>
      <c r="I55">
        <f t="shared" si="8"/>
        <v>1.5183687998469588</v>
      </c>
      <c r="J55">
        <f t="shared" si="8"/>
        <v>1.4401155116006454</v>
      </c>
      <c r="K55">
        <f t="shared" si="8"/>
        <v>1.3326468722219778</v>
      </c>
      <c r="L55">
        <f t="shared" si="8"/>
        <v>1.187872533318248</v>
      </c>
      <c r="M55">
        <f t="shared" si="8"/>
        <v>1.140075881312749</v>
      </c>
      <c r="N55">
        <f t="shared" si="8"/>
        <v>1.0308200150959921</v>
      </c>
      <c r="O55">
        <f t="shared" si="8"/>
        <v>0.93523414683504102</v>
      </c>
      <c r="P55">
        <f t="shared" si="8"/>
        <v>0.84137459085715016</v>
      </c>
      <c r="Q55">
        <f t="shared" si="8"/>
        <v>0.83815119455619191</v>
      </c>
      <c r="R55">
        <f t="shared" si="8"/>
        <v>0.84010731814718376</v>
      </c>
      <c r="S55">
        <f t="shared" si="8"/>
        <v>0.90561149251765438</v>
      </c>
      <c r="T55">
        <f t="shared" si="8"/>
        <v>0.98018602516142905</v>
      </c>
    </row>
    <row r="56" spans="1:20" ht="32" x14ac:dyDescent="0.2">
      <c r="C56" s="8" t="s">
        <v>42</v>
      </c>
      <c r="D56">
        <f>D19/D31</f>
        <v>4.5078780191923506</v>
      </c>
      <c r="E56">
        <f>E19/E31</f>
        <v>3.5338778794705115</v>
      </c>
      <c r="F56">
        <f>F19/F31</f>
        <v>3.2051285492802593</v>
      </c>
      <c r="G56">
        <f>G19/G31</f>
        <v>2.7616462337223879</v>
      </c>
      <c r="H56">
        <f>H19/H31</f>
        <v>2.785670677978016</v>
      </c>
      <c r="I56">
        <f>I19/I31</f>
        <v>2.6042711536715029</v>
      </c>
      <c r="J56">
        <f>J19/J31</f>
        <v>1.9060924401785573</v>
      </c>
      <c r="K56">
        <f>K19/K31</f>
        <v>1.5380164803049379</v>
      </c>
      <c r="L56">
        <f>L19/L31</f>
        <v>2.0364832892800355</v>
      </c>
      <c r="M56">
        <f>M19/M31</f>
        <v>1.6702713175196835</v>
      </c>
      <c r="N56">
        <f>N19/N31</f>
        <v>2.1011247964016162</v>
      </c>
      <c r="O56">
        <f>O19/O31</f>
        <v>1.0605556849391362</v>
      </c>
      <c r="P56">
        <f>P19/P31</f>
        <v>1.9362112973134158</v>
      </c>
      <c r="Q56">
        <f>Q19/Q31</f>
        <v>1.252972647922266</v>
      </c>
      <c r="R56">
        <f>R19/R31</f>
        <v>1.3070033699224146</v>
      </c>
      <c r="S56">
        <f>S19/S31</f>
        <v>1.2665519728704078</v>
      </c>
    </row>
    <row r="57" spans="1:20" ht="32" x14ac:dyDescent="0.2">
      <c r="B57" t="s">
        <v>45</v>
      </c>
      <c r="C57" s="8" t="s">
        <v>46</v>
      </c>
      <c r="D57" s="14">
        <f>(D23-D52)/D23</f>
        <v>-2.9820079491726645E-2</v>
      </c>
      <c r="E57" s="14">
        <f t="shared" ref="E57:S57" si="9">(E23-E52)/E23</f>
        <v>-3.2386080389078353E-3</v>
      </c>
      <c r="F57" s="14">
        <f t="shared" si="9"/>
        <v>9.2782678173315338E-3</v>
      </c>
      <c r="G57" s="14">
        <f t="shared" si="9"/>
        <v>7.7882542119647171E-3</v>
      </c>
      <c r="H57" s="14">
        <f t="shared" si="9"/>
        <v>2.7792036256836499E-2</v>
      </c>
      <c r="I57" s="14">
        <f t="shared" si="9"/>
        <v>3.0551815526643405E-2</v>
      </c>
      <c r="J57" s="14">
        <f t="shared" si="9"/>
        <v>4.2547908871399108E-2</v>
      </c>
      <c r="K57" s="14">
        <f t="shared" si="9"/>
        <v>7.9783542001351834E-2</v>
      </c>
      <c r="L57" s="14">
        <f t="shared" si="9"/>
        <v>0.12683951017014547</v>
      </c>
      <c r="M57" s="14">
        <f t="shared" si="9"/>
        <v>0.13026095888669392</v>
      </c>
      <c r="N57" s="14">
        <f t="shared" si="9"/>
        <v>0.19180230234815834</v>
      </c>
      <c r="O57" s="14">
        <f t="shared" si="9"/>
        <v>0.23712040013033342</v>
      </c>
      <c r="P57" s="14">
        <f t="shared" si="9"/>
        <v>0.28794405697364039</v>
      </c>
      <c r="Q57" s="14">
        <f t="shared" si="9"/>
        <v>0.31520584530959606</v>
      </c>
      <c r="R57" s="14">
        <f t="shared" si="9"/>
        <v>0.33059812244789966</v>
      </c>
      <c r="S57" s="14">
        <f t="shared" si="9"/>
        <v>0.33586400549222867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</vt:lpstr>
      <vt:lpstr>Rurual Residential Floor</vt:lpstr>
    </vt:vector>
  </TitlesOfParts>
  <Company>GEI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Shengnian</dc:creator>
  <cp:lastModifiedBy>Shengnian</cp:lastModifiedBy>
  <dcterms:created xsi:type="dcterms:W3CDTF">2018-01-19T05:26:52Z</dcterms:created>
  <dcterms:modified xsi:type="dcterms:W3CDTF">2018-01-22T08:23:27Z</dcterms:modified>
</cp:coreProperties>
</file>