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snyder/Documents/CALTECH/Senior/Term 3/AN127/"/>
    </mc:Choice>
  </mc:AlternateContent>
  <xr:revisionPtr revIDLastSave="0" documentId="13_ncr:1_{5BE5F5D0-85C4-FB4C-AD0A-37D9E43755B2}" xr6:coauthVersionLast="47" xr6:coauthVersionMax="47" xr10:uidLastSave="{00000000-0000-0000-0000-000000000000}"/>
  <bookViews>
    <workbookView xWindow="0" yWindow="780" windowWidth="28880" windowHeight="19580" activeTab="1" xr2:uid="{61F381CB-7C6E-CE4D-96A1-8A9D0B286502}"/>
  </bookViews>
  <sheets>
    <sheet name="Value STK Regression" sheetId="19" r:id="rId1"/>
    <sheet name="Vol STK Regression" sheetId="20" r:id="rId2"/>
    <sheet name="Sheet1" sheetId="21" r:id="rId3"/>
    <sheet name="Data" sheetId="1" r:id="rId4"/>
    <sheet name="Correlation Table" sheetId="13" r:id="rId5"/>
    <sheet name="Value STK Regression -CofC" sheetId="16" r:id="rId6"/>
    <sheet name="Volatility STK Regression -CofC" sheetId="1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" i="1"/>
  <c r="H71" i="1"/>
  <c r="I69" i="1"/>
  <c r="L68" i="1"/>
  <c r="L48" i="1"/>
  <c r="L43" i="1"/>
  <c r="L40" i="1"/>
  <c r="L38" i="1"/>
  <c r="L30" i="1"/>
  <c r="L18" i="1"/>
  <c r="L14" i="1"/>
  <c r="L10" i="1"/>
  <c r="L6" i="1"/>
  <c r="L5" i="1"/>
  <c r="L2" i="1"/>
  <c r="I71" i="1"/>
  <c r="L62" i="1"/>
  <c r="L58" i="1"/>
  <c r="L53" i="1"/>
  <c r="L49" i="1"/>
  <c r="L39" i="1"/>
  <c r="L36" i="1"/>
  <c r="L20" i="1"/>
  <c r="L16" i="1"/>
  <c r="L15" i="1"/>
  <c r="L7" i="1"/>
  <c r="L4" i="1"/>
  <c r="L3" i="1"/>
  <c r="L8" i="1"/>
  <c r="L9" i="1"/>
  <c r="L11" i="1"/>
  <c r="L12" i="1"/>
  <c r="L13" i="1"/>
  <c r="L17" i="1"/>
  <c r="L19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7" i="1"/>
  <c r="L41" i="1"/>
  <c r="L42" i="1"/>
  <c r="L44" i="1"/>
  <c r="L45" i="1"/>
  <c r="L46" i="1"/>
  <c r="L47" i="1"/>
  <c r="L50" i="1"/>
  <c r="L51" i="1"/>
  <c r="L52" i="1"/>
  <c r="L54" i="1"/>
  <c r="L55" i="1"/>
  <c r="L56" i="1"/>
  <c r="L57" i="1"/>
  <c r="L59" i="1"/>
  <c r="L60" i="1"/>
  <c r="L61" i="1"/>
  <c r="L63" i="1"/>
  <c r="L64" i="1"/>
  <c r="L65" i="1"/>
  <c r="L66" i="1"/>
  <c r="L67" i="1"/>
  <c r="L69" i="1"/>
  <c r="C71" i="1"/>
  <c r="D71" i="1"/>
  <c r="G71" i="1"/>
  <c r="E71" i="1"/>
  <c r="L74" i="1" l="1"/>
</calcChain>
</file>

<file path=xl/sharedStrings.xml><?xml version="1.0" encoding="utf-8"?>
<sst xmlns="http://schemas.openxmlformats.org/spreadsheetml/2006/main" count="322" uniqueCount="178">
  <si>
    <t>Country Name</t>
  </si>
  <si>
    <t>Country Code</t>
  </si>
  <si>
    <t>United Arab Emirates</t>
  </si>
  <si>
    <t>ARE</t>
  </si>
  <si>
    <t>Argentina</t>
  </si>
  <si>
    <t>ARG</t>
  </si>
  <si>
    <t>Australia</t>
  </si>
  <si>
    <t>AUS</t>
  </si>
  <si>
    <t>Belgium</t>
  </si>
  <si>
    <t>BEL</t>
  </si>
  <si>
    <t>Bulgaria</t>
  </si>
  <si>
    <t>BGR</t>
  </si>
  <si>
    <t>Bahrain</t>
  </si>
  <si>
    <t>BHR</t>
  </si>
  <si>
    <t>Brazil</t>
  </si>
  <si>
    <t>BRA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</si>
  <si>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</si>
  <si>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</si>
  <si>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</si>
  <si>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</si>
  <si>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</si>
  <si>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</si>
  <si>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</si>
  <si>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</si>
  <si>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</si>
  <si>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</si>
  <si>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</si>
  <si>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</si>
  <si>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</si>
  <si>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</si>
  <si>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</si>
  <si>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</si>
  <si>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</si>
  <si>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</si>
  <si>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Egypt, Arab Rep.</t>
  </si>
  <si>
    <t>EGY</t>
  </si>
  <si>
    <t>Spain</t>
  </si>
  <si>
    <t>ESP</t>
  </si>
  <si>
    <t>France</t>
  </si>
  <si>
    <t>FRA</t>
  </si>
  <si>
    <t>United Kingdom</t>
  </si>
  <si>
    <t>GBR</t>
  </si>
  <si>
    <t>Greece</t>
  </si>
  <si>
    <t>GRC</t>
  </si>
  <si>
    <t>Croatia</t>
  </si>
  <si>
    <t>HRV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</si>
  <si>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</si>
  <si>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</si>
  <si>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</si>
  <si>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</si>
  <si>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</si>
  <si>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</si>
  <si>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</si>
  <si>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</si>
  <si>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</si>
  <si>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</si>
  <si>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</si>
  <si>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</si>
  <si>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</si>
  <si>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</si>
  <si>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</si>
  <si>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</si>
  <si>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</si>
  <si>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</si>
  <si>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</si>
  <si>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</si>
  <si>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</si>
  <si>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</si>
  <si>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Korea, Rep.</t>
  </si>
  <si>
    <t>KOR</t>
  </si>
  <si>
    <t>Kuwait</t>
  </si>
  <si>
    <t>KWT</t>
  </si>
  <si>
    <t>Lebanon</t>
  </si>
  <si>
    <t>LBN</t>
  </si>
  <si>
    <t>Sri Lanka</t>
  </si>
  <si>
    <t>LKA</t>
  </si>
  <si>
    <t>Luxembourg</t>
  </si>
  <si>
    <t>LUX</t>
  </si>
  <si>
    <t>Morocco</t>
  </si>
  <si>
    <t>MAR</t>
  </si>
  <si>
    <t>Mexico</t>
  </si>
  <si>
    <t>MEX</t>
  </si>
  <si>
    <t>Malta</t>
  </si>
  <si>
    <t>MLT</t>
  </si>
  <si>
    <t>Mauritius</t>
  </si>
  <si>
    <t>MUS</t>
  </si>
  <si>
    <t>Malaysia</t>
  </si>
  <si>
    <t>MYS</t>
  </si>
  <si>
    <t>Namibia</t>
  </si>
  <si>
    <t>NAM</t>
  </si>
  <si>
    <t>Nigeria</t>
  </si>
  <si>
    <t>NGA</t>
  </si>
  <si>
    <t>Netherlands</t>
  </si>
  <si>
    <t>NLD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</si>
  <si>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</si>
  <si>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</si>
  <si>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</si>
  <si>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</si>
  <si>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</si>
  <si>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</si>
  <si>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</si>
  <si>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</si>
  <si>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</si>
  <si>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</si>
  <si>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</si>
  <si>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</si>
  <si>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</si>
  <si>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</si>
  <si>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</si>
  <si>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</si>
  <si>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</si>
  <si>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</si>
  <si>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</si>
  <si>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</si>
  <si>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</si>
  <si>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</si>
  <si>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Saudi Arabia</t>
  </si>
  <si>
    <t>SAU</t>
  </si>
  <si>
    <t>Singapore</t>
  </si>
  <si>
    <t>SGP</t>
  </si>
  <si>
    <t>Slovak Republic</t>
  </si>
  <si>
    <t>SVK</t>
  </si>
  <si>
    <t>Slovenia</t>
  </si>
  <si>
    <t>SVN</t>
  </si>
  <si>
    <t>Thailand</t>
  </si>
  <si>
    <t>THA</t>
  </si>
  <si>
    <t>Tunisia</t>
  </si>
  <si>
    <t>TUN</t>
  </si>
  <si>
    <t>Turkey</t>
  </si>
  <si>
    <t>TUR</t>
  </si>
  <si>
    <t>Ukraine</t>
  </si>
  <si>
    <t>UKR</t>
  </si>
  <si>
    <t>United States</t>
  </si>
  <si>
    <t>USA</t>
  </si>
  <si>
    <t>Vietnam</t>
  </si>
  <si>
    <t>VNM</t>
  </si>
  <si>
    <t>South Africa</t>
  </si>
  <si>
    <t>ZAF</t>
  </si>
  <si>
    <t>Ease of Doing Business (1=easiest)</t>
  </si>
  <si>
    <t>N by variable</t>
  </si>
  <si>
    <t>DATA POINTS WITH ALL DATA</t>
  </si>
  <si>
    <t>GINI index</t>
  </si>
  <si>
    <t>Precipitation (mm/year)</t>
  </si>
  <si>
    <t>Control of Corruption</t>
  </si>
  <si>
    <t>All data available?</t>
  </si>
  <si>
    <t>Voice and Accountability</t>
  </si>
  <si>
    <t>Value STK</t>
  </si>
  <si>
    <t>Log(GDP/capita)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</si>
  <si>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</si>
  <si>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</si>
  <si>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</si>
  <si>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</si>
  <si>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</si>
  <si>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</si>
  <si>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</si>
  <si>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</si>
  <si>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</si>
  <si>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</si>
  <si>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</si>
  <si>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</si>
  <si>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</si>
  <si>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</si>
  <si>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</si>
  <si>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</si>
  <si>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</si>
  <si>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</si>
  <si>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</si>
  <si>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</si>
  <si>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</si>
  <si>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</si>
  <si>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</si>
  <si>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</si>
  <si>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Volatility STK</t>
  </si>
  <si>
    <t>Value STK -ControlOfCorruption</t>
  </si>
  <si>
    <t>Volatility STK -ControlOfCorruption</t>
  </si>
  <si>
    <t>Developed Country</t>
  </si>
  <si>
    <t>Precipitation</t>
  </si>
  <si>
    <t>Ease of Doing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</si>
</sst>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7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of Corruption</a:t>
            </a:r>
            <a:r>
              <a:rPr lang="en-US" baseline="0"/>
              <a:t> (x) vs Market Volatility (y)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Control of Corruption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6538864-BC42-A041-91C1-AD8D91AD8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C0A-9144-B2C3-3D6F9CC375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023CAD-3F88-2543-B41A-096191D69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4C0A-9144-B2C3-3D6F9CC3756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42050C-E7D2-334B-87AC-F5D5D03BA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4C0A-9144-B2C3-3D6F9CC3756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6D69E7-2C9D-3D4E-AEA7-E227EBA49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4C0A-9144-B2C3-3D6F9CC3756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A31759-2212-114B-884F-5B7F4819A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4C0A-9144-B2C3-3D6F9CC3756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76C2B1C-0D76-F240-885A-39D08D31E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4C0A-9144-B2C3-3D6F9CC3756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C0B58FB-0641-CE4C-9ED0-4E281722C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C0A-9144-B2C3-3D6F9CC3756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DB54E9-0482-0345-BBF3-0351E36E2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C0A-9144-B2C3-3D6F9CC3756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D0E0962-C59C-F242-B1AA-557A9CC56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C0A-9144-B2C3-3D6F9CC3756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2BDB1E5-8D24-5242-8358-399987304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C0A-9144-B2C3-3D6F9CC3756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A67C6D3-51B4-6E42-9CFB-7B37B72A7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C0A-9144-B2C3-3D6F9CC3756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99B2FB2-9D24-8247-90C6-51FE8C27F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C0A-9144-B2C3-3D6F9CC3756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0129E13-DED5-1D4C-BDA8-5A644B0A4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C0A-9144-B2C3-3D6F9CC3756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8F6836-EE52-9C46-985B-4B2A37D09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C0A-9144-B2C3-3D6F9CC3756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1496021-79E9-D14C-9550-9B0133929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C0A-9144-B2C3-3D6F9CC3756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4042144-50F4-284C-B583-D43248DFF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4C0A-9144-B2C3-3D6F9CC3756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09900D-485D-4546-BCB9-42583B150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4C0A-9144-B2C3-3D6F9CC3756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2611347-FE82-E548-B50C-6D3E648C5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4C0A-9144-B2C3-3D6F9CC3756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7019DB4-E136-C146-A70F-1A4370BF4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4C0A-9144-B2C3-3D6F9CC3756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B39E2A5-E1EE-C847-A388-82642BC5B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4C0A-9144-B2C3-3D6F9CC3756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915DCF4-FB31-994B-B24E-40818AF5E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4C0A-9144-B2C3-3D6F9CC3756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F8C0D70-F791-2B42-94DA-0C58452F4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4C0A-9144-B2C3-3D6F9CC3756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7C86E04-C1CC-8D43-8E98-B58E68C61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4C0A-9144-B2C3-3D6F9CC3756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67F3C4F-59E8-8D4C-B347-316027C1F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4C0A-9144-B2C3-3D6F9CC3756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B5C84D5-230D-6445-96A0-8BC13CD04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4C0A-9144-B2C3-3D6F9CC3756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3CDF620-00B6-A84B-A3F2-43CE1293F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4C0A-9144-B2C3-3D6F9CC3756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6E2D716-187E-194D-ACCB-ED722F5C9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4C0A-9144-B2C3-3D6F9CC3756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5D31810-B9F3-C64B-8808-047232BDA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4C0A-9144-B2C3-3D6F9CC3756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76A31AD-DBF4-A749-9ACC-718608501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4C0A-9144-B2C3-3D6F9CC3756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431530F-E679-124B-BCD6-78B98C317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4C0A-9144-B2C3-3D6F9CC3756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C31D276-3141-9946-8739-423D5D642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4C0A-9144-B2C3-3D6F9CC3756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835D5BD-DD9C-FE44-B2BD-88DD7432B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4C0A-9144-B2C3-3D6F9CC3756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15216F3-DE98-C74E-8CFE-E84B91986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4C0A-9144-B2C3-3D6F9CC3756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98B90E9-6148-B142-8008-79FD874A7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4C0A-9144-B2C3-3D6F9CC3756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6BBD962-337D-5143-BA0B-A5370F3E6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4C0A-9144-B2C3-3D6F9CC3756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54563A1-A3B8-DA4B-AE38-A4D51BBA5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4C0A-9144-B2C3-3D6F9CC3756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9235C30-4630-264D-8D73-237A7D2C3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4C0A-9144-B2C3-3D6F9CC3756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777BD0B-ADE6-FD4B-B443-F8B17752CC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4C0A-9144-B2C3-3D6F9CC3756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FDC956C-5A9A-DE43-BD8E-6C69EE831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4C0A-9144-B2C3-3D6F9CC3756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564C03D-E526-D445-B518-95E310AC4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4C0A-9144-B2C3-3D6F9CC3756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2FFFAE1-FE06-D04C-991C-A76393EB1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4C0A-9144-B2C3-3D6F9CC3756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C6FCBB1-6108-DE4E-B593-2EBEA43A4D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4C0A-9144-B2C3-3D6F9CC3756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F3F98F1-7EAA-0D4F-B5E7-AA7C97D97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4C0A-9144-B2C3-3D6F9CC3756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F254BDF-27E8-5B4C-94D3-D5FDE7E97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4C0A-9144-B2C3-3D6F9CC3756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12D2BE6-B346-694C-A590-96DC8B2AB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4C0A-9144-B2C3-3D6F9CC3756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FF62BD6-5BFB-0C46-AD78-19C50C46F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4C0A-9144-B2C3-3D6F9CC3756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F927528-9528-7144-BD7D-C59BA3BF2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4C0A-9144-B2C3-3D6F9CC3756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3D9BE25-5A14-B744-8869-4D995D068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4C0A-9144-B2C3-3D6F9CC3756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C482CD4-7A98-E245-BC57-0AC631D2D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4C0A-9144-B2C3-3D6F9CC3756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383BC2F-D989-8F4B-B148-481D96288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4C0A-9144-B2C3-3D6F9CC3756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B618CED-4FB4-2C4A-AFE1-FD95F2284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4C0A-9144-B2C3-3D6F9CC3756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EDFD341-2E9B-9A4A-8D8A-146BD30CE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4C0A-9144-B2C3-3D6F9CC3756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FF2C9C4-F507-F146-A179-6EE30C90A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4C0A-9144-B2C3-3D6F9CC3756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DCCBCEF-52BF-7442-8404-5C24BDECB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4C0A-9144-B2C3-3D6F9CC3756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FDEA840-13DC-5542-BA4C-334FE3CE5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4C0A-9144-B2C3-3D6F9CC3756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2DA549F-3474-CB43-92C7-C0848287D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4C0A-9144-B2C3-3D6F9CC3756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C81234F-A99C-8C44-99E7-C368C3B5F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4C0A-9144-B2C3-3D6F9CC37562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1626272-067C-DC49-831B-FBC07E4F2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4C0A-9144-B2C3-3D6F9CC37562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68C4E2B-961E-9D4A-9D32-31F254544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4C0A-9144-B2C3-3D6F9CC3756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C7C466D-8E4C-2B48-AFE2-1F85F42BE6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4C0A-9144-B2C3-3D6F9CC37562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07F5449-51AF-9040-9837-3C888C9DB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4C0A-9144-B2C3-3D6F9CC3756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FB708BD-D9C4-D34A-B18D-D6D825F9E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4C0A-9144-B2C3-3D6F9CC37562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A2C01B3-2964-1746-B6BA-FCC7AE50F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4C0A-9144-B2C3-3D6F9CC37562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7F1C5BD-7E2A-AB4C-9512-5A38F26B4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4C0A-9144-B2C3-3D6F9CC37562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74852A2-6099-874F-B050-BDFB33741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4C0A-9144-B2C3-3D6F9CC3756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B23646B-E7A7-2D4B-8E36-EB943FFAC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4C0A-9144-B2C3-3D6F9CC37562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BF60D40-3AFB-B340-B762-9A68BE9B1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4C0A-9144-B2C3-3D6F9CC37562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E66979D-A172-1E43-BB7D-192F3F789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4C0A-9144-B2C3-3D6F9CC37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Data!$E$2:$E$69</c:f>
              <c:numCache>
                <c:formatCode>0.00</c:formatCode>
                <c:ptCount val="68"/>
                <c:pt idx="0">
                  <c:v>1.0775874853134155</c:v>
                </c:pt>
                <c:pt idx="1">
                  <c:v>-0.36613008379936218</c:v>
                </c:pt>
                <c:pt idx="2">
                  <c:v>2.0447103977203369</c:v>
                </c:pt>
                <c:pt idx="3">
                  <c:v>1.5268900394439697</c:v>
                </c:pt>
                <c:pt idx="4">
                  <c:v>-0.24917213618755341</c:v>
                </c:pt>
                <c:pt idx="5">
                  <c:v>0.21735665202140808</c:v>
                </c:pt>
                <c:pt idx="6">
                  <c:v>0.16593998670578003</c:v>
                </c:pt>
                <c:pt idx="7">
                  <c:v>1.9779554605484009</c:v>
                </c:pt>
                <c:pt idx="8">
                  <c:v>2.0358738899230957</c:v>
                </c:pt>
                <c:pt idx="9">
                  <c:v>1.528506875038147</c:v>
                </c:pt>
                <c:pt idx="10">
                  <c:v>-0.50708836317062378</c:v>
                </c:pt>
                <c:pt idx="11">
                  <c:v>-0.28876444697380066</c:v>
                </c:pt>
                <c:pt idx="12">
                  <c:v>0.64900112152099609</c:v>
                </c:pt>
                <c:pt idx="13">
                  <c:v>0.86641311645507812</c:v>
                </c:pt>
                <c:pt idx="14">
                  <c:v>0.39091631770133972</c:v>
                </c:pt>
                <c:pt idx="15">
                  <c:v>1.7488425970077515</c:v>
                </c:pt>
                <c:pt idx="16">
                  <c:v>-0.69548261165618896</c:v>
                </c:pt>
                <c:pt idx="17">
                  <c:v>1.1702836751937866</c:v>
                </c:pt>
                <c:pt idx="18">
                  <c:v>1.5447289943695068</c:v>
                </c:pt>
                <c:pt idx="19">
                  <c:v>1.6217954158782959</c:v>
                </c:pt>
                <c:pt idx="20">
                  <c:v>-9.370943158864975E-2</c:v>
                </c:pt>
                <c:pt idx="21">
                  <c:v>6.3706964254379272E-2</c:v>
                </c:pt>
                <c:pt idx="22">
                  <c:v>0.33997717499732971</c:v>
                </c:pt>
                <c:pt idx="23">
                  <c:v>-0.70185309648513794</c:v>
                </c:pt>
                <c:pt idx="24">
                  <c:v>-0.53625756502151489</c:v>
                </c:pt>
                <c:pt idx="25">
                  <c:v>1.5630266666412354</c:v>
                </c:pt>
                <c:pt idx="26">
                  <c:v>0.80489242076873779</c:v>
                </c:pt>
                <c:pt idx="27">
                  <c:v>0.30690363049507141</c:v>
                </c:pt>
                <c:pt idx="28">
                  <c:v>-0.16241316497325897</c:v>
                </c:pt>
                <c:pt idx="29">
                  <c:v>0.10106529295444489</c:v>
                </c:pt>
                <c:pt idx="30">
                  <c:v>1.5613259077072144</c:v>
                </c:pt>
                <c:pt idx="31">
                  <c:v>-0.9914734959602356</c:v>
                </c:pt>
                <c:pt idx="32">
                  <c:v>-0.9501844048500061</c:v>
                </c:pt>
                <c:pt idx="33">
                  <c:v>0.52833765745162964</c:v>
                </c:pt>
                <c:pt idx="34">
                  <c:v>8.6289145052433014E-2</c:v>
                </c:pt>
                <c:pt idx="35">
                  <c:v>-0.90263032913208008</c:v>
                </c:pt>
                <c:pt idx="36">
                  <c:v>-0.39324402809143066</c:v>
                </c:pt>
                <c:pt idx="37">
                  <c:v>2.1599190235137939</c:v>
                </c:pt>
                <c:pt idx="38">
                  <c:v>-0.40079215168952942</c:v>
                </c:pt>
                <c:pt idx="39">
                  <c:v>-0.40209269523620605</c:v>
                </c:pt>
                <c:pt idx="40">
                  <c:v>0.76609206199645996</c:v>
                </c:pt>
                <c:pt idx="41">
                  <c:v>0.53690606355667114</c:v>
                </c:pt>
                <c:pt idx="42">
                  <c:v>2.9522784054279327E-2</c:v>
                </c:pt>
                <c:pt idx="43">
                  <c:v>0.3063693642616272</c:v>
                </c:pt>
                <c:pt idx="44">
                  <c:v>-1.1729611158370972</c:v>
                </c:pt>
                <c:pt idx="45">
                  <c:v>2.0881860256195068</c:v>
                </c:pt>
                <c:pt idx="46">
                  <c:v>2.1494016647338867</c:v>
                </c:pt>
                <c:pt idx="47">
                  <c:v>0.13959136605262756</c:v>
                </c:pt>
                <c:pt idx="48">
                  <c:v>-1.0762776136398315</c:v>
                </c:pt>
                <c:pt idx="49">
                  <c:v>-0.31696593761444092</c:v>
                </c:pt>
                <c:pt idx="50">
                  <c:v>-0.21992857754230499</c:v>
                </c:pt>
                <c:pt idx="51">
                  <c:v>-0.66709870100021362</c:v>
                </c:pt>
                <c:pt idx="52">
                  <c:v>0.56888508796691895</c:v>
                </c:pt>
                <c:pt idx="53">
                  <c:v>1.0883482694625854</c:v>
                </c:pt>
                <c:pt idx="54">
                  <c:v>1.0082311630249023</c:v>
                </c:pt>
                <c:pt idx="55">
                  <c:v>-0.28712660074234009</c:v>
                </c:pt>
                <c:pt idx="56">
                  <c:v>-1.0650039911270142</c:v>
                </c:pt>
                <c:pt idx="57">
                  <c:v>-0.30500131845474243</c:v>
                </c:pt>
                <c:pt idx="58">
                  <c:v>2.1097781658172607</c:v>
                </c:pt>
                <c:pt idx="59">
                  <c:v>0.23699522018432617</c:v>
                </c:pt>
                <c:pt idx="60">
                  <c:v>0.94885909557342529</c:v>
                </c:pt>
                <c:pt idx="61">
                  <c:v>-0.32343629002571106</c:v>
                </c:pt>
                <c:pt idx="62">
                  <c:v>-5.6725107133388519E-2</c:v>
                </c:pt>
                <c:pt idx="63">
                  <c:v>4.4252023100852966E-2</c:v>
                </c:pt>
                <c:pt idx="64">
                  <c:v>-1.0499769449234009</c:v>
                </c:pt>
                <c:pt idx="65">
                  <c:v>1.2691597938537598</c:v>
                </c:pt>
                <c:pt idx="66">
                  <c:v>-0.60728555917739868</c:v>
                </c:pt>
                <c:pt idx="67">
                  <c:v>6.1767853796482086E-2</c:v>
                </c:pt>
              </c:numCache>
            </c:numRef>
          </c:xVal>
          <c:yVal>
            <c:numRef>
              <c:f>Data!$D$2:$D$69</c:f>
              <c:numCache>
                <c:formatCode>General</c:formatCode>
                <c:ptCount val="68"/>
                <c:pt idx="0">
                  <c:v>13.11374</c:v>
                </c:pt>
                <c:pt idx="1">
                  <c:v>25.999320000000001</c:v>
                </c:pt>
                <c:pt idx="2">
                  <c:v>15.8344</c:v>
                </c:pt>
                <c:pt idx="3">
                  <c:v>19.173470000000002</c:v>
                </c:pt>
                <c:pt idx="4">
                  <c:v>16.700960000000002</c:v>
                </c:pt>
                <c:pt idx="5">
                  <c:v>9.4732699999999994</c:v>
                </c:pt>
                <c:pt idx="6">
                  <c:v>21.339760000000002</c:v>
                </c:pt>
                <c:pt idx="7">
                  <c:v>14.162789999999999</c:v>
                </c:pt>
                <c:pt idx="8">
                  <c:v>15.9251</c:v>
                </c:pt>
                <c:pt idx="9">
                  <c:v>14.055660000000001</c:v>
                </c:pt>
                <c:pt idx="10">
                  <c:v>24.360720000000001</c:v>
                </c:pt>
                <c:pt idx="11">
                  <c:v>16.5397</c:v>
                </c:pt>
                <c:pt idx="12">
                  <c:v>11.9063</c:v>
                </c:pt>
                <c:pt idx="13">
                  <c:v>45.30462</c:v>
                </c:pt>
                <c:pt idx="14">
                  <c:v>20.615579999999998</c:v>
                </c:pt>
                <c:pt idx="15">
                  <c:v>20.488570000000003</c:v>
                </c:pt>
                <c:pt idx="16">
                  <c:v>27.556140000000003</c:v>
                </c:pt>
                <c:pt idx="17">
                  <c:v>27.410399999999999</c:v>
                </c:pt>
                <c:pt idx="18">
                  <c:v>23.853270000000002</c:v>
                </c:pt>
                <c:pt idx="19">
                  <c:v>17.6951</c:v>
                </c:pt>
                <c:pt idx="20">
                  <c:v>34.514020000000002</c:v>
                </c:pt>
                <c:pt idx="21">
                  <c:v>15.049320000000002</c:v>
                </c:pt>
                <c:pt idx="22">
                  <c:v>26.68355</c:v>
                </c:pt>
                <c:pt idx="23">
                  <c:v>20.85155</c:v>
                </c:pt>
                <c:pt idx="24">
                  <c:v>18.05837</c:v>
                </c:pt>
                <c:pt idx="25">
                  <c:v>23.51315</c:v>
                </c:pt>
                <c:pt idx="26">
                  <c:v>17.079079999999998</c:v>
                </c:pt>
                <c:pt idx="27">
                  <c:v>26.744900000000001</c:v>
                </c:pt>
                <c:pt idx="28">
                  <c:v>9.1409960000000012</c:v>
                </c:pt>
                <c:pt idx="29">
                  <c:v>10.65231</c:v>
                </c:pt>
                <c:pt idx="30">
                  <c:v>20.013390000000001</c:v>
                </c:pt>
                <c:pt idx="31">
                  <c:v>23.8445</c:v>
                </c:pt>
                <c:pt idx="32">
                  <c:v>10.2155</c:v>
                </c:pt>
                <c:pt idx="33">
                  <c:v>16.653549999999999</c:v>
                </c:pt>
                <c:pt idx="34">
                  <c:v>10.1097</c:v>
                </c:pt>
                <c:pt idx="35">
                  <c:v>10.7471</c:v>
                </c:pt>
                <c:pt idx="36">
                  <c:v>16.935579999999998</c:v>
                </c:pt>
                <c:pt idx="37">
                  <c:v>20.309999999999999</c:v>
                </c:pt>
                <c:pt idx="38">
                  <c:v>11.63823</c:v>
                </c:pt>
                <c:pt idx="39">
                  <c:v>15.452070000000001</c:v>
                </c:pt>
                <c:pt idx="40">
                  <c:v>11.218210000000001</c:v>
                </c:pt>
                <c:pt idx="41">
                  <c:v>8.2304380000000013</c:v>
                </c:pt>
                <c:pt idx="42">
                  <c:v>9.0073710000000009</c:v>
                </c:pt>
                <c:pt idx="43">
                  <c:v>21.08522</c:v>
                </c:pt>
                <c:pt idx="44">
                  <c:v>17.7042</c:v>
                </c:pt>
                <c:pt idx="45">
                  <c:v>19.736219999999999</c:v>
                </c:pt>
                <c:pt idx="46">
                  <c:v>23.954139999999999</c:v>
                </c:pt>
                <c:pt idx="47">
                  <c:v>11.94195</c:v>
                </c:pt>
                <c:pt idx="48">
                  <c:v>16.021190000000001</c:v>
                </c:pt>
                <c:pt idx="49">
                  <c:v>5.8052989999999998</c:v>
                </c:pt>
                <c:pt idx="50">
                  <c:v>25.461300000000001</c:v>
                </c:pt>
                <c:pt idx="51">
                  <c:v>17.671229999999998</c:v>
                </c:pt>
                <c:pt idx="52">
                  <c:v>20.930160000000001</c:v>
                </c:pt>
                <c:pt idx="53">
                  <c:v>20.556370000000001</c:v>
                </c:pt>
                <c:pt idx="54">
                  <c:v>16.89171</c:v>
                </c:pt>
                <c:pt idx="55">
                  <c:v>26.542750000000002</c:v>
                </c:pt>
                <c:pt idx="56">
                  <c:v>24.452300000000001</c:v>
                </c:pt>
                <c:pt idx="57">
                  <c:v>25.28857</c:v>
                </c:pt>
                <c:pt idx="58">
                  <c:v>14.2956</c:v>
                </c:pt>
                <c:pt idx="59">
                  <c:v>21.116020000000002</c:v>
                </c:pt>
                <c:pt idx="60">
                  <c:v>12.90259</c:v>
                </c:pt>
                <c:pt idx="61">
                  <c:v>19.899079999999998</c:v>
                </c:pt>
                <c:pt idx="62">
                  <c:v>14.1045</c:v>
                </c:pt>
                <c:pt idx="63">
                  <c:v>23.869320000000002</c:v>
                </c:pt>
                <c:pt idx="64">
                  <c:v>36.495800000000003</c:v>
                </c:pt>
                <c:pt idx="65">
                  <c:v>18.430399999999999</c:v>
                </c:pt>
                <c:pt idx="66">
                  <c:v>23.09825</c:v>
                </c:pt>
                <c:pt idx="67">
                  <c:v>17.107500000000002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Data!$B$2:$B$69</c15:f>
                <c15:dlblRangeCache>
                  <c:ptCount val="68"/>
                  <c:pt idx="0">
                    <c:v>ARE</c:v>
                  </c:pt>
                  <c:pt idx="1">
                    <c:v>ARG</c:v>
                  </c:pt>
                  <c:pt idx="2">
                    <c:v>AUS</c:v>
                  </c:pt>
                  <c:pt idx="3">
                    <c:v>BEL</c:v>
                  </c:pt>
                  <c:pt idx="4">
                    <c:v>BGR</c:v>
                  </c:pt>
                  <c:pt idx="5">
                    <c:v>BHR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CHE</c:v>
                  </c:pt>
                  <c:pt idx="9">
                    <c:v>CHL</c:v>
                  </c:pt>
                  <c:pt idx="10">
                    <c:v>CHN</c:v>
                  </c:pt>
                  <c:pt idx="11">
                    <c:v>COL</c:v>
                  </c:pt>
                  <c:pt idx="12">
                    <c:v>CRI</c:v>
                  </c:pt>
                  <c:pt idx="13">
                    <c:v>CYP</c:v>
                  </c:pt>
                  <c:pt idx="14">
                    <c:v>CZE</c:v>
                  </c:pt>
                  <c:pt idx="15">
                    <c:v>DEU</c:v>
                  </c:pt>
                  <c:pt idx="16">
                    <c:v>EGY</c:v>
                  </c:pt>
                  <c:pt idx="17">
                    <c:v>ESP</c:v>
                  </c:pt>
                  <c:pt idx="18">
                    <c:v>FRA</c:v>
                  </c:pt>
                  <c:pt idx="19">
                    <c:v>GBR</c:v>
                  </c:pt>
                  <c:pt idx="20">
                    <c:v>GRC</c:v>
                  </c:pt>
                  <c:pt idx="21">
                    <c:v>HRV</c:v>
                  </c:pt>
                  <c:pt idx="22">
                    <c:v>HUN</c:v>
                  </c:pt>
                  <c:pt idx="23">
                    <c:v>IDN</c:v>
                  </c:pt>
                  <c:pt idx="24">
                    <c:v>IND</c:v>
                  </c:pt>
                  <c:pt idx="25">
                    <c:v>IRL</c:v>
                  </c:pt>
                  <c:pt idx="26">
                    <c:v>ISR</c:v>
                  </c:pt>
                  <c:pt idx="27">
                    <c:v>ITA</c:v>
                  </c:pt>
                  <c:pt idx="28">
                    <c:v>JAM</c:v>
                  </c:pt>
                  <c:pt idx="29">
                    <c:v>JOR</c:v>
                  </c:pt>
                  <c:pt idx="30">
                    <c:v>JPN</c:v>
                  </c:pt>
                  <c:pt idx="31">
                    <c:v>KAZ</c:v>
                  </c:pt>
                  <c:pt idx="32">
                    <c:v>KEN</c:v>
                  </c:pt>
                  <c:pt idx="33">
                    <c:v>KOR</c:v>
                  </c:pt>
                  <c:pt idx="34">
                    <c:v>KWT</c:v>
                  </c:pt>
                  <c:pt idx="35">
                    <c:v>LBN</c:v>
                  </c:pt>
                  <c:pt idx="36">
                    <c:v>LKA</c:v>
                  </c:pt>
                  <c:pt idx="37">
                    <c:v>LUX</c:v>
                  </c:pt>
                  <c:pt idx="38">
                    <c:v>MAR</c:v>
                  </c:pt>
                  <c:pt idx="39">
                    <c:v>MEX</c:v>
                  </c:pt>
                  <c:pt idx="40">
                    <c:v>MLT</c:v>
                  </c:pt>
                  <c:pt idx="41">
                    <c:v>MUS</c:v>
                  </c:pt>
                  <c:pt idx="42">
                    <c:v>MYS</c:v>
                  </c:pt>
                  <c:pt idx="43">
                    <c:v>NAM</c:v>
                  </c:pt>
                  <c:pt idx="44">
                    <c:v>NGA</c:v>
                  </c:pt>
                  <c:pt idx="45">
                    <c:v>NLD</c:v>
                  </c:pt>
                  <c:pt idx="46">
                    <c:v>NOR</c:v>
                  </c:pt>
                  <c:pt idx="47">
                    <c:v>OMN</c:v>
                  </c:pt>
                  <c:pt idx="48">
                    <c:v>PAK</c:v>
                  </c:pt>
                  <c:pt idx="49">
                    <c:v>PAN</c:v>
                  </c:pt>
                  <c:pt idx="50">
                    <c:v>PER</c:v>
                  </c:pt>
                  <c:pt idx="51">
                    <c:v>PHL</c:v>
                  </c:pt>
                  <c:pt idx="52">
                    <c:v>POL</c:v>
                  </c:pt>
                  <c:pt idx="53">
                    <c:v>PRT</c:v>
                  </c:pt>
                  <c:pt idx="54">
                    <c:v>QAT</c:v>
                  </c:pt>
                  <c:pt idx="55">
                    <c:v>ROU</c:v>
                  </c:pt>
                  <c:pt idx="56">
                    <c:v>RUS</c:v>
                  </c:pt>
                  <c:pt idx="57">
                    <c:v>SAU</c:v>
                  </c:pt>
                  <c:pt idx="58">
                    <c:v>SGP</c:v>
                  </c:pt>
                  <c:pt idx="59">
                    <c:v>SVK</c:v>
                  </c:pt>
                  <c:pt idx="60">
                    <c:v>SVN</c:v>
                  </c:pt>
                  <c:pt idx="61">
                    <c:v>THA</c:v>
                  </c:pt>
                  <c:pt idx="62">
                    <c:v>TUN</c:v>
                  </c:pt>
                  <c:pt idx="63">
                    <c:v>TUR</c:v>
                  </c:pt>
                  <c:pt idx="64">
                    <c:v>UKR</c:v>
                  </c:pt>
                  <c:pt idx="65">
                    <c:v>USA</c:v>
                  </c:pt>
                  <c:pt idx="66">
                    <c:v>VNM</c:v>
                  </c:pt>
                  <c:pt idx="67">
                    <c:v>ZAF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C0A-9144-B2C3-3D6F9CC3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95695"/>
        <c:axId val="2097914368"/>
      </c:scatterChart>
      <c:valAx>
        <c:axId val="41909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Control</a:t>
                </a:r>
                <a:r>
                  <a:rPr lang="en-US" baseline="0"/>
                  <a:t> of Corruption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4368"/>
        <c:crosses val="autoZero"/>
        <c:crossBetween val="midCat"/>
      </c:valAx>
      <c:valAx>
        <c:axId val="2097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 of Stock Market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9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> (y) to Rainfall 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AC6293F-532B-F348-8DCB-6BC295EE2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B0-914A-9A4F-69C1EE3348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4A4EEC-205A-314A-BE09-ACC976590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BB0-914A-9A4F-69C1EE3348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66CB57-CDDF-CB46-8F9D-63792F626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BB0-914A-9A4F-69C1EE3348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1E293B-BA4B-3842-8ABB-DE952E24D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BB0-914A-9A4F-69C1EE3348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D34B9A-FB19-7C44-93C5-9339384A2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BB0-914A-9A4F-69C1EE3348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B81F5A-E773-1C48-A66E-7183BE403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BB0-914A-9A4F-69C1EE3348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AED8035-0819-CC49-9B60-F7CD32B05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BB0-914A-9A4F-69C1EE3348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49132B-9655-5F49-921D-01E94789B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BB0-914A-9A4F-69C1EE33489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E33A528-1193-B646-8A29-AD675DAF4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BB0-914A-9A4F-69C1EE33489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A01672B-2138-064D-B7FA-1F60F3CE83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BB0-914A-9A4F-69C1EE33489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8C1E518-4A2A-0347-8E0C-B4DA8168F8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BB0-914A-9A4F-69C1EE33489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20EA8C0-FE7F-AD4B-9EB1-B8B76B1C0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BB0-914A-9A4F-69C1EE33489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6B76D8F-7964-B249-B93D-118E367BB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BB0-914A-9A4F-69C1EE33489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993D00D-435F-5844-973B-BBD0A4883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BB0-914A-9A4F-69C1EE33489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1315970-D256-0545-9094-874DA3DFE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BB0-914A-9A4F-69C1EE33489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A92A986-10AB-0340-B105-6829E4790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BB0-914A-9A4F-69C1EE33489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A9517A-ECF4-7149-9B8C-065605CA8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BB0-914A-9A4F-69C1EE33489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C7B45C6-9355-8C46-8F8A-03E5827C2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BB0-914A-9A4F-69C1EE33489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79552B2-BE40-554B-AE09-D7C2FCF9FA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BB0-914A-9A4F-69C1EE33489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0AB69BF-B0F9-0E48-8AB1-78CE3BB42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BB0-914A-9A4F-69C1EE33489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2349704-08F8-1E4A-84A4-C10BF8E8C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BB0-914A-9A4F-69C1EE33489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70E3D70-C80B-7942-9DB2-7AA51758B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BB0-914A-9A4F-69C1EE33489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E6F92A3-DBF1-C343-B679-DFCC61513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BB0-914A-9A4F-69C1EE33489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673580D-5269-4D41-A907-5FCE4912D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BB0-914A-9A4F-69C1EE33489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8E1F1F9-D5A0-6044-BBBA-691E4940D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BB0-914A-9A4F-69C1EE33489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BBF1188-286A-D54B-BA89-0C5546042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BB0-914A-9A4F-69C1EE33489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CD4FCBC-66CF-7749-A289-BD6114B39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BB0-914A-9A4F-69C1EE33489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55DD01B-C0F9-DB4B-8C04-06005C48E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BB0-914A-9A4F-69C1EE33489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A8E9AFF-9B92-1C4B-AB20-7115C355B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BB0-914A-9A4F-69C1EE33489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2697325-9887-0B4E-9892-9A3EA5FA5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BB0-914A-9A4F-69C1EE33489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509EAA0-E304-9348-8D8B-A2A722FC1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BB0-914A-9A4F-69C1EE33489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C04808B-0D34-E84D-B066-BF820173C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BB0-914A-9A4F-69C1EE33489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6026684-B3B2-EE44-AE92-F3A159F22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BB0-914A-9A4F-69C1EE33489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050B5A5-7125-7C43-B3CE-293D24396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BB0-914A-9A4F-69C1EE33489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AFFACA7-FA21-EF40-84CF-968C172E5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BB0-914A-9A4F-69C1EE33489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18A4BD1-03E6-3D45-8786-C868A7B8F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BB0-914A-9A4F-69C1EE33489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05B1E52-4465-E043-99E1-9B9EF221B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BB0-914A-9A4F-69C1EE33489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0078614-F61F-CD41-AD6A-C6FBEF460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BB0-914A-9A4F-69C1EE33489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91A9826-7B45-2C42-A333-03C22516F2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BB0-914A-9A4F-69C1EE33489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0D53C6A-DE7B-1B43-BC30-37717B2CB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BB0-914A-9A4F-69C1EE33489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135C15F-7F90-D946-B9AB-A3CC4A4E3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BB0-914A-9A4F-69C1EE33489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00D850C-F336-3D4F-B956-EF6C767F7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BB0-914A-9A4F-69C1EE33489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5E075EA-FD17-554C-96EF-5926F7D8A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BB0-914A-9A4F-69C1EE33489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2D34C9E-43AC-B74B-ADB9-82E382723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BB0-914A-9A4F-69C1EE33489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393BB47-396A-BC4D-BECC-215E06F56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BB0-914A-9A4F-69C1EE33489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6318318-37B8-E544-93DF-2508E5457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BB0-914A-9A4F-69C1EE33489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AAE5C1C-F4D1-AA49-BF94-D49DA7383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BB0-914A-9A4F-69C1EE33489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5D09CD9-F2B8-9344-BCF6-91DD217F4A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BB0-914A-9A4F-69C1EE33489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ABDE691-2A16-BD48-9709-B9AF61832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BB0-914A-9A4F-69C1EE33489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FBB437B-019E-CF48-99C2-0667BB130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BB0-914A-9A4F-69C1EE33489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3086E84-87E4-B04B-AB24-E2CDDD34D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BB0-914A-9A4F-69C1EE33489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6A18697-2D5F-B745-AD3D-B4C235C75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BB0-914A-9A4F-69C1EE33489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024AB54-E6A6-9341-AF56-C02546DA1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BB0-914A-9A4F-69C1EE33489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6FE0AB5-F7BD-9143-B3AB-B9597CCA22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BB0-914A-9A4F-69C1EE33489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60A4174-27D1-654E-A011-B1B24B6FF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BB0-914A-9A4F-69C1EE33489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DA766B7-45D5-194B-B64A-8B9176EA9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BB0-914A-9A4F-69C1EE33489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891B756-74A4-4340-A34D-DED118D7B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BB0-914A-9A4F-69C1EE33489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FFDB064-08FD-BF4E-8130-EB5420131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BB0-914A-9A4F-69C1EE33489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E24FC7F-FDC4-F34B-AF21-9C5609905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BB0-914A-9A4F-69C1EE33489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FEBE902-EB71-5046-80B5-3757FCD5F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BB0-914A-9A4F-69C1EE33489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9A1F4DE-38F5-C948-A0F6-7BA9B7FA0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BB0-914A-9A4F-69C1EE33489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F73D574-0C57-AE42-AEA4-2140B66A4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BB0-914A-9A4F-69C1EE33489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82F882E-2107-B14E-BB20-7B13765C7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BB0-914A-9A4F-69C1EE33489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4E2D800-4060-C242-B439-2E50929EA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BB0-914A-9A4F-69C1EE33489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F8F5CD9-C09A-7147-97BF-AB2E2B1C0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BB0-914A-9A4F-69C1EE334896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8AB6CFD-6D2F-1E48-8B6E-DC8BF40A14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BB0-914A-9A4F-69C1EE334896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ACA21AF-19E7-C64F-B36E-06BEDB736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BB0-914A-9A4F-69C1EE334896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3945BD8-D627-1844-B195-EDC9DF1B1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BB0-914A-9A4F-69C1EE3348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Data!$G$2:$G$69</c:f>
              <c:numCache>
                <c:formatCode>General</c:formatCode>
                <c:ptCount val="68"/>
                <c:pt idx="0">
                  <c:v>78</c:v>
                </c:pt>
                <c:pt idx="1">
                  <c:v>591</c:v>
                </c:pt>
                <c:pt idx="2">
                  <c:v>534</c:v>
                </c:pt>
                <c:pt idx="3">
                  <c:v>847</c:v>
                </c:pt>
                <c:pt idx="4">
                  <c:v>608</c:v>
                </c:pt>
                <c:pt idx="5">
                  <c:v>83</c:v>
                </c:pt>
                <c:pt idx="6">
                  <c:v>1761</c:v>
                </c:pt>
                <c:pt idx="7">
                  <c:v>537</c:v>
                </c:pt>
                <c:pt idx="8">
                  <c:v>1537</c:v>
                </c:pt>
                <c:pt idx="9">
                  <c:v>1522</c:v>
                </c:pt>
                <c:pt idx="10">
                  <c:v>645</c:v>
                </c:pt>
                <c:pt idx="11">
                  <c:v>3240</c:v>
                </c:pt>
                <c:pt idx="12">
                  <c:v>2926</c:v>
                </c:pt>
                <c:pt idx="13">
                  <c:v>498</c:v>
                </c:pt>
                <c:pt idx="14">
                  <c:v>677</c:v>
                </c:pt>
                <c:pt idx="15">
                  <c:v>700</c:v>
                </c:pt>
                <c:pt idx="16">
                  <c:v>18.100000000000001</c:v>
                </c:pt>
                <c:pt idx="17">
                  <c:v>636</c:v>
                </c:pt>
                <c:pt idx="18">
                  <c:v>867</c:v>
                </c:pt>
                <c:pt idx="19">
                  <c:v>1220</c:v>
                </c:pt>
                <c:pt idx="20">
                  <c:v>652</c:v>
                </c:pt>
                <c:pt idx="21">
                  <c:v>1113</c:v>
                </c:pt>
                <c:pt idx="22">
                  <c:v>589</c:v>
                </c:pt>
                <c:pt idx="23">
                  <c:v>2702</c:v>
                </c:pt>
                <c:pt idx="24">
                  <c:v>1083</c:v>
                </c:pt>
                <c:pt idx="25">
                  <c:v>1118</c:v>
                </c:pt>
                <c:pt idx="26">
                  <c:v>435</c:v>
                </c:pt>
                <c:pt idx="27">
                  <c:v>832</c:v>
                </c:pt>
                <c:pt idx="28">
                  <c:v>2051</c:v>
                </c:pt>
                <c:pt idx="29">
                  <c:v>111</c:v>
                </c:pt>
                <c:pt idx="30">
                  <c:v>1668</c:v>
                </c:pt>
                <c:pt idx="31">
                  <c:v>250</c:v>
                </c:pt>
                <c:pt idx="32">
                  <c:v>630</c:v>
                </c:pt>
                <c:pt idx="33">
                  <c:v>1274</c:v>
                </c:pt>
                <c:pt idx="34">
                  <c:v>121</c:v>
                </c:pt>
                <c:pt idx="35">
                  <c:v>661</c:v>
                </c:pt>
                <c:pt idx="36">
                  <c:v>1712</c:v>
                </c:pt>
                <c:pt idx="37">
                  <c:v>934</c:v>
                </c:pt>
                <c:pt idx="38">
                  <c:v>346</c:v>
                </c:pt>
                <c:pt idx="39">
                  <c:v>758</c:v>
                </c:pt>
                <c:pt idx="40">
                  <c:v>560</c:v>
                </c:pt>
                <c:pt idx="41">
                  <c:v>2041</c:v>
                </c:pt>
                <c:pt idx="42">
                  <c:v>2875</c:v>
                </c:pt>
                <c:pt idx="43">
                  <c:v>285</c:v>
                </c:pt>
                <c:pt idx="44">
                  <c:v>1150</c:v>
                </c:pt>
                <c:pt idx="45">
                  <c:v>778</c:v>
                </c:pt>
                <c:pt idx="46">
                  <c:v>1414</c:v>
                </c:pt>
                <c:pt idx="47">
                  <c:v>125</c:v>
                </c:pt>
                <c:pt idx="48">
                  <c:v>494</c:v>
                </c:pt>
                <c:pt idx="49">
                  <c:v>2928</c:v>
                </c:pt>
                <c:pt idx="50">
                  <c:v>1738</c:v>
                </c:pt>
                <c:pt idx="51">
                  <c:v>2348</c:v>
                </c:pt>
                <c:pt idx="52">
                  <c:v>600</c:v>
                </c:pt>
                <c:pt idx="53">
                  <c:v>854</c:v>
                </c:pt>
                <c:pt idx="54">
                  <c:v>74</c:v>
                </c:pt>
                <c:pt idx="55">
                  <c:v>637</c:v>
                </c:pt>
                <c:pt idx="56">
                  <c:v>460</c:v>
                </c:pt>
                <c:pt idx="57">
                  <c:v>59</c:v>
                </c:pt>
                <c:pt idx="58">
                  <c:v>2497</c:v>
                </c:pt>
                <c:pt idx="59">
                  <c:v>824</c:v>
                </c:pt>
                <c:pt idx="60">
                  <c:v>1162</c:v>
                </c:pt>
                <c:pt idx="61">
                  <c:v>1622</c:v>
                </c:pt>
                <c:pt idx="62">
                  <c:v>207</c:v>
                </c:pt>
                <c:pt idx="63">
                  <c:v>593</c:v>
                </c:pt>
                <c:pt idx="64">
                  <c:v>565</c:v>
                </c:pt>
                <c:pt idx="65">
                  <c:v>715</c:v>
                </c:pt>
                <c:pt idx="66">
                  <c:v>1821</c:v>
                </c:pt>
                <c:pt idx="67">
                  <c:v>495</c:v>
                </c:pt>
              </c:numCache>
            </c:numRef>
          </c:xVal>
          <c:yVal>
            <c:numRef>
              <c:f>Data!$D$2:$D$69</c:f>
              <c:numCache>
                <c:formatCode>General</c:formatCode>
                <c:ptCount val="68"/>
                <c:pt idx="0">
                  <c:v>13.11374</c:v>
                </c:pt>
                <c:pt idx="1">
                  <c:v>25.999320000000001</c:v>
                </c:pt>
                <c:pt idx="2">
                  <c:v>15.8344</c:v>
                </c:pt>
                <c:pt idx="3">
                  <c:v>19.173470000000002</c:v>
                </c:pt>
                <c:pt idx="4">
                  <c:v>16.700960000000002</c:v>
                </c:pt>
                <c:pt idx="5">
                  <c:v>9.4732699999999994</c:v>
                </c:pt>
                <c:pt idx="6">
                  <c:v>21.339760000000002</c:v>
                </c:pt>
                <c:pt idx="7">
                  <c:v>14.162789999999999</c:v>
                </c:pt>
                <c:pt idx="8">
                  <c:v>15.9251</c:v>
                </c:pt>
                <c:pt idx="9">
                  <c:v>14.055660000000001</c:v>
                </c:pt>
                <c:pt idx="10">
                  <c:v>24.360720000000001</c:v>
                </c:pt>
                <c:pt idx="11">
                  <c:v>16.5397</c:v>
                </c:pt>
                <c:pt idx="12">
                  <c:v>11.9063</c:v>
                </c:pt>
                <c:pt idx="13">
                  <c:v>45.30462</c:v>
                </c:pt>
                <c:pt idx="14">
                  <c:v>20.615579999999998</c:v>
                </c:pt>
                <c:pt idx="15">
                  <c:v>20.488570000000003</c:v>
                </c:pt>
                <c:pt idx="16">
                  <c:v>27.556140000000003</c:v>
                </c:pt>
                <c:pt idx="17">
                  <c:v>27.410399999999999</c:v>
                </c:pt>
                <c:pt idx="18">
                  <c:v>23.853270000000002</c:v>
                </c:pt>
                <c:pt idx="19">
                  <c:v>17.6951</c:v>
                </c:pt>
                <c:pt idx="20">
                  <c:v>34.514020000000002</c:v>
                </c:pt>
                <c:pt idx="21">
                  <c:v>15.049320000000002</c:v>
                </c:pt>
                <c:pt idx="22">
                  <c:v>26.68355</c:v>
                </c:pt>
                <c:pt idx="23">
                  <c:v>20.85155</c:v>
                </c:pt>
                <c:pt idx="24">
                  <c:v>18.05837</c:v>
                </c:pt>
                <c:pt idx="25">
                  <c:v>23.51315</c:v>
                </c:pt>
                <c:pt idx="26">
                  <c:v>17.079079999999998</c:v>
                </c:pt>
                <c:pt idx="27">
                  <c:v>26.744900000000001</c:v>
                </c:pt>
                <c:pt idx="28">
                  <c:v>9.1409960000000012</c:v>
                </c:pt>
                <c:pt idx="29">
                  <c:v>10.65231</c:v>
                </c:pt>
                <c:pt idx="30">
                  <c:v>20.013390000000001</c:v>
                </c:pt>
                <c:pt idx="31">
                  <c:v>23.8445</c:v>
                </c:pt>
                <c:pt idx="32">
                  <c:v>10.2155</c:v>
                </c:pt>
                <c:pt idx="33">
                  <c:v>16.653549999999999</c:v>
                </c:pt>
                <c:pt idx="34">
                  <c:v>10.1097</c:v>
                </c:pt>
                <c:pt idx="35">
                  <c:v>10.7471</c:v>
                </c:pt>
                <c:pt idx="36">
                  <c:v>16.935579999999998</c:v>
                </c:pt>
                <c:pt idx="37">
                  <c:v>20.309999999999999</c:v>
                </c:pt>
                <c:pt idx="38">
                  <c:v>11.63823</c:v>
                </c:pt>
                <c:pt idx="39">
                  <c:v>15.452070000000001</c:v>
                </c:pt>
                <c:pt idx="40">
                  <c:v>11.218210000000001</c:v>
                </c:pt>
                <c:pt idx="41">
                  <c:v>8.2304380000000013</c:v>
                </c:pt>
                <c:pt idx="42">
                  <c:v>9.0073710000000009</c:v>
                </c:pt>
                <c:pt idx="43">
                  <c:v>21.08522</c:v>
                </c:pt>
                <c:pt idx="44">
                  <c:v>17.7042</c:v>
                </c:pt>
                <c:pt idx="45">
                  <c:v>19.736219999999999</c:v>
                </c:pt>
                <c:pt idx="46">
                  <c:v>23.954139999999999</c:v>
                </c:pt>
                <c:pt idx="47">
                  <c:v>11.94195</c:v>
                </c:pt>
                <c:pt idx="48">
                  <c:v>16.021190000000001</c:v>
                </c:pt>
                <c:pt idx="49">
                  <c:v>5.8052989999999998</c:v>
                </c:pt>
                <c:pt idx="50">
                  <c:v>25.461300000000001</c:v>
                </c:pt>
                <c:pt idx="51">
                  <c:v>17.671229999999998</c:v>
                </c:pt>
                <c:pt idx="52">
                  <c:v>20.930160000000001</c:v>
                </c:pt>
                <c:pt idx="53">
                  <c:v>20.556370000000001</c:v>
                </c:pt>
                <c:pt idx="54">
                  <c:v>16.89171</c:v>
                </c:pt>
                <c:pt idx="55">
                  <c:v>26.542750000000002</c:v>
                </c:pt>
                <c:pt idx="56">
                  <c:v>24.452300000000001</c:v>
                </c:pt>
                <c:pt idx="57">
                  <c:v>25.28857</c:v>
                </c:pt>
                <c:pt idx="58">
                  <c:v>14.2956</c:v>
                </c:pt>
                <c:pt idx="59">
                  <c:v>21.116020000000002</c:v>
                </c:pt>
                <c:pt idx="60">
                  <c:v>12.90259</c:v>
                </c:pt>
                <c:pt idx="61">
                  <c:v>19.899079999999998</c:v>
                </c:pt>
                <c:pt idx="62">
                  <c:v>14.1045</c:v>
                </c:pt>
                <c:pt idx="63">
                  <c:v>23.869320000000002</c:v>
                </c:pt>
                <c:pt idx="64">
                  <c:v>36.495800000000003</c:v>
                </c:pt>
                <c:pt idx="65">
                  <c:v>18.430399999999999</c:v>
                </c:pt>
                <c:pt idx="66">
                  <c:v>23.09825</c:v>
                </c:pt>
                <c:pt idx="67">
                  <c:v>17.107500000000002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Data!$B$2:$B$69</c15:f>
                <c15:dlblRangeCache>
                  <c:ptCount val="68"/>
                  <c:pt idx="0">
                    <c:v>ARE</c:v>
                  </c:pt>
                  <c:pt idx="1">
                    <c:v>ARG</c:v>
                  </c:pt>
                  <c:pt idx="2">
                    <c:v>AUS</c:v>
                  </c:pt>
                  <c:pt idx="3">
                    <c:v>BEL</c:v>
                  </c:pt>
                  <c:pt idx="4">
                    <c:v>BGR</c:v>
                  </c:pt>
                  <c:pt idx="5">
                    <c:v>BHR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CHE</c:v>
                  </c:pt>
                  <c:pt idx="9">
                    <c:v>CHL</c:v>
                  </c:pt>
                  <c:pt idx="10">
                    <c:v>CHN</c:v>
                  </c:pt>
                  <c:pt idx="11">
                    <c:v>COL</c:v>
                  </c:pt>
                  <c:pt idx="12">
                    <c:v>CRI</c:v>
                  </c:pt>
                  <c:pt idx="13">
                    <c:v>CYP</c:v>
                  </c:pt>
                  <c:pt idx="14">
                    <c:v>CZE</c:v>
                  </c:pt>
                  <c:pt idx="15">
                    <c:v>DEU</c:v>
                  </c:pt>
                  <c:pt idx="16">
                    <c:v>EGY</c:v>
                  </c:pt>
                  <c:pt idx="17">
                    <c:v>ESP</c:v>
                  </c:pt>
                  <c:pt idx="18">
                    <c:v>FRA</c:v>
                  </c:pt>
                  <c:pt idx="19">
                    <c:v>GBR</c:v>
                  </c:pt>
                  <c:pt idx="20">
                    <c:v>GRC</c:v>
                  </c:pt>
                  <c:pt idx="21">
                    <c:v>HRV</c:v>
                  </c:pt>
                  <c:pt idx="22">
                    <c:v>HUN</c:v>
                  </c:pt>
                  <c:pt idx="23">
                    <c:v>IDN</c:v>
                  </c:pt>
                  <c:pt idx="24">
                    <c:v>IND</c:v>
                  </c:pt>
                  <c:pt idx="25">
                    <c:v>IRL</c:v>
                  </c:pt>
                  <c:pt idx="26">
                    <c:v>ISR</c:v>
                  </c:pt>
                  <c:pt idx="27">
                    <c:v>ITA</c:v>
                  </c:pt>
                  <c:pt idx="28">
                    <c:v>JAM</c:v>
                  </c:pt>
                  <c:pt idx="29">
                    <c:v>JOR</c:v>
                  </c:pt>
                  <c:pt idx="30">
                    <c:v>JPN</c:v>
                  </c:pt>
                  <c:pt idx="31">
                    <c:v>KAZ</c:v>
                  </c:pt>
                  <c:pt idx="32">
                    <c:v>KEN</c:v>
                  </c:pt>
                  <c:pt idx="33">
                    <c:v>KOR</c:v>
                  </c:pt>
                  <c:pt idx="34">
                    <c:v>KWT</c:v>
                  </c:pt>
                  <c:pt idx="35">
                    <c:v>LBN</c:v>
                  </c:pt>
                  <c:pt idx="36">
                    <c:v>LKA</c:v>
                  </c:pt>
                  <c:pt idx="37">
                    <c:v>LUX</c:v>
                  </c:pt>
                  <c:pt idx="38">
                    <c:v>MAR</c:v>
                  </c:pt>
                  <c:pt idx="39">
                    <c:v>MEX</c:v>
                  </c:pt>
                  <c:pt idx="40">
                    <c:v>MLT</c:v>
                  </c:pt>
                  <c:pt idx="41">
                    <c:v>MUS</c:v>
                  </c:pt>
                  <c:pt idx="42">
                    <c:v>MYS</c:v>
                  </c:pt>
                  <c:pt idx="43">
                    <c:v>NAM</c:v>
                  </c:pt>
                  <c:pt idx="44">
                    <c:v>NGA</c:v>
                  </c:pt>
                  <c:pt idx="45">
                    <c:v>NLD</c:v>
                  </c:pt>
                  <c:pt idx="46">
                    <c:v>NOR</c:v>
                  </c:pt>
                  <c:pt idx="47">
                    <c:v>OMN</c:v>
                  </c:pt>
                  <c:pt idx="48">
                    <c:v>PAK</c:v>
                  </c:pt>
                  <c:pt idx="49">
                    <c:v>PAN</c:v>
                  </c:pt>
                  <c:pt idx="50">
                    <c:v>PER</c:v>
                  </c:pt>
                  <c:pt idx="51">
                    <c:v>PHL</c:v>
                  </c:pt>
                  <c:pt idx="52">
                    <c:v>POL</c:v>
                  </c:pt>
                  <c:pt idx="53">
                    <c:v>PRT</c:v>
                  </c:pt>
                  <c:pt idx="54">
                    <c:v>QAT</c:v>
                  </c:pt>
                  <c:pt idx="55">
                    <c:v>ROU</c:v>
                  </c:pt>
                  <c:pt idx="56">
                    <c:v>RUS</c:v>
                  </c:pt>
                  <c:pt idx="57">
                    <c:v>SAU</c:v>
                  </c:pt>
                  <c:pt idx="58">
                    <c:v>SGP</c:v>
                  </c:pt>
                  <c:pt idx="59">
                    <c:v>SVK</c:v>
                  </c:pt>
                  <c:pt idx="60">
                    <c:v>SVN</c:v>
                  </c:pt>
                  <c:pt idx="61">
                    <c:v>THA</c:v>
                  </c:pt>
                  <c:pt idx="62">
                    <c:v>TUN</c:v>
                  </c:pt>
                  <c:pt idx="63">
                    <c:v>TUR</c:v>
                  </c:pt>
                  <c:pt idx="64">
                    <c:v>UKR</c:v>
                  </c:pt>
                  <c:pt idx="65">
                    <c:v>USA</c:v>
                  </c:pt>
                  <c:pt idx="66">
                    <c:v>VNM</c:v>
                  </c:pt>
                  <c:pt idx="67">
                    <c:v>ZAF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BB0-914A-9A4F-69C1EE33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11631"/>
        <c:axId val="1288438479"/>
      </c:scatterChart>
      <c:valAx>
        <c:axId val="13297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38479"/>
        <c:crosses val="autoZero"/>
        <c:crossBetween val="midCat"/>
      </c:valAx>
      <c:valAx>
        <c:axId val="12884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 of Stock Market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1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Ease of doing business (x)</a:t>
            </a:r>
            <a:r>
              <a:rPr lang="en-US" baseline="0"/>
              <a:t> vs Value STK (y)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82095988001497E-2"/>
          <c:y val="7.617201695941854E-2"/>
          <c:w val="0.9502321897262842"/>
          <c:h val="0.890904906117504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546946-E0D5-8041-979E-D3597D401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808-8848-8BEF-0E87C04654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D3BB14-1E1A-284F-95A7-BBED512B9F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808-8848-8BEF-0E87C04654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0D94C4-10DC-8248-BEC1-AE6D6D1B2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808-8848-8BEF-0E87C04654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1AAE8E-4AF8-6842-95D8-54CD4FC7A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808-8848-8BEF-0E87C04654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DE4CEC-BF2A-9849-945E-E56A6457D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808-8848-8BEF-0E87C04654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D8A827-3A15-F248-B6D4-F866B31D8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808-8848-8BEF-0E87C04654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44D289E-7EB1-1B4E-BDA2-DD6CFAB97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808-8848-8BEF-0E87C04654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2E4729-39B3-8747-B499-7BE9FF30AA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808-8848-8BEF-0E87C04654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670AAFD-E2FA-8E45-95EA-6B246F3C11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808-8848-8BEF-0E87C04654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B7541B2-2BB6-E644-A08A-E17DE4F24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808-8848-8BEF-0E87C046546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1FC50BB-E33D-BD41-A5F0-19D8DA029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808-8848-8BEF-0E87C04654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560358-358A-1446-A5DC-9F4A2B212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808-8848-8BEF-0E87C04654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469F34F-4E1D-2147-91D5-FC758974D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808-8848-8BEF-0E87C04654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88FD47-64EF-0A40-9E9C-3C74AA5E7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808-8848-8BEF-0E87C04654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570A480-7797-9148-8AAB-55318B7AB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808-8848-8BEF-0E87C046546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110CE08-29E9-9443-BE4D-FD69B9299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808-8848-8BEF-0E87C046546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BC75994-ADF4-0543-A086-A63BE6E27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808-8848-8BEF-0E87C046546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7A07FF5-A201-4F46-8A6E-2455ABD7AD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808-8848-8BEF-0E87C046546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2FD4073-DFF6-AA4F-9E39-BA34215A7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808-8848-8BEF-0E87C046546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C8F9228-D009-0842-981F-FA8175D90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808-8848-8BEF-0E87C046546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40B91EC-70C2-2D4B-97BD-C70CEB5EC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808-8848-8BEF-0E87C046546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994C52D-1794-B14A-B4BD-9ABCF1663B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808-8848-8BEF-0E87C046546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EE68979-8C67-7548-8708-AA286021C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808-8848-8BEF-0E87C046546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56EF9F7-DB0C-7E4F-AEF0-C4EE5A8AE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808-8848-8BEF-0E87C046546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064DC5B-22AB-E846-87D4-C49AFF03E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808-8848-8BEF-0E87C046546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1EB8EB8-F66D-BF45-8B4E-B248C3A45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808-8848-8BEF-0E87C046546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35A786A-3A7F-E04F-A55A-2D8B6A2C7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808-8848-8BEF-0E87C046546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FCA18D9-3BDE-0A4A-89DC-083C8D4E6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808-8848-8BEF-0E87C04654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ACC08BA-3626-0547-BA84-4C32289CF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808-8848-8BEF-0E87C046546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46CB5CF-3F35-CF40-BEAB-1CA8A985C7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808-8848-8BEF-0E87C046546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DCF86AE-A800-D74A-A0D5-AC1ADF589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808-8848-8BEF-0E87C046546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2EFD3D2-B3F5-B34C-9349-A67EBEDB1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808-8848-8BEF-0E87C046546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81A7344-787D-5E4A-A220-228180ADA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808-8848-8BEF-0E87C046546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EC44CC8-B49A-034D-BC11-C42A978FE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808-8848-8BEF-0E87C046546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6798134-CF63-2A44-9E14-C768E96FD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808-8848-8BEF-0E87C046546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5847418-060A-3148-9DF5-9030A8747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808-8848-8BEF-0E87C046546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BA57083-2571-0E46-88FB-A485DDEC8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808-8848-8BEF-0E87C046546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F7E04DB-3948-8941-ACC8-C8558D475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808-8848-8BEF-0E87C046546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2FC17D6-DA05-EF4C-B136-64D44BB7C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808-8848-8BEF-0E87C046546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CB51889-2DB9-9F4A-AC4B-9CC4B8817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808-8848-8BEF-0E87C046546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7D8C4BA-7EF5-0F4F-83BB-57E304EF6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808-8848-8BEF-0E87C046546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AF48F30-EEBB-304E-8C2E-65807B0685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808-8848-8BEF-0E87C046546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FFC09A8-D70B-BC4B-9D21-0C2CAC878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808-8848-8BEF-0E87C046546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A37EC6C-4367-B040-83C8-BE1CD5B1E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808-8848-8BEF-0E87C046546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FB80502-79B5-4440-9AC1-990B88747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808-8848-8BEF-0E87C046546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E445B0D-8161-7040-AFA4-C25653EA4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808-8848-8BEF-0E87C046546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592C5DE-B50F-7644-9615-B89E764BC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808-8848-8BEF-0E87C046546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C7C145E-08A1-F74B-AD04-26D3AB3DB0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808-8848-8BEF-0E87C046546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6A189AC-D830-4A47-BC49-58F95CE3E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808-8848-8BEF-0E87C046546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4F67C6B-40AC-A64F-B3D6-009BD1D1A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808-8848-8BEF-0E87C046546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1E3F9CA-ED4F-AC40-A5E0-FF60A8844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808-8848-8BEF-0E87C046546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A22F1C5-6DAF-1E40-BC69-053CFE638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808-8848-8BEF-0E87C046546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80F8D5A-E247-0B44-8C6F-F423CABC6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808-8848-8BEF-0E87C046546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2909C7C-1533-FD43-8159-3D5A6C4BF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C808-8848-8BEF-0E87C046546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197EC69-7110-9749-895E-22897C1B8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808-8848-8BEF-0E87C046546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D991908-B7A0-444B-A29A-03D65DCA4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C808-8848-8BEF-0E87C046546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24083B1-B5CA-3542-BA6A-9FCDA3AF2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C808-8848-8BEF-0E87C046546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21C1D42-5954-F044-B596-6D04DB0367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C808-8848-8BEF-0E87C046546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1BF9804-62EC-6147-B326-65538186B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808-8848-8BEF-0E87C046546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E248B90-35D9-5B48-9846-AC14BF7497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C808-8848-8BEF-0E87C046546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2073939-8035-DD49-80F0-69912CF66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808-8848-8BEF-0E87C046546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8CDA878-C76A-1249-B8F7-F401EA7D7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C808-8848-8BEF-0E87C046546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384F9FA-0C82-C446-8387-5884B64B0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808-8848-8BEF-0E87C046546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E909E13-F8AA-4C41-9F94-4B6D77E22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C808-8848-8BEF-0E87C046546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BC00AB3-E339-C94F-A2A3-A50854EB7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808-8848-8BEF-0E87C046546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ADBD681-68C1-C342-8EF7-E4721173D6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C808-8848-8BEF-0E87C046546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60FB816-13C8-C549-AADB-35666690A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808-8848-8BEF-0E87C046546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12DDC1D-55B7-DB4E-8460-844720F5D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C808-8848-8BEF-0E87C0465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Data!$H$2:$H$69</c:f>
              <c:numCache>
                <c:formatCode>General</c:formatCode>
                <c:ptCount val="68"/>
                <c:pt idx="0">
                  <c:v>60</c:v>
                </c:pt>
                <c:pt idx="1">
                  <c:v>3</c:v>
                </c:pt>
                <c:pt idx="2">
                  <c:v>61</c:v>
                </c:pt>
                <c:pt idx="3">
                  <c:v>39</c:v>
                </c:pt>
                <c:pt idx="4">
                  <c:v>29</c:v>
                </c:pt>
                <c:pt idx="5">
                  <c:v>41</c:v>
                </c:pt>
                <c:pt idx="6">
                  <c:v>4</c:v>
                </c:pt>
                <c:pt idx="7">
                  <c:v>57</c:v>
                </c:pt>
                <c:pt idx="8">
                  <c:v>47</c:v>
                </c:pt>
                <c:pt idx="9">
                  <c:v>31</c:v>
                </c:pt>
                <c:pt idx="10">
                  <c:v>51</c:v>
                </c:pt>
                <c:pt idx="11">
                  <c:v>25</c:v>
                </c:pt>
                <c:pt idx="12">
                  <c:v>19</c:v>
                </c:pt>
                <c:pt idx="13">
                  <c:v>35</c:v>
                </c:pt>
                <c:pt idx="14">
                  <c:v>43</c:v>
                </c:pt>
                <c:pt idx="15">
                  <c:v>58</c:v>
                </c:pt>
                <c:pt idx="16">
                  <c:v>5</c:v>
                </c:pt>
                <c:pt idx="17">
                  <c:v>52</c:v>
                </c:pt>
                <c:pt idx="18">
                  <c:v>50</c:v>
                </c:pt>
                <c:pt idx="19">
                  <c:v>65</c:v>
                </c:pt>
                <c:pt idx="20">
                  <c:v>14</c:v>
                </c:pt>
                <c:pt idx="21">
                  <c:v>38</c:v>
                </c:pt>
                <c:pt idx="22">
                  <c:v>37</c:v>
                </c:pt>
                <c:pt idx="23">
                  <c:v>20</c:v>
                </c:pt>
                <c:pt idx="24">
                  <c:v>28</c:v>
                </c:pt>
                <c:pt idx="25">
                  <c:v>56</c:v>
                </c:pt>
                <c:pt idx="26">
                  <c:v>48</c:v>
                </c:pt>
                <c:pt idx="27">
                  <c:v>32</c:v>
                </c:pt>
                <c:pt idx="28">
                  <c:v>22</c:v>
                </c:pt>
                <c:pt idx="29">
                  <c:v>18</c:v>
                </c:pt>
                <c:pt idx="30">
                  <c:v>53</c:v>
                </c:pt>
                <c:pt idx="31">
                  <c:v>55</c:v>
                </c:pt>
                <c:pt idx="32">
                  <c:v>33</c:v>
                </c:pt>
                <c:pt idx="33">
                  <c:v>67</c:v>
                </c:pt>
                <c:pt idx="34">
                  <c:v>13</c:v>
                </c:pt>
                <c:pt idx="35">
                  <c:v>1</c:v>
                </c:pt>
                <c:pt idx="36">
                  <c:v>8</c:v>
                </c:pt>
                <c:pt idx="37">
                  <c:v>21</c:v>
                </c:pt>
                <c:pt idx="38">
                  <c:v>36</c:v>
                </c:pt>
                <c:pt idx="39">
                  <c:v>30</c:v>
                </c:pt>
                <c:pt idx="40">
                  <c:v>10</c:v>
                </c:pt>
                <c:pt idx="41">
                  <c:v>62</c:v>
                </c:pt>
                <c:pt idx="42">
                  <c:v>63</c:v>
                </c:pt>
                <c:pt idx="43">
                  <c:v>7</c:v>
                </c:pt>
                <c:pt idx="44">
                  <c:v>2</c:v>
                </c:pt>
                <c:pt idx="45">
                  <c:v>42</c:v>
                </c:pt>
                <c:pt idx="46">
                  <c:v>64</c:v>
                </c:pt>
                <c:pt idx="47">
                  <c:v>24</c:v>
                </c:pt>
                <c:pt idx="48">
                  <c:v>6</c:v>
                </c:pt>
                <c:pt idx="49">
                  <c:v>11</c:v>
                </c:pt>
                <c:pt idx="50">
                  <c:v>17</c:v>
                </c:pt>
                <c:pt idx="51">
                  <c:v>9</c:v>
                </c:pt>
                <c:pt idx="52">
                  <c:v>44</c:v>
                </c:pt>
                <c:pt idx="53">
                  <c:v>45</c:v>
                </c:pt>
                <c:pt idx="54">
                  <c:v>16</c:v>
                </c:pt>
                <c:pt idx="55">
                  <c:v>34</c:v>
                </c:pt>
                <c:pt idx="56">
                  <c:v>54</c:v>
                </c:pt>
                <c:pt idx="57">
                  <c:v>27</c:v>
                </c:pt>
                <c:pt idx="58">
                  <c:v>68</c:v>
                </c:pt>
                <c:pt idx="59">
                  <c:v>40</c:v>
                </c:pt>
                <c:pt idx="60">
                  <c:v>46</c:v>
                </c:pt>
                <c:pt idx="61">
                  <c:v>59</c:v>
                </c:pt>
                <c:pt idx="62">
                  <c:v>15</c:v>
                </c:pt>
                <c:pt idx="63">
                  <c:v>49</c:v>
                </c:pt>
                <c:pt idx="64">
                  <c:v>26</c:v>
                </c:pt>
                <c:pt idx="65">
                  <c:v>66</c:v>
                </c:pt>
                <c:pt idx="66">
                  <c:v>23</c:v>
                </c:pt>
                <c:pt idx="67">
                  <c:v>57</c:v>
                </c:pt>
              </c:numCache>
            </c:numRef>
          </c:xVal>
          <c:yVal>
            <c:numRef>
              <c:f>Data!$C$2:$C$69</c:f>
              <c:numCache>
                <c:formatCode>General</c:formatCode>
                <c:ptCount val="68"/>
                <c:pt idx="0">
                  <c:v>4.2788204901923486</c:v>
                </c:pt>
                <c:pt idx="1">
                  <c:v>0.46293473827730264</c:v>
                </c:pt>
                <c:pt idx="2">
                  <c:v>80.726554764164987</c:v>
                </c:pt>
                <c:pt idx="3">
                  <c:v>19.755343958804893</c:v>
                </c:pt>
                <c:pt idx="4">
                  <c:v>0.5580440635613092</c:v>
                </c:pt>
                <c:pt idx="5">
                  <c:v>0.54255896487985211</c:v>
                </c:pt>
                <c:pt idx="6">
                  <c:v>31.53161656675697</c:v>
                </c:pt>
                <c:pt idx="7">
                  <c:v>82.186669466708864</c:v>
                </c:pt>
                <c:pt idx="8">
                  <c:v>114.6624169867227</c:v>
                </c:pt>
                <c:pt idx="9">
                  <c:v>20.323577858604523</c:v>
                </c:pt>
                <c:pt idx="10">
                  <c:v>88.3795918722777</c:v>
                </c:pt>
                <c:pt idx="11">
                  <c:v>7.7464740137975356</c:v>
                </c:pt>
                <c:pt idx="12">
                  <c:v>8.6126627679752155E-2</c:v>
                </c:pt>
                <c:pt idx="13">
                  <c:v>1.629575025199423</c:v>
                </c:pt>
                <c:pt idx="14">
                  <c:v>8.9770668326144278</c:v>
                </c:pt>
                <c:pt idx="15">
                  <c:v>42.025443186730861</c:v>
                </c:pt>
                <c:pt idx="16">
                  <c:v>6.7365447815622499</c:v>
                </c:pt>
                <c:pt idx="17">
                  <c:v>76.251894241544093</c:v>
                </c:pt>
                <c:pt idx="18">
                  <c:v>46.479094587788708</c:v>
                </c:pt>
                <c:pt idx="19">
                  <c:v>113.461276080811</c:v>
                </c:pt>
                <c:pt idx="20">
                  <c:v>8.1305299712354007</c:v>
                </c:pt>
                <c:pt idx="21">
                  <c:v>1.4671383700534599</c:v>
                </c:pt>
                <c:pt idx="22">
                  <c:v>11.022474919615904</c:v>
                </c:pt>
                <c:pt idx="23">
                  <c:v>11.811771433540335</c:v>
                </c:pt>
                <c:pt idx="24">
                  <c:v>40.627582728911442</c:v>
                </c:pt>
                <c:pt idx="25">
                  <c:v>3.4238008012614616</c:v>
                </c:pt>
                <c:pt idx="26">
                  <c:v>29.207865086873785</c:v>
                </c:pt>
                <c:pt idx="27">
                  <c:v>36.937404339442928</c:v>
                </c:pt>
                <c:pt idx="28">
                  <c:v>1.7725587401326026</c:v>
                </c:pt>
                <c:pt idx="29">
                  <c:v>13.20068524091324</c:v>
                </c:pt>
                <c:pt idx="30">
                  <c:v>69.150980248408516</c:v>
                </c:pt>
                <c:pt idx="31">
                  <c:v>0.28331510846913516</c:v>
                </c:pt>
                <c:pt idx="32">
                  <c:v>1.9570314069814538</c:v>
                </c:pt>
                <c:pt idx="33">
                  <c:v>154.35443500272979</c:v>
                </c:pt>
                <c:pt idx="34">
                  <c:v>13.889960209581687</c:v>
                </c:pt>
                <c:pt idx="35">
                  <c:v>1.2810588983964393</c:v>
                </c:pt>
                <c:pt idx="36">
                  <c:v>7.3452562179427101</c:v>
                </c:pt>
                <c:pt idx="37">
                  <c:v>0.19918674743408257</c:v>
                </c:pt>
                <c:pt idx="38">
                  <c:v>4.0371913305701774</c:v>
                </c:pt>
                <c:pt idx="39">
                  <c:v>8.4532095695310616</c:v>
                </c:pt>
                <c:pt idx="40">
                  <c:v>0.50596973317265392</c:v>
                </c:pt>
                <c:pt idx="41">
                  <c:v>4.4279612940689006</c:v>
                </c:pt>
                <c:pt idx="42">
                  <c:v>43.73775881754856</c:v>
                </c:pt>
                <c:pt idx="43">
                  <c:v>0.10188924435246638</c:v>
                </c:pt>
                <c:pt idx="44">
                  <c:v>0.9560472205204541</c:v>
                </c:pt>
                <c:pt idx="45">
                  <c:v>57.234699021037983</c:v>
                </c:pt>
                <c:pt idx="46">
                  <c:v>37.08543686967333</c:v>
                </c:pt>
                <c:pt idx="47">
                  <c:v>3.2890596956822318</c:v>
                </c:pt>
                <c:pt idx="48">
                  <c:v>4.5123913700370535</c:v>
                </c:pt>
                <c:pt idx="49">
                  <c:v>0.93408840693278616</c:v>
                </c:pt>
                <c:pt idx="50">
                  <c:v>3.0135757177374862</c:v>
                </c:pt>
                <c:pt idx="51">
                  <c:v>11.684309053509194</c:v>
                </c:pt>
                <c:pt idx="52">
                  <c:v>13.830019778041988</c:v>
                </c:pt>
                <c:pt idx="53">
                  <c:v>14.561263826340012</c:v>
                </c:pt>
                <c:pt idx="54">
                  <c:v>13.654336653762838</c:v>
                </c:pt>
                <c:pt idx="55">
                  <c:v>1.5983211165562303</c:v>
                </c:pt>
                <c:pt idx="56">
                  <c:v>27.089523575955688</c:v>
                </c:pt>
                <c:pt idx="57">
                  <c:v>43.417612716464369</c:v>
                </c:pt>
                <c:pt idx="58">
                  <c:v>98.330130949924566</c:v>
                </c:pt>
                <c:pt idx="59">
                  <c:v>0.45571417303229939</c:v>
                </c:pt>
                <c:pt idx="60">
                  <c:v>0.99405302286023989</c:v>
                </c:pt>
                <c:pt idx="61">
                  <c:v>58.052866270737546</c:v>
                </c:pt>
                <c:pt idx="62">
                  <c:v>2.1832669071694801</c:v>
                </c:pt>
                <c:pt idx="63">
                  <c:v>43.048636551502952</c:v>
                </c:pt>
                <c:pt idx="64">
                  <c:v>0.69549329443557473</c:v>
                </c:pt>
                <c:pt idx="65">
                  <c:v>264.0844975191194</c:v>
                </c:pt>
                <c:pt idx="66">
                  <c:v>8.5023281541998639</c:v>
                </c:pt>
                <c:pt idx="67">
                  <c:v>49.286391038090116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Data!$B$2:$B$69</c15:f>
                <c15:dlblRangeCache>
                  <c:ptCount val="68"/>
                  <c:pt idx="0">
                    <c:v>ARE</c:v>
                  </c:pt>
                  <c:pt idx="1">
                    <c:v>ARG</c:v>
                  </c:pt>
                  <c:pt idx="2">
                    <c:v>AUS</c:v>
                  </c:pt>
                  <c:pt idx="3">
                    <c:v>BEL</c:v>
                  </c:pt>
                  <c:pt idx="4">
                    <c:v>BGR</c:v>
                  </c:pt>
                  <c:pt idx="5">
                    <c:v>BHR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CHE</c:v>
                  </c:pt>
                  <c:pt idx="9">
                    <c:v>CHL</c:v>
                  </c:pt>
                  <c:pt idx="10">
                    <c:v>CHN</c:v>
                  </c:pt>
                  <c:pt idx="11">
                    <c:v>COL</c:v>
                  </c:pt>
                  <c:pt idx="12">
                    <c:v>CRI</c:v>
                  </c:pt>
                  <c:pt idx="13">
                    <c:v>CYP</c:v>
                  </c:pt>
                  <c:pt idx="14">
                    <c:v>CZE</c:v>
                  </c:pt>
                  <c:pt idx="15">
                    <c:v>DEU</c:v>
                  </c:pt>
                  <c:pt idx="16">
                    <c:v>EGY</c:v>
                  </c:pt>
                  <c:pt idx="17">
                    <c:v>ESP</c:v>
                  </c:pt>
                  <c:pt idx="18">
                    <c:v>FRA</c:v>
                  </c:pt>
                  <c:pt idx="19">
                    <c:v>GBR</c:v>
                  </c:pt>
                  <c:pt idx="20">
                    <c:v>GRC</c:v>
                  </c:pt>
                  <c:pt idx="21">
                    <c:v>HRV</c:v>
                  </c:pt>
                  <c:pt idx="22">
                    <c:v>HUN</c:v>
                  </c:pt>
                  <c:pt idx="23">
                    <c:v>IDN</c:v>
                  </c:pt>
                  <c:pt idx="24">
                    <c:v>IND</c:v>
                  </c:pt>
                  <c:pt idx="25">
                    <c:v>IRL</c:v>
                  </c:pt>
                  <c:pt idx="26">
                    <c:v>ISR</c:v>
                  </c:pt>
                  <c:pt idx="27">
                    <c:v>ITA</c:v>
                  </c:pt>
                  <c:pt idx="28">
                    <c:v>JAM</c:v>
                  </c:pt>
                  <c:pt idx="29">
                    <c:v>JOR</c:v>
                  </c:pt>
                  <c:pt idx="30">
                    <c:v>JPN</c:v>
                  </c:pt>
                  <c:pt idx="31">
                    <c:v>KAZ</c:v>
                  </c:pt>
                  <c:pt idx="32">
                    <c:v>KEN</c:v>
                  </c:pt>
                  <c:pt idx="33">
                    <c:v>KOR</c:v>
                  </c:pt>
                  <c:pt idx="34">
                    <c:v>KWT</c:v>
                  </c:pt>
                  <c:pt idx="35">
                    <c:v>LBN</c:v>
                  </c:pt>
                  <c:pt idx="36">
                    <c:v>LKA</c:v>
                  </c:pt>
                  <c:pt idx="37">
                    <c:v>LUX</c:v>
                  </c:pt>
                  <c:pt idx="38">
                    <c:v>MAR</c:v>
                  </c:pt>
                  <c:pt idx="39">
                    <c:v>MEX</c:v>
                  </c:pt>
                  <c:pt idx="40">
                    <c:v>MLT</c:v>
                  </c:pt>
                  <c:pt idx="41">
                    <c:v>MUS</c:v>
                  </c:pt>
                  <c:pt idx="42">
                    <c:v>MYS</c:v>
                  </c:pt>
                  <c:pt idx="43">
                    <c:v>NAM</c:v>
                  </c:pt>
                  <c:pt idx="44">
                    <c:v>NGA</c:v>
                  </c:pt>
                  <c:pt idx="45">
                    <c:v>NLD</c:v>
                  </c:pt>
                  <c:pt idx="46">
                    <c:v>NOR</c:v>
                  </c:pt>
                  <c:pt idx="47">
                    <c:v>OMN</c:v>
                  </c:pt>
                  <c:pt idx="48">
                    <c:v>PAK</c:v>
                  </c:pt>
                  <c:pt idx="49">
                    <c:v>PAN</c:v>
                  </c:pt>
                  <c:pt idx="50">
                    <c:v>PER</c:v>
                  </c:pt>
                  <c:pt idx="51">
                    <c:v>PHL</c:v>
                  </c:pt>
                  <c:pt idx="52">
                    <c:v>POL</c:v>
                  </c:pt>
                  <c:pt idx="53">
                    <c:v>PRT</c:v>
                  </c:pt>
                  <c:pt idx="54">
                    <c:v>QAT</c:v>
                  </c:pt>
                  <c:pt idx="55">
                    <c:v>ROU</c:v>
                  </c:pt>
                  <c:pt idx="56">
                    <c:v>RUS</c:v>
                  </c:pt>
                  <c:pt idx="57">
                    <c:v>SAU</c:v>
                  </c:pt>
                  <c:pt idx="58">
                    <c:v>SGP</c:v>
                  </c:pt>
                  <c:pt idx="59">
                    <c:v>SVK</c:v>
                  </c:pt>
                  <c:pt idx="60">
                    <c:v>SVN</c:v>
                  </c:pt>
                  <c:pt idx="61">
                    <c:v>THA</c:v>
                  </c:pt>
                  <c:pt idx="62">
                    <c:v>TUN</c:v>
                  </c:pt>
                  <c:pt idx="63">
                    <c:v>TUR</c:v>
                  </c:pt>
                  <c:pt idx="64">
                    <c:v>UKR</c:v>
                  </c:pt>
                  <c:pt idx="65">
                    <c:v>USA</c:v>
                  </c:pt>
                  <c:pt idx="66">
                    <c:v>VNM</c:v>
                  </c:pt>
                  <c:pt idx="67">
                    <c:v>ZAF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808-8848-8BEF-0E87C046546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238756959"/>
        <c:axId val="1239121055"/>
      </c:scatterChart>
      <c:valAx>
        <c:axId val="12387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Ease</a:t>
                </a:r>
                <a:r>
                  <a:rPr lang="en-US" baseline="0"/>
                  <a:t> of Doing Business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21055"/>
        <c:crosses val="autoZero"/>
        <c:crossBetween val="midCat"/>
      </c:valAx>
      <c:valAx>
        <c:axId val="12391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Stock Market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5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of Corruption (x) vs Value of Stock Market 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Control of Corruption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9B782E8-338C-2741-BD10-40E0A9453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5AC-2C4D-BE3B-FBCC8F7080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0E7519-8F4D-5943-A3B1-B17E1BFDD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5AC-2C4D-BE3B-FBCC8F7080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3822ED-2746-2943-9F36-E2CF635E4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AC-2C4D-BE3B-FBCC8F7080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F4DA88-EACF-1643-A04C-2D613715D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AC-2C4D-BE3B-FBCC8F7080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4C91E6-36BE-454F-8D28-06C61E0D6C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AC-2C4D-BE3B-FBCC8F7080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7A3DB01-0D37-EE4D-B561-582F0B746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AC-2C4D-BE3B-FBCC8F7080E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A47A2CE-9F7C-9442-83D7-9C04FBC3C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AC-2C4D-BE3B-FBCC8F7080E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86868A-5F1F-484E-855E-581B638D1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5AC-2C4D-BE3B-FBCC8F7080E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CFB7EB-88D8-F048-BDB6-43AF647079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5AC-2C4D-BE3B-FBCC8F7080E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0D91044-6C83-7B49-97D6-36369A5BB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5AC-2C4D-BE3B-FBCC8F7080E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1574E8-94BD-3F4E-BF8C-82B6F5052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5AC-2C4D-BE3B-FBCC8F7080E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72BE7C2-D812-624E-BAFA-7E3FD05BA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5AC-2C4D-BE3B-FBCC8F7080E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E2C2CC7-A6FF-8545-918A-91D703ED5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5AC-2C4D-BE3B-FBCC8F7080E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C619BF8-4DCE-C94F-BC70-601FC3D79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5AC-2C4D-BE3B-FBCC8F7080E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F6C43B0-0B21-6941-9917-AD4327E52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5AC-2C4D-BE3B-FBCC8F7080E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55A902E-BE4F-FA48-B84C-5AE7771FE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5AC-2C4D-BE3B-FBCC8F7080E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23DC6DB-D511-B54E-9D4F-D1AD0B30C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5AC-2C4D-BE3B-FBCC8F7080E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14AE3AF-79CC-E547-99F1-264585BA1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5AC-2C4D-BE3B-FBCC8F7080E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8491DE7-3CC2-8E45-8C71-DE46E0B92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5AC-2C4D-BE3B-FBCC8F7080E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32160CC-68DD-2E4A-A662-39E2AE4A5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5AC-2C4D-BE3B-FBCC8F7080E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83AF28F-08A8-4A4F-BBEB-E5C666BEAF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5AC-2C4D-BE3B-FBCC8F7080E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BE38836-4E47-D444-A49B-3DD96263A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5AC-2C4D-BE3B-FBCC8F7080E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58029C8-0E24-D947-A9AC-2310A00D2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5AC-2C4D-BE3B-FBCC8F7080E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5CF7548-AC66-A149-8D35-60D0098F2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5AC-2C4D-BE3B-FBCC8F7080E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AD41E76-6949-804C-856D-0B8C9B908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5AC-2C4D-BE3B-FBCC8F7080E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22B5A59-8954-004D-AF3E-D2D474BAE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5AC-2C4D-BE3B-FBCC8F7080E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6C52EA9-B4F1-9449-8495-3E445493A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5AC-2C4D-BE3B-FBCC8F7080E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9E4BC49-3318-8147-B069-599EBA19C5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5AC-2C4D-BE3B-FBCC8F7080E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A37C615-627B-E54B-88C6-1D8AA4E2A4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5AC-2C4D-BE3B-FBCC8F7080E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C00CDE7-CA1B-F64A-93C9-49CBBDD9A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5AC-2C4D-BE3B-FBCC8F7080E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B145EFB-93D1-9140-8557-AE3C49A9D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5AC-2C4D-BE3B-FBCC8F7080E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C310C66-587A-E441-B63F-18CFD826A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5AC-2C4D-BE3B-FBCC8F7080E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E002BDB-A448-BF44-B1B3-E316B1C88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5AC-2C4D-BE3B-FBCC8F7080E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91B86E0-9850-A747-AA76-E136B3ABB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5AC-2C4D-BE3B-FBCC8F7080E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73C61C0-739F-3147-B40C-9660FA282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5AC-2C4D-BE3B-FBCC8F7080E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ADCE813-3F1C-204E-B85B-D1D3D4208B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5AC-2C4D-BE3B-FBCC8F7080E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F769D41-4F0F-7A42-A82E-79E9EE2657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5AC-2C4D-BE3B-FBCC8F7080E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2766A8B-532B-4A48-9F56-3F940338E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5AC-2C4D-BE3B-FBCC8F7080E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91B12CD-BF34-DE49-8D38-19700463D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5AC-2C4D-BE3B-FBCC8F7080E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F8E662F-E2BB-2E4F-A3D7-BC5FF3DC0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5AC-2C4D-BE3B-FBCC8F7080E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4614B8B-681C-4B49-99F1-44EC69686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5AC-2C4D-BE3B-FBCC8F7080E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9CF6CC9-3001-0240-B1ED-FBFE9F924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5AC-2C4D-BE3B-FBCC8F7080E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0A4866D-4199-CC48-904F-CE24107B2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5AC-2C4D-BE3B-FBCC8F7080E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36B0574-C2CD-B14F-8386-EC3428B02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5AC-2C4D-BE3B-FBCC8F7080E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DA4A121-60D8-844A-AC2B-7509DDE0B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5AC-2C4D-BE3B-FBCC8F7080E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C7809B9-1CD5-AD45-AFE3-279D65F29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5AC-2C4D-BE3B-FBCC8F7080E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974844E-D8BB-4448-B894-D9DDAD0C0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5AC-2C4D-BE3B-FBCC8F7080E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7AF19B4-C5E7-9843-A7F1-C55CCA841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5AC-2C4D-BE3B-FBCC8F7080E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3520E4F-64AE-B443-9B46-28480BAEB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5AC-2C4D-BE3B-FBCC8F7080E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9FE51E5-EF9B-F744-A9CD-842C3FD4B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5AC-2C4D-BE3B-FBCC8F7080E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A8429BC-3A21-A842-BEE4-6E807F253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5AC-2C4D-BE3B-FBCC8F7080E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45EA5EE-3AE2-654A-A42F-6DE98CC54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5AC-2C4D-BE3B-FBCC8F7080E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BF15F8D-B137-0D4B-8BDF-3D661AB0C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5AC-2C4D-BE3B-FBCC8F7080E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F42872E-8F04-3741-8323-76B4A5E28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5AC-2C4D-BE3B-FBCC8F7080E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EFD0B11-464F-D346-8C39-C804AA971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5AC-2C4D-BE3B-FBCC8F7080E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CFDDA11-951B-4B43-AD0E-645F06228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5AC-2C4D-BE3B-FBCC8F7080E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AF8F678-32C8-7A4A-81D2-0F454C963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45AC-2C4D-BE3B-FBCC8F7080E2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BB5AD78-C50F-EA43-845D-9015BAD70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5AC-2C4D-BE3B-FBCC8F7080E2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D44C2E3-029A-2E4E-AC78-7F4C94AA1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45AC-2C4D-BE3B-FBCC8F7080E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6978789-67C4-C740-85B3-341BB8BB9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45AC-2C4D-BE3B-FBCC8F7080E2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C8B25DF-28D6-6648-BCBA-08DE14784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45AC-2C4D-BE3B-FBCC8F7080E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B685424-F398-B046-916E-4D0D061FC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45AC-2C4D-BE3B-FBCC8F7080E2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FC0BDB0-53CC-1643-A5B3-87E28C5D4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45AC-2C4D-BE3B-FBCC8F7080E2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EBECE5C-87D1-2A47-9A3E-32F120862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45AC-2C4D-BE3B-FBCC8F7080E2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88DCF2C-F80A-8E4F-991A-E0103EA94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45AC-2C4D-BE3B-FBCC8F7080E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9BD10A1-21E3-8A4E-BAFB-EB401B8F1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45AC-2C4D-BE3B-FBCC8F7080E2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C8DDFFD-BA7B-0341-8602-9800092FD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45AC-2C4D-BE3B-FBCC8F7080E2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1A65B3F-1DA5-D443-AACE-AA6318937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5AC-2C4D-BE3B-FBCC8F7080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Data!$E$2:$E$69</c:f>
              <c:numCache>
                <c:formatCode>0.00</c:formatCode>
                <c:ptCount val="68"/>
                <c:pt idx="0">
                  <c:v>1.0775874853134155</c:v>
                </c:pt>
                <c:pt idx="1">
                  <c:v>-0.36613008379936218</c:v>
                </c:pt>
                <c:pt idx="2">
                  <c:v>2.0447103977203369</c:v>
                </c:pt>
                <c:pt idx="3">
                  <c:v>1.5268900394439697</c:v>
                </c:pt>
                <c:pt idx="4">
                  <c:v>-0.24917213618755341</c:v>
                </c:pt>
                <c:pt idx="5">
                  <c:v>0.21735665202140808</c:v>
                </c:pt>
                <c:pt idx="6">
                  <c:v>0.16593998670578003</c:v>
                </c:pt>
                <c:pt idx="7">
                  <c:v>1.9779554605484009</c:v>
                </c:pt>
                <c:pt idx="8">
                  <c:v>2.0358738899230957</c:v>
                </c:pt>
                <c:pt idx="9">
                  <c:v>1.528506875038147</c:v>
                </c:pt>
                <c:pt idx="10">
                  <c:v>-0.50708836317062378</c:v>
                </c:pt>
                <c:pt idx="11">
                  <c:v>-0.28876444697380066</c:v>
                </c:pt>
                <c:pt idx="12">
                  <c:v>0.64900112152099609</c:v>
                </c:pt>
                <c:pt idx="13">
                  <c:v>0.86641311645507812</c:v>
                </c:pt>
                <c:pt idx="14">
                  <c:v>0.39091631770133972</c:v>
                </c:pt>
                <c:pt idx="15">
                  <c:v>1.7488425970077515</c:v>
                </c:pt>
                <c:pt idx="16">
                  <c:v>-0.69548261165618896</c:v>
                </c:pt>
                <c:pt idx="17">
                  <c:v>1.1702836751937866</c:v>
                </c:pt>
                <c:pt idx="18">
                  <c:v>1.5447289943695068</c:v>
                </c:pt>
                <c:pt idx="19">
                  <c:v>1.6217954158782959</c:v>
                </c:pt>
                <c:pt idx="20">
                  <c:v>-9.370943158864975E-2</c:v>
                </c:pt>
                <c:pt idx="21">
                  <c:v>6.3706964254379272E-2</c:v>
                </c:pt>
                <c:pt idx="22">
                  <c:v>0.33997717499732971</c:v>
                </c:pt>
                <c:pt idx="23">
                  <c:v>-0.70185309648513794</c:v>
                </c:pt>
                <c:pt idx="24">
                  <c:v>-0.53625756502151489</c:v>
                </c:pt>
                <c:pt idx="25">
                  <c:v>1.5630266666412354</c:v>
                </c:pt>
                <c:pt idx="26">
                  <c:v>0.80489242076873779</c:v>
                </c:pt>
                <c:pt idx="27">
                  <c:v>0.30690363049507141</c:v>
                </c:pt>
                <c:pt idx="28">
                  <c:v>-0.16241316497325897</c:v>
                </c:pt>
                <c:pt idx="29">
                  <c:v>0.10106529295444489</c:v>
                </c:pt>
                <c:pt idx="30">
                  <c:v>1.5613259077072144</c:v>
                </c:pt>
                <c:pt idx="31">
                  <c:v>-0.9914734959602356</c:v>
                </c:pt>
                <c:pt idx="32">
                  <c:v>-0.9501844048500061</c:v>
                </c:pt>
                <c:pt idx="33">
                  <c:v>0.52833765745162964</c:v>
                </c:pt>
                <c:pt idx="34">
                  <c:v>8.6289145052433014E-2</c:v>
                </c:pt>
                <c:pt idx="35">
                  <c:v>-0.90263032913208008</c:v>
                </c:pt>
                <c:pt idx="36">
                  <c:v>-0.39324402809143066</c:v>
                </c:pt>
                <c:pt idx="37">
                  <c:v>2.1599190235137939</c:v>
                </c:pt>
                <c:pt idx="38">
                  <c:v>-0.40079215168952942</c:v>
                </c:pt>
                <c:pt idx="39">
                  <c:v>-0.40209269523620605</c:v>
                </c:pt>
                <c:pt idx="40">
                  <c:v>0.76609206199645996</c:v>
                </c:pt>
                <c:pt idx="41">
                  <c:v>0.53690606355667114</c:v>
                </c:pt>
                <c:pt idx="42">
                  <c:v>2.9522784054279327E-2</c:v>
                </c:pt>
                <c:pt idx="43">
                  <c:v>0.3063693642616272</c:v>
                </c:pt>
                <c:pt idx="44">
                  <c:v>-1.1729611158370972</c:v>
                </c:pt>
                <c:pt idx="45">
                  <c:v>2.0881860256195068</c:v>
                </c:pt>
                <c:pt idx="46">
                  <c:v>2.1494016647338867</c:v>
                </c:pt>
                <c:pt idx="47">
                  <c:v>0.13959136605262756</c:v>
                </c:pt>
                <c:pt idx="48">
                  <c:v>-1.0762776136398315</c:v>
                </c:pt>
                <c:pt idx="49">
                  <c:v>-0.31696593761444092</c:v>
                </c:pt>
                <c:pt idx="50">
                  <c:v>-0.21992857754230499</c:v>
                </c:pt>
                <c:pt idx="51">
                  <c:v>-0.66709870100021362</c:v>
                </c:pt>
                <c:pt idx="52">
                  <c:v>0.56888508796691895</c:v>
                </c:pt>
                <c:pt idx="53">
                  <c:v>1.0883482694625854</c:v>
                </c:pt>
                <c:pt idx="54">
                  <c:v>1.0082311630249023</c:v>
                </c:pt>
                <c:pt idx="55">
                  <c:v>-0.28712660074234009</c:v>
                </c:pt>
                <c:pt idx="56">
                  <c:v>-1.0650039911270142</c:v>
                </c:pt>
                <c:pt idx="57">
                  <c:v>-0.30500131845474243</c:v>
                </c:pt>
                <c:pt idx="58">
                  <c:v>2.1097781658172607</c:v>
                </c:pt>
                <c:pt idx="59">
                  <c:v>0.23699522018432617</c:v>
                </c:pt>
                <c:pt idx="60">
                  <c:v>0.94885909557342529</c:v>
                </c:pt>
                <c:pt idx="61">
                  <c:v>-0.32343629002571106</c:v>
                </c:pt>
                <c:pt idx="62">
                  <c:v>-5.6725107133388519E-2</c:v>
                </c:pt>
                <c:pt idx="63">
                  <c:v>4.4252023100852966E-2</c:v>
                </c:pt>
                <c:pt idx="64">
                  <c:v>-1.0499769449234009</c:v>
                </c:pt>
                <c:pt idx="65">
                  <c:v>1.2691597938537598</c:v>
                </c:pt>
                <c:pt idx="66">
                  <c:v>-0.60728555917739868</c:v>
                </c:pt>
                <c:pt idx="67">
                  <c:v>6.1767853796482086E-2</c:v>
                </c:pt>
              </c:numCache>
            </c:numRef>
          </c:xVal>
          <c:yVal>
            <c:numRef>
              <c:f>Data!$C$2:$C$69</c:f>
              <c:numCache>
                <c:formatCode>General</c:formatCode>
                <c:ptCount val="68"/>
                <c:pt idx="0">
                  <c:v>4.2788204901923486</c:v>
                </c:pt>
                <c:pt idx="1">
                  <c:v>0.46293473827730264</c:v>
                </c:pt>
                <c:pt idx="2">
                  <c:v>80.726554764164987</c:v>
                </c:pt>
                <c:pt idx="3">
                  <c:v>19.755343958804893</c:v>
                </c:pt>
                <c:pt idx="4">
                  <c:v>0.5580440635613092</c:v>
                </c:pt>
                <c:pt idx="5">
                  <c:v>0.54255896487985211</c:v>
                </c:pt>
                <c:pt idx="6">
                  <c:v>31.53161656675697</c:v>
                </c:pt>
                <c:pt idx="7">
                  <c:v>82.186669466708864</c:v>
                </c:pt>
                <c:pt idx="8">
                  <c:v>114.6624169867227</c:v>
                </c:pt>
                <c:pt idx="9">
                  <c:v>20.323577858604523</c:v>
                </c:pt>
                <c:pt idx="10">
                  <c:v>88.3795918722777</c:v>
                </c:pt>
                <c:pt idx="11">
                  <c:v>7.7464740137975356</c:v>
                </c:pt>
                <c:pt idx="12">
                  <c:v>8.6126627679752155E-2</c:v>
                </c:pt>
                <c:pt idx="13">
                  <c:v>1.629575025199423</c:v>
                </c:pt>
                <c:pt idx="14">
                  <c:v>8.9770668326144278</c:v>
                </c:pt>
                <c:pt idx="15">
                  <c:v>42.025443186730861</c:v>
                </c:pt>
                <c:pt idx="16">
                  <c:v>6.7365447815622499</c:v>
                </c:pt>
                <c:pt idx="17">
                  <c:v>76.251894241544093</c:v>
                </c:pt>
                <c:pt idx="18">
                  <c:v>46.479094587788708</c:v>
                </c:pt>
                <c:pt idx="19">
                  <c:v>113.461276080811</c:v>
                </c:pt>
                <c:pt idx="20">
                  <c:v>8.1305299712354007</c:v>
                </c:pt>
                <c:pt idx="21">
                  <c:v>1.4671383700534599</c:v>
                </c:pt>
                <c:pt idx="22">
                  <c:v>11.022474919615904</c:v>
                </c:pt>
                <c:pt idx="23">
                  <c:v>11.811771433540335</c:v>
                </c:pt>
                <c:pt idx="24">
                  <c:v>40.627582728911442</c:v>
                </c:pt>
                <c:pt idx="25">
                  <c:v>3.4238008012614616</c:v>
                </c:pt>
                <c:pt idx="26">
                  <c:v>29.207865086873785</c:v>
                </c:pt>
                <c:pt idx="27">
                  <c:v>36.937404339442928</c:v>
                </c:pt>
                <c:pt idx="28">
                  <c:v>1.7725587401326026</c:v>
                </c:pt>
                <c:pt idx="29">
                  <c:v>13.20068524091324</c:v>
                </c:pt>
                <c:pt idx="30">
                  <c:v>69.150980248408516</c:v>
                </c:pt>
                <c:pt idx="31">
                  <c:v>0.28331510846913516</c:v>
                </c:pt>
                <c:pt idx="32">
                  <c:v>1.9570314069814538</c:v>
                </c:pt>
                <c:pt idx="33">
                  <c:v>154.35443500272979</c:v>
                </c:pt>
                <c:pt idx="34">
                  <c:v>13.889960209581687</c:v>
                </c:pt>
                <c:pt idx="35">
                  <c:v>1.2810588983964393</c:v>
                </c:pt>
                <c:pt idx="36">
                  <c:v>7.3452562179427101</c:v>
                </c:pt>
                <c:pt idx="37">
                  <c:v>0.19918674743408257</c:v>
                </c:pt>
                <c:pt idx="38">
                  <c:v>4.0371913305701774</c:v>
                </c:pt>
                <c:pt idx="39">
                  <c:v>8.4532095695310616</c:v>
                </c:pt>
                <c:pt idx="40">
                  <c:v>0.50596973317265392</c:v>
                </c:pt>
                <c:pt idx="41">
                  <c:v>4.4279612940689006</c:v>
                </c:pt>
                <c:pt idx="42">
                  <c:v>43.73775881754856</c:v>
                </c:pt>
                <c:pt idx="43">
                  <c:v>0.10188924435246638</c:v>
                </c:pt>
                <c:pt idx="44">
                  <c:v>0.9560472205204541</c:v>
                </c:pt>
                <c:pt idx="45">
                  <c:v>57.234699021037983</c:v>
                </c:pt>
                <c:pt idx="46">
                  <c:v>37.08543686967333</c:v>
                </c:pt>
                <c:pt idx="47">
                  <c:v>3.2890596956822318</c:v>
                </c:pt>
                <c:pt idx="48">
                  <c:v>4.5123913700370535</c:v>
                </c:pt>
                <c:pt idx="49">
                  <c:v>0.93408840693278616</c:v>
                </c:pt>
                <c:pt idx="50">
                  <c:v>3.0135757177374862</c:v>
                </c:pt>
                <c:pt idx="51">
                  <c:v>11.684309053509194</c:v>
                </c:pt>
                <c:pt idx="52">
                  <c:v>13.830019778041988</c:v>
                </c:pt>
                <c:pt idx="53">
                  <c:v>14.561263826340012</c:v>
                </c:pt>
                <c:pt idx="54">
                  <c:v>13.654336653762838</c:v>
                </c:pt>
                <c:pt idx="55">
                  <c:v>1.5983211165562303</c:v>
                </c:pt>
                <c:pt idx="56">
                  <c:v>27.089523575955688</c:v>
                </c:pt>
                <c:pt idx="57">
                  <c:v>43.417612716464369</c:v>
                </c:pt>
                <c:pt idx="58">
                  <c:v>98.330130949924566</c:v>
                </c:pt>
                <c:pt idx="59">
                  <c:v>0.45571417303229939</c:v>
                </c:pt>
                <c:pt idx="60">
                  <c:v>0.99405302286023989</c:v>
                </c:pt>
                <c:pt idx="61">
                  <c:v>58.052866270737546</c:v>
                </c:pt>
                <c:pt idx="62">
                  <c:v>2.1832669071694801</c:v>
                </c:pt>
                <c:pt idx="63">
                  <c:v>43.048636551502952</c:v>
                </c:pt>
                <c:pt idx="64">
                  <c:v>0.69549329443557473</c:v>
                </c:pt>
                <c:pt idx="65">
                  <c:v>264.0844975191194</c:v>
                </c:pt>
                <c:pt idx="66">
                  <c:v>8.5023281541998639</c:v>
                </c:pt>
                <c:pt idx="67">
                  <c:v>49.286391038090116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Data!$B$2:$B$69</c15:f>
                <c15:dlblRangeCache>
                  <c:ptCount val="68"/>
                  <c:pt idx="0">
                    <c:v>ARE</c:v>
                  </c:pt>
                  <c:pt idx="1">
                    <c:v>ARG</c:v>
                  </c:pt>
                  <c:pt idx="2">
                    <c:v>AUS</c:v>
                  </c:pt>
                  <c:pt idx="3">
                    <c:v>BEL</c:v>
                  </c:pt>
                  <c:pt idx="4">
                    <c:v>BGR</c:v>
                  </c:pt>
                  <c:pt idx="5">
                    <c:v>BHR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CHE</c:v>
                  </c:pt>
                  <c:pt idx="9">
                    <c:v>CHL</c:v>
                  </c:pt>
                  <c:pt idx="10">
                    <c:v>CHN</c:v>
                  </c:pt>
                  <c:pt idx="11">
                    <c:v>COL</c:v>
                  </c:pt>
                  <c:pt idx="12">
                    <c:v>CRI</c:v>
                  </c:pt>
                  <c:pt idx="13">
                    <c:v>CYP</c:v>
                  </c:pt>
                  <c:pt idx="14">
                    <c:v>CZE</c:v>
                  </c:pt>
                  <c:pt idx="15">
                    <c:v>DEU</c:v>
                  </c:pt>
                  <c:pt idx="16">
                    <c:v>EGY</c:v>
                  </c:pt>
                  <c:pt idx="17">
                    <c:v>ESP</c:v>
                  </c:pt>
                  <c:pt idx="18">
                    <c:v>FRA</c:v>
                  </c:pt>
                  <c:pt idx="19">
                    <c:v>GBR</c:v>
                  </c:pt>
                  <c:pt idx="20">
                    <c:v>GRC</c:v>
                  </c:pt>
                  <c:pt idx="21">
                    <c:v>HRV</c:v>
                  </c:pt>
                  <c:pt idx="22">
                    <c:v>HUN</c:v>
                  </c:pt>
                  <c:pt idx="23">
                    <c:v>IDN</c:v>
                  </c:pt>
                  <c:pt idx="24">
                    <c:v>IND</c:v>
                  </c:pt>
                  <c:pt idx="25">
                    <c:v>IRL</c:v>
                  </c:pt>
                  <c:pt idx="26">
                    <c:v>ISR</c:v>
                  </c:pt>
                  <c:pt idx="27">
                    <c:v>ITA</c:v>
                  </c:pt>
                  <c:pt idx="28">
                    <c:v>JAM</c:v>
                  </c:pt>
                  <c:pt idx="29">
                    <c:v>JOR</c:v>
                  </c:pt>
                  <c:pt idx="30">
                    <c:v>JPN</c:v>
                  </c:pt>
                  <c:pt idx="31">
                    <c:v>KAZ</c:v>
                  </c:pt>
                  <c:pt idx="32">
                    <c:v>KEN</c:v>
                  </c:pt>
                  <c:pt idx="33">
                    <c:v>KOR</c:v>
                  </c:pt>
                  <c:pt idx="34">
                    <c:v>KWT</c:v>
                  </c:pt>
                  <c:pt idx="35">
                    <c:v>LBN</c:v>
                  </c:pt>
                  <c:pt idx="36">
                    <c:v>LKA</c:v>
                  </c:pt>
                  <c:pt idx="37">
                    <c:v>LUX</c:v>
                  </c:pt>
                  <c:pt idx="38">
                    <c:v>MAR</c:v>
                  </c:pt>
                  <c:pt idx="39">
                    <c:v>MEX</c:v>
                  </c:pt>
                  <c:pt idx="40">
                    <c:v>MLT</c:v>
                  </c:pt>
                  <c:pt idx="41">
                    <c:v>MUS</c:v>
                  </c:pt>
                  <c:pt idx="42">
                    <c:v>MYS</c:v>
                  </c:pt>
                  <c:pt idx="43">
                    <c:v>NAM</c:v>
                  </c:pt>
                  <c:pt idx="44">
                    <c:v>NGA</c:v>
                  </c:pt>
                  <c:pt idx="45">
                    <c:v>NLD</c:v>
                  </c:pt>
                  <c:pt idx="46">
                    <c:v>NOR</c:v>
                  </c:pt>
                  <c:pt idx="47">
                    <c:v>OMN</c:v>
                  </c:pt>
                  <c:pt idx="48">
                    <c:v>PAK</c:v>
                  </c:pt>
                  <c:pt idx="49">
                    <c:v>PAN</c:v>
                  </c:pt>
                  <c:pt idx="50">
                    <c:v>PER</c:v>
                  </c:pt>
                  <c:pt idx="51">
                    <c:v>PHL</c:v>
                  </c:pt>
                  <c:pt idx="52">
                    <c:v>POL</c:v>
                  </c:pt>
                  <c:pt idx="53">
                    <c:v>PRT</c:v>
                  </c:pt>
                  <c:pt idx="54">
                    <c:v>QAT</c:v>
                  </c:pt>
                  <c:pt idx="55">
                    <c:v>ROU</c:v>
                  </c:pt>
                  <c:pt idx="56">
                    <c:v>RUS</c:v>
                  </c:pt>
                  <c:pt idx="57">
                    <c:v>SAU</c:v>
                  </c:pt>
                  <c:pt idx="58">
                    <c:v>SGP</c:v>
                  </c:pt>
                  <c:pt idx="59">
                    <c:v>SVK</c:v>
                  </c:pt>
                  <c:pt idx="60">
                    <c:v>SVN</c:v>
                  </c:pt>
                  <c:pt idx="61">
                    <c:v>THA</c:v>
                  </c:pt>
                  <c:pt idx="62">
                    <c:v>TUN</c:v>
                  </c:pt>
                  <c:pt idx="63">
                    <c:v>TUR</c:v>
                  </c:pt>
                  <c:pt idx="64">
                    <c:v>UKR</c:v>
                  </c:pt>
                  <c:pt idx="65">
                    <c:v>USA</c:v>
                  </c:pt>
                  <c:pt idx="66">
                    <c:v>VNM</c:v>
                  </c:pt>
                  <c:pt idx="67">
                    <c:v>ZAF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5AC-2C4D-BE3B-FBCC8F708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48447"/>
        <c:axId val="1665200271"/>
      </c:scatterChart>
      <c:valAx>
        <c:axId val="165144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Control</a:t>
                </a:r>
                <a:r>
                  <a:rPr lang="en-US" baseline="0"/>
                  <a:t> of Corruption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00271"/>
        <c:crosses val="autoZero"/>
        <c:crossBetween val="midCat"/>
      </c:valAx>
      <c:valAx>
        <c:axId val="16652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Stock Market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4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26</xdr:row>
      <xdr:rowOff>0</xdr:rowOff>
    </xdr:from>
    <xdr:to>
      <xdr:col>22</xdr:col>
      <xdr:colOff>495300</xdr:colOff>
      <xdr:row>65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97731-839A-8601-9179-DF6FE6E26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2</xdr:row>
      <xdr:rowOff>76200</xdr:rowOff>
    </xdr:from>
    <xdr:to>
      <xdr:col>21</xdr:col>
      <xdr:colOff>292100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E492B-FCD5-57F8-24A1-1732AACD6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1828800</xdr:colOff>
      <xdr:row>29</xdr:row>
      <xdr:rowOff>76200</xdr:rowOff>
    </xdr:from>
    <xdr:to>
      <xdr:col>24</xdr:col>
      <xdr:colOff>0</xdr:colOff>
      <xdr:row>64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090D72-C2C3-75D1-172C-40D274D95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647700</xdr:colOff>
      <xdr:row>44</xdr:row>
      <xdr:rowOff>88906</xdr:rowOff>
    </xdr:from>
    <xdr:to>
      <xdr:col>22</xdr:col>
      <xdr:colOff>139700</xdr:colOff>
      <xdr:row>76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8B81B-7582-FF89-8B38-3C7B4AFDC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NI_index_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268">
          <cell r="AM268">
            <v>63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3BAF-DD98-5446-A6A7-9098AC62FC90}">
  <dimension ref="A1:I23"/>
  <sheetViews>
    <sheetView workbookViewId="0">
      <selection activeCell="N33" sqref="N33"/>
    </sheetView>
  </sheetViews>
  <sheetFormatPr baseColWidth="10" defaultRowHeight="16" x14ac:dyDescent="0.2"/>
  <cols>
    <col min="1" max="1" width="21.1640625" customWidth="1"/>
    <col min="3" max="3" width="12.5" customWidth="1"/>
    <col min="4" max="4" width="0" hidden="1" customWidth="1"/>
  </cols>
  <sheetData>
    <row r="1" spans="1:9" x14ac:dyDescent="0.2">
      <c r="A1" t="s">
        <v>148</v>
      </c>
    </row>
    <row r="2" spans="1:9" ht="17" thickBot="1" x14ac:dyDescent="0.25"/>
    <row r="3" spans="1:9" x14ac:dyDescent="0.2">
      <c r="A3" s="5" t="s">
        <v>149</v>
      </c>
      <c r="B3" s="5"/>
    </row>
    <row r="4" spans="1:9" x14ac:dyDescent="0.2">
      <c r="A4" s="2" t="s">
        <v>150</v>
      </c>
      <c r="B4" s="2">
        <v>0.59289023058051427</v>
      </c>
    </row>
    <row r="5" spans="1:9" x14ac:dyDescent="0.2">
      <c r="A5" s="2" t="s">
        <v>151</v>
      </c>
      <c r="B5" s="2">
        <v>0.35151882551781533</v>
      </c>
    </row>
    <row r="6" spans="1:9" x14ac:dyDescent="0.2">
      <c r="A6" s="2" t="s">
        <v>152</v>
      </c>
      <c r="B6" s="2">
        <v>0.28773379196219062</v>
      </c>
    </row>
    <row r="7" spans="1:9" x14ac:dyDescent="0.2">
      <c r="A7" s="2" t="s">
        <v>153</v>
      </c>
      <c r="B7" s="2">
        <v>37.470697855000672</v>
      </c>
    </row>
    <row r="8" spans="1:9" ht="17" thickBot="1" x14ac:dyDescent="0.25">
      <c r="A8" s="3" t="s">
        <v>154</v>
      </c>
      <c r="B8" s="3">
        <v>68</v>
      </c>
    </row>
    <row r="10" spans="1:9" ht="17" thickBot="1" x14ac:dyDescent="0.25">
      <c r="A10" t="s">
        <v>155</v>
      </c>
    </row>
    <row r="11" spans="1:9" x14ac:dyDescent="0.2">
      <c r="A11" s="4"/>
      <c r="B11" s="4" t="s">
        <v>160</v>
      </c>
      <c r="C11" s="4" t="s">
        <v>161</v>
      </c>
      <c r="D11" s="4" t="s">
        <v>162</v>
      </c>
      <c r="E11" s="4" t="s">
        <v>163</v>
      </c>
      <c r="F11" s="4" t="s">
        <v>164</v>
      </c>
    </row>
    <row r="12" spans="1:9" x14ac:dyDescent="0.2">
      <c r="A12" s="2" t="s">
        <v>156</v>
      </c>
      <c r="B12" s="2">
        <v>6</v>
      </c>
      <c r="C12" s="2">
        <v>46426.35773835126</v>
      </c>
      <c r="D12" s="2">
        <v>7737.7262897252103</v>
      </c>
      <c r="E12" s="2">
        <v>5.5109922488520438</v>
      </c>
      <c r="F12" s="2">
        <v>1.3020023200937739E-4</v>
      </c>
    </row>
    <row r="13" spans="1:9" x14ac:dyDescent="0.2">
      <c r="A13" s="2" t="s">
        <v>157</v>
      </c>
      <c r="B13" s="2">
        <v>61</v>
      </c>
      <c r="C13" s="2">
        <v>85647.245062185873</v>
      </c>
      <c r="D13" s="2">
        <v>1404.053197740752</v>
      </c>
      <c r="E13" s="2"/>
      <c r="F13" s="2"/>
    </row>
    <row r="14" spans="1:9" ht="17" thickBot="1" x14ac:dyDescent="0.25">
      <c r="A14" s="3" t="s">
        <v>158</v>
      </c>
      <c r="B14" s="3">
        <v>67</v>
      </c>
      <c r="C14" s="3">
        <v>132073.60280053713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165</v>
      </c>
      <c r="C16" s="4" t="s">
        <v>153</v>
      </c>
      <c r="D16" s="4" t="s">
        <v>166</v>
      </c>
      <c r="E16" s="4" t="s">
        <v>167</v>
      </c>
      <c r="F16" s="4" t="s">
        <v>168</v>
      </c>
      <c r="G16" s="4" t="s">
        <v>169</v>
      </c>
      <c r="H16" s="4" t="s">
        <v>170</v>
      </c>
      <c r="I16" s="4" t="s">
        <v>171</v>
      </c>
    </row>
    <row r="17" spans="1:9" x14ac:dyDescent="0.2">
      <c r="A17" s="2" t="s">
        <v>159</v>
      </c>
      <c r="B17" s="6">
        <v>-38.299521214805957</v>
      </c>
      <c r="C17" s="6">
        <v>74.885323023219868</v>
      </c>
      <c r="D17" s="6">
        <v>-0.51144229160806765</v>
      </c>
      <c r="E17" s="6">
        <v>0.61088780747845028</v>
      </c>
      <c r="F17" s="6">
        <v>-188.04197930200104</v>
      </c>
      <c r="G17" s="6">
        <v>111.44293687238911</v>
      </c>
      <c r="H17" s="6">
        <v>-188.04197930200104</v>
      </c>
      <c r="I17" s="6">
        <v>111.44293687238911</v>
      </c>
    </row>
    <row r="18" spans="1:9" x14ac:dyDescent="0.2">
      <c r="A18" s="2" t="s">
        <v>143</v>
      </c>
      <c r="B18" s="6">
        <v>9.6002786356595671</v>
      </c>
      <c r="C18" s="6">
        <v>10.794840587543858</v>
      </c>
      <c r="D18" s="6">
        <v>0.8893395467773102</v>
      </c>
      <c r="E18" s="6">
        <v>0.37731449036064857</v>
      </c>
      <c r="F18" s="6">
        <v>-11.985339199453772</v>
      </c>
      <c r="G18" s="6">
        <v>31.185896470772906</v>
      </c>
      <c r="H18" s="6">
        <v>-11.985339199453772</v>
      </c>
      <c r="I18" s="6">
        <v>31.185896470772906</v>
      </c>
    </row>
    <row r="19" spans="1:9" x14ac:dyDescent="0.2">
      <c r="A19" s="2" t="s">
        <v>147</v>
      </c>
      <c r="B19" s="6">
        <v>4.5075671552738257</v>
      </c>
      <c r="C19" s="6">
        <v>17.704849013154185</v>
      </c>
      <c r="D19" s="6">
        <v>0.25459506330298753</v>
      </c>
      <c r="E19" s="6">
        <v>0.79989221669726507</v>
      </c>
      <c r="F19" s="6">
        <v>-30.895466500203675</v>
      </c>
      <c r="G19" s="6">
        <v>39.910600810751326</v>
      </c>
      <c r="H19" s="6">
        <v>-30.895466500203675</v>
      </c>
      <c r="I19" s="6">
        <v>39.910600810751326</v>
      </c>
    </row>
    <row r="20" spans="1:9" x14ac:dyDescent="0.2">
      <c r="A20" s="2" t="s">
        <v>176</v>
      </c>
      <c r="B20" s="6">
        <v>2.303271214938488E-3</v>
      </c>
      <c r="C20" s="6">
        <v>6.2908114823287346E-3</v>
      </c>
      <c r="D20" s="6">
        <v>0.36613260807584436</v>
      </c>
      <c r="E20" s="6">
        <v>0.71553291542491659</v>
      </c>
      <c r="F20" s="6">
        <v>-1.0275983793883031E-2</v>
      </c>
      <c r="G20" s="6">
        <v>1.4882526223760007E-2</v>
      </c>
      <c r="H20" s="6">
        <v>-1.0275983793883031E-2</v>
      </c>
      <c r="I20" s="6">
        <v>1.4882526223760007E-2</v>
      </c>
    </row>
    <row r="21" spans="1:9" x14ac:dyDescent="0.2">
      <c r="A21" s="2" t="s">
        <v>177</v>
      </c>
      <c r="B21" s="6">
        <v>1.0392263129546193</v>
      </c>
      <c r="C21" s="6">
        <v>0.28074182570677381</v>
      </c>
      <c r="D21" s="6">
        <v>3.7017153049366405</v>
      </c>
      <c r="E21" s="6">
        <v>4.6227853748918981E-4</v>
      </c>
      <c r="F21" s="6">
        <v>0.4778483369768155</v>
      </c>
      <c r="G21" s="6">
        <v>1.600604288932423</v>
      </c>
      <c r="H21" s="6">
        <v>0.4778483369768155</v>
      </c>
      <c r="I21" s="6">
        <v>1.600604288932423</v>
      </c>
    </row>
    <row r="22" spans="1:9" x14ac:dyDescent="0.2">
      <c r="A22" s="2" t="s">
        <v>141</v>
      </c>
      <c r="B22" s="6">
        <v>0.23822202111221047</v>
      </c>
      <c r="C22" s="6">
        <v>0.38212611156423759</v>
      </c>
      <c r="D22" s="6">
        <v>0.62341204618822277</v>
      </c>
      <c r="E22" s="6">
        <v>0.53533793524022744</v>
      </c>
      <c r="F22" s="6">
        <v>-0.52588636401404687</v>
      </c>
      <c r="G22" s="6">
        <v>1.0023304062384679</v>
      </c>
      <c r="H22" s="6">
        <v>-0.52588636401404687</v>
      </c>
      <c r="I22" s="6">
        <v>1.0023304062384679</v>
      </c>
    </row>
    <row r="23" spans="1:9" ht="17" thickBot="1" x14ac:dyDescent="0.25">
      <c r="A23" s="3" t="s">
        <v>145</v>
      </c>
      <c r="B23" s="7">
        <v>-4.7528384638820027</v>
      </c>
      <c r="C23" s="7">
        <v>8.1538882064384115</v>
      </c>
      <c r="D23" s="7">
        <v>-0.58289227710150626</v>
      </c>
      <c r="E23" s="7">
        <v>0.56211453848703541</v>
      </c>
      <c r="F23" s="7">
        <v>-21.057545630888345</v>
      </c>
      <c r="G23" s="7">
        <v>11.551868703124338</v>
      </c>
      <c r="H23" s="7">
        <v>-21.057545630888345</v>
      </c>
      <c r="I23" s="7">
        <v>11.551868703124338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2F41-FF5F-9A4F-88C4-1C6E82C22069}">
  <dimension ref="A1:I23"/>
  <sheetViews>
    <sheetView tabSelected="1" workbookViewId="0">
      <selection activeCell="B20" sqref="B20"/>
    </sheetView>
  </sheetViews>
  <sheetFormatPr baseColWidth="10" defaultRowHeight="16" x14ac:dyDescent="0.2"/>
  <cols>
    <col min="1" max="1" width="21.1640625" customWidth="1"/>
    <col min="3" max="3" width="12.33203125" customWidth="1"/>
    <col min="4" max="4" width="0" hidden="1" customWidth="1"/>
  </cols>
  <sheetData>
    <row r="1" spans="1:9" x14ac:dyDescent="0.2">
      <c r="A1" t="s">
        <v>148</v>
      </c>
    </row>
    <row r="2" spans="1:9" ht="17" thickBot="1" x14ac:dyDescent="0.25"/>
    <row r="3" spans="1:9" x14ac:dyDescent="0.2">
      <c r="A3" s="5" t="s">
        <v>149</v>
      </c>
      <c r="B3" s="5"/>
    </row>
    <row r="4" spans="1:9" x14ac:dyDescent="0.2">
      <c r="A4" s="2" t="s">
        <v>150</v>
      </c>
      <c r="B4" s="2">
        <v>0.40941160525346293</v>
      </c>
    </row>
    <row r="5" spans="1:9" x14ac:dyDescent="0.2">
      <c r="A5" s="2" t="s">
        <v>151</v>
      </c>
      <c r="B5" s="2">
        <v>0.16761786251621735</v>
      </c>
    </row>
    <row r="6" spans="1:9" x14ac:dyDescent="0.2">
      <c r="A6" s="2" t="s">
        <v>152</v>
      </c>
      <c r="B6" s="2">
        <v>8.574420964896004E-2</v>
      </c>
    </row>
    <row r="7" spans="1:9" x14ac:dyDescent="0.2">
      <c r="A7" s="2" t="s">
        <v>153</v>
      </c>
      <c r="B7" s="2">
        <v>6.6694969610246853</v>
      </c>
    </row>
    <row r="8" spans="1:9" ht="17" thickBot="1" x14ac:dyDescent="0.25">
      <c r="A8" s="3" t="s">
        <v>154</v>
      </c>
      <c r="B8" s="3">
        <v>68</v>
      </c>
    </row>
    <row r="10" spans="1:9" ht="17" thickBot="1" x14ac:dyDescent="0.25">
      <c r="A10" t="s">
        <v>155</v>
      </c>
    </row>
    <row r="11" spans="1:9" x14ac:dyDescent="0.2">
      <c r="A11" s="4"/>
      <c r="B11" s="4" t="s">
        <v>160</v>
      </c>
      <c r="C11" s="4" t="s">
        <v>161</v>
      </c>
      <c r="D11" s="4" t="s">
        <v>162</v>
      </c>
      <c r="E11" s="4" t="s">
        <v>163</v>
      </c>
      <c r="F11" s="4" t="s">
        <v>164</v>
      </c>
    </row>
    <row r="12" spans="1:9" x14ac:dyDescent="0.2">
      <c r="A12" s="2" t="s">
        <v>156</v>
      </c>
      <c r="B12" s="2">
        <v>6</v>
      </c>
      <c r="C12" s="2">
        <v>546.40358395945577</v>
      </c>
      <c r="D12" s="2">
        <v>91.067263993242634</v>
      </c>
      <c r="E12" s="2">
        <v>2.0472747537962928</v>
      </c>
      <c r="F12" s="2">
        <v>7.2827571506674793E-2</v>
      </c>
    </row>
    <row r="13" spans="1:9" x14ac:dyDescent="0.2">
      <c r="A13" s="2" t="s">
        <v>157</v>
      </c>
      <c r="B13" s="2">
        <v>61</v>
      </c>
      <c r="C13" s="2">
        <v>2713.4135725001679</v>
      </c>
      <c r="D13" s="2">
        <v>44.482189713117506</v>
      </c>
      <c r="E13" s="2"/>
      <c r="F13" s="2"/>
    </row>
    <row r="14" spans="1:9" ht="17" thickBot="1" x14ac:dyDescent="0.25">
      <c r="A14" s="3" t="s">
        <v>158</v>
      </c>
      <c r="B14" s="3">
        <v>67</v>
      </c>
      <c r="C14" s="3">
        <v>3259.8171564596237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165</v>
      </c>
      <c r="C16" s="4" t="s">
        <v>153</v>
      </c>
      <c r="D16" s="4" t="s">
        <v>166</v>
      </c>
      <c r="E16" s="4" t="s">
        <v>167</v>
      </c>
      <c r="F16" s="4" t="s">
        <v>168</v>
      </c>
      <c r="G16" s="4" t="s">
        <v>169</v>
      </c>
      <c r="H16" s="4" t="s">
        <v>170</v>
      </c>
      <c r="I16" s="4" t="s">
        <v>171</v>
      </c>
    </row>
    <row r="17" spans="1:9" x14ac:dyDescent="0.2">
      <c r="A17" s="2" t="s">
        <v>159</v>
      </c>
      <c r="B17" s="6">
        <v>-2.0117063391961585</v>
      </c>
      <c r="C17" s="6">
        <v>13.329013413665654</v>
      </c>
      <c r="D17" s="6">
        <v>-0.15092687483783637</v>
      </c>
      <c r="E17" s="6">
        <v>0.88053140009568198</v>
      </c>
      <c r="F17" s="6">
        <v>-28.664715925875925</v>
      </c>
      <c r="G17" s="6">
        <v>24.641303247483606</v>
      </c>
      <c r="H17" s="6">
        <v>-28.664715925875925</v>
      </c>
      <c r="I17" s="6">
        <v>24.641303247483606</v>
      </c>
    </row>
    <row r="18" spans="1:9" x14ac:dyDescent="0.2">
      <c r="A18" s="2" t="s">
        <v>143</v>
      </c>
      <c r="B18" s="6">
        <v>-3.8151513994441149</v>
      </c>
      <c r="C18" s="6">
        <v>1.9213988693771125</v>
      </c>
      <c r="D18" s="6">
        <v>-1.9856113481949365</v>
      </c>
      <c r="E18" s="6">
        <v>5.1576503503588389E-2</v>
      </c>
      <c r="F18" s="6">
        <v>-7.6572258948332017</v>
      </c>
      <c r="G18" s="6">
        <v>2.6923095944971998E-2</v>
      </c>
      <c r="H18" s="6">
        <v>-7.6572258948332017</v>
      </c>
      <c r="I18" s="6">
        <v>2.6923095944971998E-2</v>
      </c>
    </row>
    <row r="19" spans="1:9" x14ac:dyDescent="0.2">
      <c r="A19" s="2" t="s">
        <v>147</v>
      </c>
      <c r="B19" s="6">
        <v>5.1947238384668628</v>
      </c>
      <c r="C19" s="6">
        <v>3.1513273957579622</v>
      </c>
      <c r="D19" s="6">
        <v>1.6484240404407171</v>
      </c>
      <c r="E19" s="6">
        <v>0.10440729924317985</v>
      </c>
      <c r="F19" s="6">
        <v>-1.1067447461314428</v>
      </c>
      <c r="G19" s="6">
        <v>11.496192423065168</v>
      </c>
      <c r="H19" s="6">
        <v>-1.1067447461314428</v>
      </c>
      <c r="I19" s="6">
        <v>11.496192423065168</v>
      </c>
    </row>
    <row r="20" spans="1:9" x14ac:dyDescent="0.2">
      <c r="A20" s="2" t="s">
        <v>176</v>
      </c>
      <c r="B20" s="8">
        <v>-2.4184104110650867E-3</v>
      </c>
      <c r="C20" s="6">
        <v>1.1197162173527907E-3</v>
      </c>
      <c r="D20" s="6">
        <v>-2.1598422650183999</v>
      </c>
      <c r="E20" s="6">
        <v>3.47242957450574E-2</v>
      </c>
      <c r="F20" s="6">
        <v>-4.6574213677850473E-3</v>
      </c>
      <c r="G20" s="6">
        <v>-1.7939945434512555E-4</v>
      </c>
      <c r="H20" s="6">
        <v>-4.6574213677850473E-3</v>
      </c>
      <c r="I20" s="6">
        <v>-1.7939945434512555E-4</v>
      </c>
    </row>
    <row r="21" spans="1:9" x14ac:dyDescent="0.2">
      <c r="A21" s="2" t="s">
        <v>177</v>
      </c>
      <c r="B21" s="6">
        <v>2.8819069107697223E-3</v>
      </c>
      <c r="C21" s="6">
        <v>4.9969892758054579E-2</v>
      </c>
      <c r="D21" s="6">
        <v>5.7672865633780886E-2</v>
      </c>
      <c r="E21" s="6">
        <v>0.95419771616749749</v>
      </c>
      <c r="F21" s="6">
        <v>-9.7039069187904087E-2</v>
      </c>
      <c r="G21" s="6">
        <v>0.10280288300944354</v>
      </c>
      <c r="H21" s="6">
        <v>-9.7039069187904087E-2</v>
      </c>
      <c r="I21" s="6">
        <v>0.10280288300944354</v>
      </c>
    </row>
    <row r="22" spans="1:9" x14ac:dyDescent="0.2">
      <c r="A22" s="2" t="s">
        <v>141</v>
      </c>
      <c r="B22" s="6">
        <v>7.8409231060740409E-2</v>
      </c>
      <c r="C22" s="6">
        <v>6.8015518410360715E-2</v>
      </c>
      <c r="D22" s="6">
        <v>1.1528138415070353</v>
      </c>
      <c r="E22" s="6">
        <v>0.25348436572760036</v>
      </c>
      <c r="F22" s="6">
        <v>-5.7596203698274451E-2</v>
      </c>
      <c r="G22" s="6">
        <v>0.21441466581975527</v>
      </c>
      <c r="H22" s="6">
        <v>-5.7596203698274451E-2</v>
      </c>
      <c r="I22" s="6">
        <v>0.21441466581975527</v>
      </c>
    </row>
    <row r="23" spans="1:9" ht="17" thickBot="1" x14ac:dyDescent="0.25">
      <c r="A23" s="3" t="s">
        <v>145</v>
      </c>
      <c r="B23" s="7">
        <v>1.9696937857517733</v>
      </c>
      <c r="C23" s="7">
        <v>1.4513295915602591</v>
      </c>
      <c r="D23" s="7">
        <v>1.3571650417699017</v>
      </c>
      <c r="E23" s="7">
        <v>0.1797293565733738</v>
      </c>
      <c r="F23" s="7">
        <v>-0.93241909513319454</v>
      </c>
      <c r="G23" s="7">
        <v>4.8718066666367417</v>
      </c>
      <c r="H23" s="7">
        <v>-0.93241909513319454</v>
      </c>
      <c r="I23" s="7">
        <v>4.8718066666367417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2E8D-AE2E-B746-A336-F498BD1CCEDB}">
  <dimension ref="A1:I24"/>
  <sheetViews>
    <sheetView workbookViewId="0">
      <selection activeCell="E24" sqref="E24"/>
    </sheetView>
  </sheetViews>
  <sheetFormatPr baseColWidth="10" defaultRowHeight="16" x14ac:dyDescent="0.2"/>
  <sheetData>
    <row r="1" spans="1:9" x14ac:dyDescent="0.2">
      <c r="A1" t="s">
        <v>148</v>
      </c>
    </row>
    <row r="2" spans="1:9" ht="17" thickBot="1" x14ac:dyDescent="0.25"/>
    <row r="3" spans="1:9" x14ac:dyDescent="0.2">
      <c r="A3" s="5" t="s">
        <v>149</v>
      </c>
      <c r="B3" s="5"/>
    </row>
    <row r="4" spans="1:9" x14ac:dyDescent="0.2">
      <c r="A4" s="2" t="s">
        <v>150</v>
      </c>
      <c r="B4" s="2">
        <v>0.60039586858512872</v>
      </c>
    </row>
    <row r="5" spans="1:9" x14ac:dyDescent="0.2">
      <c r="A5" s="2" t="s">
        <v>151</v>
      </c>
      <c r="B5" s="2">
        <v>0.3604751990140912</v>
      </c>
    </row>
    <row r="6" spans="1:9" x14ac:dyDescent="0.2">
      <c r="A6" s="2" t="s">
        <v>152</v>
      </c>
      <c r="B6" s="2">
        <v>0.28459937516830541</v>
      </c>
    </row>
    <row r="7" spans="1:9" x14ac:dyDescent="0.2">
      <c r="A7" s="2" t="s">
        <v>153</v>
      </c>
      <c r="B7" s="2">
        <v>37.776656077676726</v>
      </c>
    </row>
    <row r="8" spans="1:9" ht="17" thickBot="1" x14ac:dyDescent="0.25">
      <c r="A8" s="3" t="s">
        <v>154</v>
      </c>
      <c r="B8" s="3">
        <v>67</v>
      </c>
    </row>
    <row r="10" spans="1:9" ht="17" thickBot="1" x14ac:dyDescent="0.25">
      <c r="A10" t="s">
        <v>155</v>
      </c>
    </row>
    <row r="11" spans="1:9" x14ac:dyDescent="0.2">
      <c r="A11" s="4"/>
      <c r="B11" s="4" t="s">
        <v>160</v>
      </c>
      <c r="C11" s="4" t="s">
        <v>161</v>
      </c>
      <c r="D11" s="4" t="s">
        <v>162</v>
      </c>
      <c r="E11" s="4" t="s">
        <v>163</v>
      </c>
      <c r="F11" s="4" t="s">
        <v>164</v>
      </c>
    </row>
    <row r="12" spans="1:9" x14ac:dyDescent="0.2">
      <c r="A12" s="2" t="s">
        <v>156</v>
      </c>
      <c r="B12" s="2">
        <v>7</v>
      </c>
      <c r="C12" s="2">
        <v>47458.830867420518</v>
      </c>
      <c r="D12" s="2">
        <v>6779.8329810600744</v>
      </c>
      <c r="E12" s="2">
        <v>4.7508571339764423</v>
      </c>
      <c r="F12" s="2">
        <v>2.7797613915003165E-4</v>
      </c>
    </row>
    <row r="13" spans="1:9" x14ac:dyDescent="0.2">
      <c r="A13" s="2" t="s">
        <v>157</v>
      </c>
      <c r="B13" s="2">
        <v>59</v>
      </c>
      <c r="C13" s="2">
        <v>84197.468920253144</v>
      </c>
      <c r="D13" s="2">
        <v>1427.0757444110702</v>
      </c>
      <c r="E13" s="2"/>
      <c r="F13" s="2"/>
    </row>
    <row r="14" spans="1:9" ht="17" thickBot="1" x14ac:dyDescent="0.25">
      <c r="A14" s="3" t="s">
        <v>158</v>
      </c>
      <c r="B14" s="3">
        <v>66</v>
      </c>
      <c r="C14" s="3">
        <v>131656.29978767366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165</v>
      </c>
      <c r="C16" s="4" t="s">
        <v>153</v>
      </c>
      <c r="D16" s="4" t="s">
        <v>166</v>
      </c>
      <c r="E16" s="4" t="s">
        <v>167</v>
      </c>
      <c r="F16" s="4" t="s">
        <v>168</v>
      </c>
      <c r="G16" s="4" t="s">
        <v>169</v>
      </c>
      <c r="H16" s="4" t="s">
        <v>170</v>
      </c>
      <c r="I16" s="4" t="s">
        <v>171</v>
      </c>
    </row>
    <row r="17" spans="1:9" x14ac:dyDescent="0.2">
      <c r="A17" s="2" t="s">
        <v>159</v>
      </c>
      <c r="B17" s="2">
        <v>-26.415507503894776</v>
      </c>
      <c r="C17" s="2">
        <v>76.441206758189551</v>
      </c>
      <c r="D17" s="2">
        <v>-0.34556633292637995</v>
      </c>
      <c r="E17" s="2">
        <v>0.73089775865241302</v>
      </c>
      <c r="F17" s="2">
        <v>-179.37400892252182</v>
      </c>
      <c r="G17" s="2">
        <v>126.54299391473226</v>
      </c>
      <c r="H17" s="2">
        <v>-179.37400892252182</v>
      </c>
      <c r="I17" s="2">
        <v>126.54299391473226</v>
      </c>
    </row>
    <row r="18" spans="1:9" x14ac:dyDescent="0.2">
      <c r="A18" s="2" t="s">
        <v>143</v>
      </c>
      <c r="B18" s="2">
        <v>10.324113016510481</v>
      </c>
      <c r="C18" s="2">
        <v>10.917980003397323</v>
      </c>
      <c r="D18" s="2">
        <v>0.94560651451073818</v>
      </c>
      <c r="E18" s="2">
        <v>0.34820598865833863</v>
      </c>
      <c r="F18" s="2">
        <v>-11.522714508347704</v>
      </c>
      <c r="G18" s="2">
        <v>32.170940541368665</v>
      </c>
      <c r="H18" s="2">
        <v>-11.522714508347704</v>
      </c>
      <c r="I18" s="2">
        <v>32.170940541368665</v>
      </c>
    </row>
    <row r="19" spans="1:9" x14ac:dyDescent="0.2">
      <c r="A19" s="2" t="s">
        <v>147</v>
      </c>
      <c r="B19" s="2">
        <v>0.8537027834179024</v>
      </c>
      <c r="C19" s="2">
        <v>18.214075127213949</v>
      </c>
      <c r="D19" s="2">
        <v>4.6870498636648918E-2</v>
      </c>
      <c r="E19" s="2">
        <v>0.96277473394149604</v>
      </c>
      <c r="F19" s="2">
        <v>-35.59257736228971</v>
      </c>
      <c r="G19" s="2">
        <v>37.299982929125512</v>
      </c>
      <c r="H19" s="2">
        <v>-35.59257736228971</v>
      </c>
      <c r="I19" s="2">
        <v>37.299982929125512</v>
      </c>
    </row>
    <row r="20" spans="1:9" x14ac:dyDescent="0.2">
      <c r="A20" s="2" t="s">
        <v>142</v>
      </c>
      <c r="B20" s="2">
        <v>4.1530317685512519E-3</v>
      </c>
      <c r="C20" s="2">
        <v>6.7260707012158525E-3</v>
      </c>
      <c r="D20" s="2">
        <v>0.6174528863933173</v>
      </c>
      <c r="E20" s="2">
        <v>0.53931191672550916</v>
      </c>
      <c r="F20" s="2">
        <v>-9.3058046172765901E-3</v>
      </c>
      <c r="G20" s="2">
        <v>1.7611868154379096E-2</v>
      </c>
      <c r="H20" s="2">
        <v>-9.3058046172765901E-3</v>
      </c>
      <c r="I20" s="2">
        <v>1.7611868154379096E-2</v>
      </c>
    </row>
    <row r="21" spans="1:9" x14ac:dyDescent="0.2">
      <c r="A21" s="2" t="s">
        <v>138</v>
      </c>
      <c r="B21" s="2">
        <v>0.90716005137706746</v>
      </c>
      <c r="C21" s="2">
        <v>0.31736978475671029</v>
      </c>
      <c r="D21" s="2">
        <v>2.8583693059264581</v>
      </c>
      <c r="E21" s="2">
        <v>5.8756801369469905E-3</v>
      </c>
      <c r="F21" s="2">
        <v>0.27210457893402151</v>
      </c>
      <c r="G21" s="2">
        <v>1.5422155238201134</v>
      </c>
      <c r="H21" s="2">
        <v>0.27210457893402151</v>
      </c>
      <c r="I21" s="2">
        <v>1.5422155238201134</v>
      </c>
    </row>
    <row r="22" spans="1:9" x14ac:dyDescent="0.2">
      <c r="A22" s="2" t="s">
        <v>141</v>
      </c>
      <c r="B22" s="2">
        <v>0.22719616907656692</v>
      </c>
      <c r="C22" s="2">
        <v>0.39734689957514979</v>
      </c>
      <c r="D22" s="2">
        <v>0.57178291643772483</v>
      </c>
      <c r="E22" s="2">
        <v>0.56964115145958449</v>
      </c>
      <c r="F22" s="2">
        <v>-0.56789314047101125</v>
      </c>
      <c r="G22" s="2">
        <v>1.0222854786241451</v>
      </c>
      <c r="H22" s="2">
        <v>-0.56789314047101125</v>
      </c>
      <c r="I22" s="2">
        <v>1.0222854786241451</v>
      </c>
    </row>
    <row r="23" spans="1:9" x14ac:dyDescent="0.2">
      <c r="A23" s="2" t="s">
        <v>145</v>
      </c>
      <c r="B23" s="2">
        <v>-6.8881603336121708</v>
      </c>
      <c r="C23" s="2">
        <v>8.4932298832779836</v>
      </c>
      <c r="D23" s="2">
        <v>-0.81101776688913407</v>
      </c>
      <c r="E23" s="2">
        <v>0.42061511451253575</v>
      </c>
      <c r="F23" s="2">
        <v>-23.88307407509258</v>
      </c>
      <c r="G23" s="2">
        <v>10.10675340786824</v>
      </c>
      <c r="H23" s="2">
        <v>-23.88307407509258</v>
      </c>
      <c r="I23" s="2">
        <v>10.10675340786824</v>
      </c>
    </row>
    <row r="24" spans="1:9" ht="17" thickBot="1" x14ac:dyDescent="0.25">
      <c r="A24" s="3" t="s">
        <v>175</v>
      </c>
      <c r="B24" s="3">
        <v>13.258919956179545</v>
      </c>
      <c r="C24" s="3">
        <v>13.214324859774166</v>
      </c>
      <c r="D24" s="3">
        <v>1.0033747540550582</v>
      </c>
      <c r="E24" s="3">
        <v>0.31977757218494818</v>
      </c>
      <c r="F24" s="3">
        <v>-13.182883012785473</v>
      </c>
      <c r="G24" s="3">
        <v>39.700722925144561</v>
      </c>
      <c r="H24" s="3">
        <v>-13.182883012785473</v>
      </c>
      <c r="I24" s="3">
        <v>39.700722925144561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31A7-43EB-654D-A0BE-0D852B4DF8B6}">
  <dimension ref="A1:M74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baseColWidth="10" defaultRowHeight="16" x14ac:dyDescent="0.2"/>
  <cols>
    <col min="1" max="1" width="31.6640625" customWidth="1"/>
    <col min="2" max="2" width="13.33203125" customWidth="1"/>
    <col min="3" max="3" width="12.5" customWidth="1"/>
    <col min="4" max="4" width="16.5" customWidth="1"/>
    <col min="5" max="5" width="18.33203125" customWidth="1"/>
    <col min="6" max="6" width="14.33203125" customWidth="1"/>
    <col min="7" max="7" width="18" customWidth="1"/>
    <col min="8" max="8" width="20.5" customWidth="1"/>
    <col min="12" max="13" width="25.6640625" bestFit="1" customWidth="1"/>
    <col min="14" max="14" width="8.83203125"/>
  </cols>
  <sheetData>
    <row r="1" spans="1:13" x14ac:dyDescent="0.2">
      <c r="A1" t="s">
        <v>0</v>
      </c>
      <c r="B1" t="s">
        <v>1</v>
      </c>
      <c r="C1" t="s">
        <v>146</v>
      </c>
      <c r="D1" t="s">
        <v>172</v>
      </c>
      <c r="E1" t="s">
        <v>143</v>
      </c>
      <c r="F1" t="s">
        <v>147</v>
      </c>
      <c r="G1" t="s">
        <v>142</v>
      </c>
      <c r="H1" t="s">
        <v>138</v>
      </c>
      <c r="I1" t="s">
        <v>141</v>
      </c>
      <c r="J1" t="s">
        <v>145</v>
      </c>
      <c r="K1" t="s">
        <v>175</v>
      </c>
      <c r="L1" t="s">
        <v>144</v>
      </c>
    </row>
    <row r="2" spans="1:13" x14ac:dyDescent="0.2">
      <c r="A2" t="s">
        <v>2</v>
      </c>
      <c r="B2" t="s">
        <v>3</v>
      </c>
      <c r="C2">
        <v>4.2788204901923486</v>
      </c>
      <c r="D2">
        <v>13.11374</v>
      </c>
      <c r="E2" s="1">
        <v>1.0775874853134155</v>
      </c>
      <c r="F2">
        <v>4.59322703707066</v>
      </c>
      <c r="G2">
        <v>78</v>
      </c>
      <c r="H2">
        <v>60</v>
      </c>
      <c r="I2">
        <v>32.5</v>
      </c>
      <c r="J2" s="1">
        <v>-0.8962441086769104</v>
      </c>
      <c r="K2" s="1">
        <v>1</v>
      </c>
      <c r="L2">
        <f>IF(AND(NOT(ISBLANK(E2)),NOT(ISBLANK(C2)),NOT(ISBLANK(D2)),NOT(ISBLANK(#REF!)),NOT(ISBLANK(G2)),NOT(ISBLANK(#REF!)),NOT(ISBLANK(#REF!))),1,0)</f>
        <v>1</v>
      </c>
      <c r="M2">
        <f>69-H2</f>
        <v>9</v>
      </c>
    </row>
    <row r="3" spans="1:13" x14ac:dyDescent="0.2">
      <c r="A3" t="s">
        <v>4</v>
      </c>
      <c r="B3" t="s">
        <v>5</v>
      </c>
      <c r="C3">
        <v>0.46293473827730264</v>
      </c>
      <c r="D3">
        <v>25.999320000000001</v>
      </c>
      <c r="E3" s="1">
        <v>-0.36613008379936218</v>
      </c>
      <c r="F3">
        <v>4.1088647389677373</v>
      </c>
      <c r="G3">
        <v>591</v>
      </c>
      <c r="H3">
        <v>3</v>
      </c>
      <c r="I3">
        <v>42.6</v>
      </c>
      <c r="J3" s="1">
        <v>0.34494182467460632</v>
      </c>
      <c r="K3" s="1">
        <v>0</v>
      </c>
      <c r="L3">
        <f>IF(AND(NOT(ISBLANK(E3)),NOT(ISBLANK(C3)),NOT(ISBLANK(D3)),NOT(ISBLANK(#REF!)),NOT(ISBLANK(G3)),NOT(ISBLANK(#REF!)),NOT(ISBLANK(#REF!))),1,0)</f>
        <v>1</v>
      </c>
      <c r="M3">
        <f t="shared" ref="M3:M66" si="0">69-H3</f>
        <v>66</v>
      </c>
    </row>
    <row r="4" spans="1:13" x14ac:dyDescent="0.2">
      <c r="A4" t="s">
        <v>6</v>
      </c>
      <c r="B4" t="s">
        <v>7</v>
      </c>
      <c r="C4">
        <v>80.726554764164987</v>
      </c>
      <c r="D4">
        <v>15.8344</v>
      </c>
      <c r="E4" s="1">
        <v>2.0447103977203369</v>
      </c>
      <c r="F4">
        <v>4.7963949290928714</v>
      </c>
      <c r="G4">
        <v>534</v>
      </c>
      <c r="H4">
        <v>61</v>
      </c>
      <c r="I4">
        <v>34.4</v>
      </c>
      <c r="J4" s="1">
        <v>1.4537210464477539</v>
      </c>
      <c r="K4" s="1">
        <v>1</v>
      </c>
      <c r="L4">
        <f>IF(AND(NOT(ISBLANK(E4)),NOT(ISBLANK(C4)),NOT(ISBLANK(D4)),NOT(ISBLANK(#REF!)),NOT(ISBLANK(G4)),NOT(ISBLANK(#REF!)),NOT(ISBLANK(#REF!))),1,0)</f>
        <v>1</v>
      </c>
      <c r="M4">
        <f t="shared" si="0"/>
        <v>8</v>
      </c>
    </row>
    <row r="5" spans="1:13" x14ac:dyDescent="0.2">
      <c r="A5" t="s">
        <v>8</v>
      </c>
      <c r="B5" t="s">
        <v>9</v>
      </c>
      <c r="C5">
        <v>19.755343958804893</v>
      </c>
      <c r="D5">
        <v>19.173470000000002</v>
      </c>
      <c r="E5" s="1">
        <v>1.5268900394439697</v>
      </c>
      <c r="F5">
        <v>4.6753064546050851</v>
      </c>
      <c r="G5">
        <v>847</v>
      </c>
      <c r="H5">
        <v>39</v>
      </c>
      <c r="I5">
        <v>28.1</v>
      </c>
      <c r="J5" s="1">
        <v>1.3251632452011108</v>
      </c>
      <c r="K5" s="1">
        <v>1</v>
      </c>
      <c r="L5">
        <f>IF(AND(NOT(ISBLANK(E5)),NOT(ISBLANK(C5)),NOT(ISBLANK(D5)),NOT(ISBLANK(#REF!)),NOT(ISBLANK(G5)),NOT(ISBLANK(#REF!)),NOT(ISBLANK(#REF!))),1,0)</f>
        <v>1</v>
      </c>
      <c r="M5">
        <f t="shared" si="0"/>
        <v>30</v>
      </c>
    </row>
    <row r="6" spans="1:13" x14ac:dyDescent="0.2">
      <c r="A6" t="s">
        <v>10</v>
      </c>
      <c r="B6" t="s">
        <v>11</v>
      </c>
      <c r="C6">
        <v>0.5580440635613092</v>
      </c>
      <c r="D6">
        <v>16.700960000000002</v>
      </c>
      <c r="E6" s="1">
        <v>-0.24917213618755341</v>
      </c>
      <c r="F6">
        <v>3.8948234742773438</v>
      </c>
      <c r="G6">
        <v>608</v>
      </c>
      <c r="H6">
        <v>29</v>
      </c>
      <c r="I6">
        <v>34.299999999999997</v>
      </c>
      <c r="J6" s="1">
        <v>0.45008015632629395</v>
      </c>
      <c r="K6" s="1">
        <v>0</v>
      </c>
      <c r="L6">
        <f>IF(AND(NOT(ISBLANK(E6)),NOT(ISBLANK(C6)),NOT(ISBLANK(D6)),NOT(ISBLANK(#REF!)),NOT(ISBLANK(G6)),NOT(ISBLANK(#REF!)),NOT(ISBLANK(#REF!))),1,0)</f>
        <v>1</v>
      </c>
      <c r="M6">
        <f t="shared" si="0"/>
        <v>40</v>
      </c>
    </row>
    <row r="7" spans="1:13" x14ac:dyDescent="0.2">
      <c r="A7" t="s">
        <v>12</v>
      </c>
      <c r="B7" t="s">
        <v>13</v>
      </c>
      <c r="C7">
        <v>0.54255896487985211</v>
      </c>
      <c r="D7">
        <v>9.4732699999999994</v>
      </c>
      <c r="E7" s="1">
        <v>0.21735665202140808</v>
      </c>
      <c r="F7">
        <v>4.3524565721311621</v>
      </c>
      <c r="G7">
        <v>83</v>
      </c>
      <c r="H7">
        <v>41</v>
      </c>
      <c r="I7">
        <v>0</v>
      </c>
      <c r="J7" s="1">
        <v>-1.2173168659210205</v>
      </c>
      <c r="K7" s="1">
        <v>0</v>
      </c>
      <c r="L7">
        <f>IF(AND(NOT(ISBLANK(E7)),NOT(ISBLANK(C7)),NOT(ISBLANK(D7)),NOT(ISBLANK(#REF!)),NOT(ISBLANK(G7)),NOT(ISBLANK(#REF!)),NOT(ISBLANK(#REF!))),1,0)</f>
        <v>1</v>
      </c>
      <c r="M7">
        <f t="shared" si="0"/>
        <v>28</v>
      </c>
    </row>
    <row r="8" spans="1:13" x14ac:dyDescent="0.2">
      <c r="A8" t="s">
        <v>14</v>
      </c>
      <c r="B8" t="s">
        <v>15</v>
      </c>
      <c r="C8">
        <v>31.53161656675697</v>
      </c>
      <c r="D8">
        <v>21.339760000000002</v>
      </c>
      <c r="E8" s="1">
        <v>0.16593998670578003</v>
      </c>
      <c r="F8">
        <v>4.122064664030308</v>
      </c>
      <c r="G8">
        <v>1761</v>
      </c>
      <c r="H8">
        <v>4</v>
      </c>
      <c r="I8">
        <v>52.9</v>
      </c>
      <c r="J8" s="1">
        <v>0.51367616653442383</v>
      </c>
      <c r="K8" s="1">
        <v>0</v>
      </c>
      <c r="L8">
        <f>IF(AND(NOT(ISBLANK(E8)),NOT(ISBLANK(C8)),NOT(ISBLANK(D8)),NOT(ISBLANK(#REF!)),NOT(ISBLANK(G8)),NOT(ISBLANK(#REF!)),NOT(ISBLANK(#REF!))),1,0)</f>
        <v>1</v>
      </c>
      <c r="M8">
        <f t="shared" si="0"/>
        <v>65</v>
      </c>
    </row>
    <row r="9" spans="1:13" x14ac:dyDescent="0.2">
      <c r="A9" t="s">
        <v>16</v>
      </c>
      <c r="B9" t="s">
        <v>17</v>
      </c>
      <c r="C9">
        <v>82.186669466708864</v>
      </c>
      <c r="D9">
        <v>14.162789999999999</v>
      </c>
      <c r="E9" s="1">
        <v>1.9779554605484009</v>
      </c>
      <c r="F9">
        <v>4.717867605602506</v>
      </c>
      <c r="G9">
        <v>537</v>
      </c>
      <c r="H9">
        <v>57</v>
      </c>
      <c r="I9">
        <v>33.5</v>
      </c>
      <c r="J9" s="1">
        <v>1.3801445960998535</v>
      </c>
      <c r="K9" s="1">
        <v>1</v>
      </c>
      <c r="L9">
        <f>IF(AND(NOT(ISBLANK(E9)),NOT(ISBLANK(C9)),NOT(ISBLANK(D9)),NOT(ISBLANK(#REF!)),NOT(ISBLANK(G9)),NOT(ISBLANK(#REF!)),NOT(ISBLANK(#REF!))),1,0)</f>
        <v>1</v>
      </c>
      <c r="M9">
        <f t="shared" si="0"/>
        <v>12</v>
      </c>
    </row>
    <row r="10" spans="1:13" x14ac:dyDescent="0.2">
      <c r="A10" t="s">
        <v>18</v>
      </c>
      <c r="B10" t="s">
        <v>19</v>
      </c>
      <c r="C10">
        <v>114.6624169867227</v>
      </c>
      <c r="D10">
        <v>15.9251</v>
      </c>
      <c r="E10" s="1">
        <v>2.0358738899230957</v>
      </c>
      <c r="F10">
        <v>4.9602520757113711</v>
      </c>
      <c r="G10">
        <v>1537</v>
      </c>
      <c r="H10">
        <v>47</v>
      </c>
      <c r="I10">
        <v>31.7</v>
      </c>
      <c r="J10" s="1">
        <v>1.5848075151443481</v>
      </c>
      <c r="K10" s="1">
        <v>1</v>
      </c>
      <c r="L10">
        <f>IF(AND(NOT(ISBLANK(E10)),NOT(ISBLANK(C10)),NOT(ISBLANK(D10)),NOT(ISBLANK(#REF!)),NOT(ISBLANK(G10)),NOT(ISBLANK(#REF!)),NOT(ISBLANK(#REF!))),1,0)</f>
        <v>1</v>
      </c>
      <c r="M10">
        <f t="shared" si="0"/>
        <v>22</v>
      </c>
    </row>
    <row r="11" spans="1:13" x14ac:dyDescent="0.2">
      <c r="A11" t="s">
        <v>20</v>
      </c>
      <c r="B11" t="s">
        <v>21</v>
      </c>
      <c r="C11">
        <v>20.323577858604523</v>
      </c>
      <c r="D11">
        <v>14.055660000000001</v>
      </c>
      <c r="E11" s="1">
        <v>1.528506875038147</v>
      </c>
      <c r="F11">
        <v>4.1654589991993456</v>
      </c>
      <c r="G11">
        <v>1522</v>
      </c>
      <c r="H11">
        <v>31</v>
      </c>
      <c r="I11">
        <v>46</v>
      </c>
      <c r="J11" s="1">
        <v>1.0739091634750366</v>
      </c>
      <c r="K11" s="1">
        <v>0</v>
      </c>
      <c r="L11">
        <f>IF(AND(NOT(ISBLANK(E11)),NOT(ISBLANK(C11)),NOT(ISBLANK(D11)),NOT(ISBLANK(#REF!)),NOT(ISBLANK(G11)),NOT(ISBLANK(#REF!)),NOT(ISBLANK(#REF!))),1,0)</f>
        <v>1</v>
      </c>
      <c r="M11">
        <f t="shared" si="0"/>
        <v>38</v>
      </c>
    </row>
    <row r="12" spans="1:13" x14ac:dyDescent="0.2">
      <c r="A12" t="s">
        <v>22</v>
      </c>
      <c r="B12" t="s">
        <v>23</v>
      </c>
      <c r="C12">
        <v>88.3795918722777</v>
      </c>
      <c r="D12">
        <v>24.360720000000001</v>
      </c>
      <c r="E12" s="1">
        <v>-0.50708836317062378</v>
      </c>
      <c r="F12">
        <v>3.749299648338924</v>
      </c>
      <c r="G12">
        <v>645</v>
      </c>
      <c r="H12">
        <v>51</v>
      </c>
      <c r="I12">
        <v>42.4</v>
      </c>
      <c r="J12" s="1">
        <v>-1.6376091241836548</v>
      </c>
      <c r="K12" s="1">
        <v>1</v>
      </c>
      <c r="L12">
        <f>IF(AND(NOT(ISBLANK(E12)),NOT(ISBLANK(C12)),NOT(ISBLANK(D12)),NOT(ISBLANK(#REF!)),NOT(ISBLANK(G12)),NOT(ISBLANK(#REF!)),NOT(ISBLANK(#REF!))),1,0)</f>
        <v>1</v>
      </c>
      <c r="M12">
        <f t="shared" si="0"/>
        <v>18</v>
      </c>
    </row>
    <row r="13" spans="1:13" x14ac:dyDescent="0.2">
      <c r="A13" t="s">
        <v>24</v>
      </c>
      <c r="B13" t="s">
        <v>25</v>
      </c>
      <c r="C13">
        <v>7.7464740137975356</v>
      </c>
      <c r="D13">
        <v>16.5397</v>
      </c>
      <c r="E13" s="1">
        <v>-0.28876444697380066</v>
      </c>
      <c r="F13">
        <v>3.8654100020098157</v>
      </c>
      <c r="G13">
        <v>3240</v>
      </c>
      <c r="H13">
        <v>25</v>
      </c>
      <c r="I13">
        <v>53.5</v>
      </c>
      <c r="J13" s="1">
        <v>-5.9714235365390778E-2</v>
      </c>
      <c r="K13" s="1">
        <v>0</v>
      </c>
      <c r="L13">
        <f>IF(AND(NOT(ISBLANK(E13)),NOT(ISBLANK(C13)),NOT(ISBLANK(D13)),NOT(ISBLANK(#REF!)),NOT(ISBLANK(G13)),NOT(ISBLANK(#REF!)),NOT(ISBLANK(#REF!))),1,0)</f>
        <v>1</v>
      </c>
      <c r="M13">
        <f t="shared" si="0"/>
        <v>44</v>
      </c>
    </row>
    <row r="14" spans="1:13" x14ac:dyDescent="0.2">
      <c r="A14" t="s">
        <v>26</v>
      </c>
      <c r="B14" t="s">
        <v>27</v>
      </c>
      <c r="C14">
        <v>8.6126627679752155E-2</v>
      </c>
      <c r="D14">
        <v>11.9063</v>
      </c>
      <c r="E14" s="1">
        <v>0.64900112152099609</v>
      </c>
      <c r="F14">
        <v>3.9651939145545496</v>
      </c>
      <c r="G14">
        <v>2926</v>
      </c>
      <c r="H14">
        <v>19</v>
      </c>
      <c r="I14">
        <v>48.8</v>
      </c>
      <c r="J14" s="1">
        <v>1.0538626909255981</v>
      </c>
      <c r="K14" s="1">
        <v>0</v>
      </c>
      <c r="L14">
        <f>IF(AND(NOT(ISBLANK(E14)),NOT(ISBLANK(C14)),NOT(ISBLANK(D14)),NOT(ISBLANK(#REF!)),NOT(ISBLANK(G14)),NOT(ISBLANK(#REF!)),NOT(ISBLANK(#REF!))),1,0)</f>
        <v>1</v>
      </c>
      <c r="M14">
        <f t="shared" si="0"/>
        <v>50</v>
      </c>
    </row>
    <row r="15" spans="1:13" x14ac:dyDescent="0.2">
      <c r="A15" t="s">
        <v>28</v>
      </c>
      <c r="B15" t="s">
        <v>29</v>
      </c>
      <c r="C15">
        <v>1.629575025199423</v>
      </c>
      <c r="D15">
        <v>45.30462</v>
      </c>
      <c r="E15" s="1">
        <v>0.86641311645507812</v>
      </c>
      <c r="F15">
        <v>4.5104965614684414</v>
      </c>
      <c r="G15">
        <v>498</v>
      </c>
      <c r="H15">
        <v>35</v>
      </c>
      <c r="I15">
        <v>32.6</v>
      </c>
      <c r="J15" s="1">
        <v>1.0535831451416016</v>
      </c>
      <c r="K15" s="1">
        <v>0</v>
      </c>
      <c r="L15">
        <f>IF(AND(NOT(ISBLANK(E15)),NOT(ISBLANK(C15)),NOT(ISBLANK(D15)),NOT(ISBLANK(#REF!)),NOT(ISBLANK(G15)),NOT(ISBLANK(#REF!)),NOT(ISBLANK(#REF!))),1,0)</f>
        <v>1</v>
      </c>
      <c r="M15">
        <f t="shared" si="0"/>
        <v>34</v>
      </c>
    </row>
    <row r="16" spans="1:13" x14ac:dyDescent="0.2">
      <c r="A16" t="s">
        <v>30</v>
      </c>
      <c r="B16" t="s">
        <v>31</v>
      </c>
      <c r="C16">
        <v>8.9770668326144278</v>
      </c>
      <c r="D16">
        <v>20.615579999999998</v>
      </c>
      <c r="E16" s="1">
        <v>0.39091631770133972</v>
      </c>
      <c r="F16">
        <v>4.3398739240367412</v>
      </c>
      <c r="G16">
        <v>677</v>
      </c>
      <c r="H16">
        <v>43</v>
      </c>
      <c r="I16">
        <v>26.4</v>
      </c>
      <c r="J16" s="1">
        <v>1.0226643085479736</v>
      </c>
      <c r="K16" s="1">
        <v>0</v>
      </c>
      <c r="L16">
        <f>IF(AND(NOT(ISBLANK(E16)),NOT(ISBLANK(C16)),NOT(ISBLANK(D16)),NOT(ISBLANK(#REF!)),NOT(ISBLANK(G16)),NOT(ISBLANK(#REF!)),NOT(ISBLANK(#REF!))),1,0)</f>
        <v>1</v>
      </c>
      <c r="M16">
        <f t="shared" si="0"/>
        <v>26</v>
      </c>
    </row>
    <row r="17" spans="1:13" x14ac:dyDescent="0.2">
      <c r="A17" t="s">
        <v>32</v>
      </c>
      <c r="B17" t="s">
        <v>33</v>
      </c>
      <c r="C17">
        <v>42.025443186730861</v>
      </c>
      <c r="D17">
        <v>20.488570000000003</v>
      </c>
      <c r="E17" s="1">
        <v>1.7488425970077515</v>
      </c>
      <c r="F17">
        <v>4.6688030120853901</v>
      </c>
      <c r="G17">
        <v>700</v>
      </c>
      <c r="H17">
        <v>58</v>
      </c>
      <c r="I17">
        <v>30.8</v>
      </c>
      <c r="J17" s="1">
        <v>1.3492107391357422</v>
      </c>
      <c r="K17" s="1">
        <v>1</v>
      </c>
      <c r="L17">
        <f>IF(AND(NOT(ISBLANK(E17)),NOT(ISBLANK(C17)),NOT(ISBLANK(D17)),NOT(ISBLANK(#REF!)),NOT(ISBLANK(G17)),NOT(ISBLANK(#REF!)),NOT(ISBLANK(#REF!))),1,0)</f>
        <v>1</v>
      </c>
      <c r="M17">
        <f t="shared" si="0"/>
        <v>11</v>
      </c>
    </row>
    <row r="18" spans="1:13" x14ac:dyDescent="0.2">
      <c r="A18" t="s">
        <v>34</v>
      </c>
      <c r="B18" t="s">
        <v>35</v>
      </c>
      <c r="C18">
        <v>6.7365447815622499</v>
      </c>
      <c r="D18">
        <v>27.556140000000003</v>
      </c>
      <c r="E18" s="1">
        <v>-0.69548261165618896</v>
      </c>
      <c r="F18">
        <v>3.4458859776694291</v>
      </c>
      <c r="G18">
        <v>18.100000000000001</v>
      </c>
      <c r="H18">
        <v>5</v>
      </c>
      <c r="I18">
        <v>28.3</v>
      </c>
      <c r="J18" s="1">
        <v>-1.1399832963943481</v>
      </c>
      <c r="K18" s="1">
        <v>0</v>
      </c>
      <c r="L18">
        <f>IF(AND(NOT(ISBLANK(E18)),NOT(ISBLANK(C18)),NOT(ISBLANK(D18)),NOT(ISBLANK(#REF!)),NOT(ISBLANK(G18)),NOT(ISBLANK(#REF!)),NOT(ISBLANK(#REF!))),1,0)</f>
        <v>1</v>
      </c>
      <c r="M18">
        <f t="shared" si="0"/>
        <v>64</v>
      </c>
    </row>
    <row r="19" spans="1:13" x14ac:dyDescent="0.2">
      <c r="A19" t="s">
        <v>36</v>
      </c>
      <c r="B19" t="s">
        <v>37</v>
      </c>
      <c r="C19">
        <v>76.251894241544093</v>
      </c>
      <c r="D19">
        <v>27.410399999999999</v>
      </c>
      <c r="E19" s="1">
        <v>1.1702836751937866</v>
      </c>
      <c r="F19">
        <v>4.5001876937641025</v>
      </c>
      <c r="G19">
        <v>636</v>
      </c>
      <c r="H19">
        <v>52</v>
      </c>
      <c r="I19">
        <v>35.700000000000003</v>
      </c>
      <c r="J19" s="1">
        <v>1.0858659744262695</v>
      </c>
      <c r="K19" s="1">
        <v>1</v>
      </c>
      <c r="L19">
        <f>IF(AND(NOT(ISBLANK(E19)),NOT(ISBLANK(C19)),NOT(ISBLANK(D19)),NOT(ISBLANK(#REF!)),NOT(ISBLANK(G19)),NOT(ISBLANK(#REF!)),NOT(ISBLANK(#REF!))),1,0)</f>
        <v>1</v>
      </c>
      <c r="M19">
        <f t="shared" si="0"/>
        <v>17</v>
      </c>
    </row>
    <row r="20" spans="1:13" x14ac:dyDescent="0.2">
      <c r="A20" t="s">
        <v>38</v>
      </c>
      <c r="B20" t="s">
        <v>39</v>
      </c>
      <c r="C20">
        <v>46.479094587788708</v>
      </c>
      <c r="D20">
        <v>23.853270000000002</v>
      </c>
      <c r="E20" s="1">
        <v>1.5447289943695068</v>
      </c>
      <c r="F20">
        <v>4.641382145521499</v>
      </c>
      <c r="G20">
        <v>867</v>
      </c>
      <c r="H20">
        <v>50</v>
      </c>
      <c r="I20">
        <v>33.299999999999997</v>
      </c>
      <c r="J20" s="1">
        <v>1.170668363571167</v>
      </c>
      <c r="K20" s="1">
        <v>1</v>
      </c>
      <c r="L20">
        <f>IF(AND(NOT(ISBLANK(E20)),NOT(ISBLANK(C20)),NOT(ISBLANK(D20)),NOT(ISBLANK(#REF!)),NOT(ISBLANK(G20)),NOT(ISBLANK(#REF!)),NOT(ISBLANK(#REF!))),1,0)</f>
        <v>1</v>
      </c>
      <c r="M20">
        <f t="shared" si="0"/>
        <v>19</v>
      </c>
    </row>
    <row r="21" spans="1:13" x14ac:dyDescent="0.2">
      <c r="A21" t="s">
        <v>40</v>
      </c>
      <c r="B21" t="s">
        <v>41</v>
      </c>
      <c r="C21">
        <v>113.461276080811</v>
      </c>
      <c r="D21">
        <v>17.6951</v>
      </c>
      <c r="E21" s="1">
        <v>1.6217954158782959</v>
      </c>
      <c r="F21">
        <v>4.6261851485658312</v>
      </c>
      <c r="G21">
        <v>1220</v>
      </c>
      <c r="H21">
        <v>65</v>
      </c>
      <c r="I21">
        <v>33.200000000000003</v>
      </c>
      <c r="J21" s="1">
        <v>1.2974116802215576</v>
      </c>
      <c r="K21" s="1">
        <v>1</v>
      </c>
      <c r="L21">
        <f>IF(AND(NOT(ISBLANK(E21)),NOT(ISBLANK(C21)),NOT(ISBLANK(D21)),NOT(ISBLANK(#REF!)),NOT(ISBLANK(G21)),NOT(ISBLANK(#REF!)),NOT(ISBLANK(#REF!))),1,0)</f>
        <v>1</v>
      </c>
      <c r="M21">
        <f t="shared" si="0"/>
        <v>4</v>
      </c>
    </row>
    <row r="22" spans="1:13" x14ac:dyDescent="0.2">
      <c r="A22" t="s">
        <v>42</v>
      </c>
      <c r="B22" t="s">
        <v>43</v>
      </c>
      <c r="C22">
        <v>8.1305299712354007</v>
      </c>
      <c r="D22">
        <v>34.514020000000002</v>
      </c>
      <c r="E22" s="1">
        <v>-9.370943158864975E-2</v>
      </c>
      <c r="F22">
        <v>4.4056969011204403</v>
      </c>
      <c r="G22">
        <v>652</v>
      </c>
      <c r="H22">
        <v>14</v>
      </c>
      <c r="I22">
        <v>34.799999999999997</v>
      </c>
      <c r="J22" s="1">
        <v>0.82045501470565796</v>
      </c>
      <c r="K22" s="1">
        <v>1</v>
      </c>
      <c r="L22">
        <f>IF(AND(NOT(ISBLANK(E22)),NOT(ISBLANK(C22)),NOT(ISBLANK(D22)),NOT(ISBLANK(#REF!)),NOT(ISBLANK(G22)),NOT(ISBLANK(#REF!)),NOT(ISBLANK(#REF!))),1,0)</f>
        <v>1</v>
      </c>
      <c r="M22">
        <f t="shared" si="0"/>
        <v>55</v>
      </c>
    </row>
    <row r="23" spans="1:13" x14ac:dyDescent="0.2">
      <c r="A23" t="s">
        <v>44</v>
      </c>
      <c r="B23" t="s">
        <v>45</v>
      </c>
      <c r="C23">
        <v>1.4671383700534599</v>
      </c>
      <c r="D23">
        <v>15.049320000000002</v>
      </c>
      <c r="E23" s="1">
        <v>6.3706964254379272E-2</v>
      </c>
      <c r="F23">
        <v>4.1690033846087431</v>
      </c>
      <c r="G23">
        <v>1113</v>
      </c>
      <c r="H23">
        <v>38</v>
      </c>
      <c r="I23">
        <v>32.299999999999997</v>
      </c>
      <c r="J23" s="1">
        <v>0.52108240127563477</v>
      </c>
      <c r="K23" s="1">
        <v>1</v>
      </c>
      <c r="L23">
        <f>IF(AND(NOT(ISBLANK(E23)),NOT(ISBLANK(C23)),NOT(ISBLANK(D23)),NOT(ISBLANK(#REF!)),NOT(ISBLANK(G23)),NOT(ISBLANK(#REF!)),NOT(ISBLANK(#REF!))),1,0)</f>
        <v>1</v>
      </c>
      <c r="M23">
        <f t="shared" si="0"/>
        <v>31</v>
      </c>
    </row>
    <row r="24" spans="1:13" x14ac:dyDescent="0.2">
      <c r="A24" t="s">
        <v>46</v>
      </c>
      <c r="B24" t="s">
        <v>47</v>
      </c>
      <c r="C24">
        <v>11.022474919615904</v>
      </c>
      <c r="D24">
        <v>26.68355</v>
      </c>
      <c r="E24" s="1">
        <v>0.33997717499732971</v>
      </c>
      <c r="F24">
        <v>4.1535178425495589</v>
      </c>
      <c r="G24">
        <v>589</v>
      </c>
      <c r="H24">
        <v>37</v>
      </c>
      <c r="I24">
        <v>29.2</v>
      </c>
      <c r="J24" s="1">
        <v>0.83697313070297241</v>
      </c>
      <c r="K24" s="1">
        <v>1</v>
      </c>
      <c r="L24">
        <f>IF(AND(NOT(ISBLANK(E24)),NOT(ISBLANK(C24)),NOT(ISBLANK(D24)),NOT(ISBLANK(#REF!)),NOT(ISBLANK(G24)),NOT(ISBLANK(#REF!)),NOT(ISBLANK(#REF!))),1,0)</f>
        <v>1</v>
      </c>
      <c r="M24">
        <f t="shared" si="0"/>
        <v>32</v>
      </c>
    </row>
    <row r="25" spans="1:13" x14ac:dyDescent="0.2">
      <c r="A25" t="s">
        <v>48</v>
      </c>
      <c r="B25" t="s">
        <v>49</v>
      </c>
      <c r="C25">
        <v>11.811771433540335</v>
      </c>
      <c r="D25">
        <v>20.85155</v>
      </c>
      <c r="E25" s="1">
        <v>-0.70185309648513794</v>
      </c>
      <c r="F25">
        <v>3.5614647952406879</v>
      </c>
      <c r="G25">
        <v>2702</v>
      </c>
      <c r="H25">
        <v>20</v>
      </c>
      <c r="I25">
        <v>39.700000000000003</v>
      </c>
      <c r="J25" s="1">
        <v>-8.5310144349932671E-3</v>
      </c>
      <c r="K25" s="1">
        <v>0</v>
      </c>
      <c r="L25">
        <f>IF(AND(NOT(ISBLANK(E25)),NOT(ISBLANK(C25)),NOT(ISBLANK(D25)),NOT(ISBLANK(#REF!)),NOT(ISBLANK(G25)),NOT(ISBLANK(#REF!)),NOT(ISBLANK(#REF!))),1,0)</f>
        <v>1</v>
      </c>
      <c r="M25">
        <f t="shared" si="0"/>
        <v>49</v>
      </c>
    </row>
    <row r="26" spans="1:13" x14ac:dyDescent="0.2">
      <c r="A26" t="s">
        <v>50</v>
      </c>
      <c r="B26" t="s">
        <v>51</v>
      </c>
      <c r="C26">
        <v>40.627582728911442</v>
      </c>
      <c r="D26">
        <v>18.05837</v>
      </c>
      <c r="E26" s="1">
        <v>-0.53625756502151489</v>
      </c>
      <c r="F26">
        <v>3.1637885210750496</v>
      </c>
      <c r="G26">
        <v>1083</v>
      </c>
      <c r="H26">
        <v>28</v>
      </c>
      <c r="I26">
        <v>35.700000000000003</v>
      </c>
      <c r="J26" s="1">
        <v>0.43581858277320862</v>
      </c>
      <c r="K26" s="1">
        <v>1</v>
      </c>
      <c r="L26">
        <f>IF(AND(NOT(ISBLANK(E26)),NOT(ISBLANK(C26)),NOT(ISBLANK(D26)),NOT(ISBLANK(#REF!)),NOT(ISBLANK(G26)),NOT(ISBLANK(#REF!)),NOT(ISBLANK(#REF!))),1,0)</f>
        <v>1</v>
      </c>
      <c r="M26">
        <f t="shared" si="0"/>
        <v>41</v>
      </c>
    </row>
    <row r="27" spans="1:13" x14ac:dyDescent="0.2">
      <c r="A27" t="s">
        <v>52</v>
      </c>
      <c r="B27" t="s">
        <v>53</v>
      </c>
      <c r="C27">
        <v>3.4238008012614616</v>
      </c>
      <c r="D27">
        <v>23.51315</v>
      </c>
      <c r="E27" s="1">
        <v>1.5630266666412354</v>
      </c>
      <c r="F27">
        <v>4.7169113489759091</v>
      </c>
      <c r="G27">
        <v>1118</v>
      </c>
      <c r="H27">
        <v>56</v>
      </c>
      <c r="I27">
        <v>32.9</v>
      </c>
      <c r="J27" s="1">
        <v>1.3053605556488037</v>
      </c>
      <c r="K27" s="1">
        <v>1</v>
      </c>
      <c r="L27">
        <f>IF(AND(NOT(ISBLANK(E27)),NOT(ISBLANK(C27)),NOT(ISBLANK(D27)),NOT(ISBLANK(#REF!)),NOT(ISBLANK(G27)),NOT(ISBLANK(#REF!)),NOT(ISBLANK(#REF!))),1,0)</f>
        <v>1</v>
      </c>
      <c r="M27">
        <f t="shared" si="0"/>
        <v>13</v>
      </c>
    </row>
    <row r="28" spans="1:13" x14ac:dyDescent="0.2">
      <c r="A28" t="s">
        <v>54</v>
      </c>
      <c r="B28" t="s">
        <v>55</v>
      </c>
      <c r="C28">
        <v>29.207865086873785</v>
      </c>
      <c r="D28">
        <v>17.079079999999998</v>
      </c>
      <c r="E28" s="1">
        <v>0.80489242076873779</v>
      </c>
      <c r="F28">
        <v>4.5286019411813498</v>
      </c>
      <c r="G28">
        <v>435</v>
      </c>
      <c r="H28">
        <v>48</v>
      </c>
      <c r="I28">
        <v>41.4</v>
      </c>
      <c r="J28" s="1">
        <v>0.65330952405929565</v>
      </c>
      <c r="K28" s="1">
        <v>1</v>
      </c>
      <c r="L28">
        <f>IF(AND(NOT(ISBLANK(E28)),NOT(ISBLANK(C28)),NOT(ISBLANK(D28)),NOT(ISBLANK(#REF!)),NOT(ISBLANK(G28)),NOT(ISBLANK(#REF!)),NOT(ISBLANK(#REF!))),1,0)</f>
        <v>1</v>
      </c>
      <c r="M28">
        <f t="shared" si="0"/>
        <v>21</v>
      </c>
    </row>
    <row r="29" spans="1:13" x14ac:dyDescent="0.2">
      <c r="A29" t="s">
        <v>56</v>
      </c>
      <c r="B29" t="s">
        <v>57</v>
      </c>
      <c r="C29">
        <v>36.937404339442928</v>
      </c>
      <c r="D29">
        <v>26.744900000000001</v>
      </c>
      <c r="E29" s="1">
        <v>0.30690363049507141</v>
      </c>
      <c r="F29">
        <v>4.5865767532919977</v>
      </c>
      <c r="G29">
        <v>832</v>
      </c>
      <c r="H29">
        <v>32</v>
      </c>
      <c r="I29">
        <v>35.1</v>
      </c>
      <c r="J29" s="1">
        <v>0.91182392835617065</v>
      </c>
      <c r="K29" s="1">
        <v>1</v>
      </c>
      <c r="L29">
        <f>IF(AND(NOT(ISBLANK(E29)),NOT(ISBLANK(C29)),NOT(ISBLANK(D29)),NOT(ISBLANK(#REF!)),NOT(ISBLANK(G29)),NOT(ISBLANK(#REF!)),NOT(ISBLANK(#REF!))),1,0)</f>
        <v>1</v>
      </c>
      <c r="M29">
        <f t="shared" si="0"/>
        <v>37</v>
      </c>
    </row>
    <row r="30" spans="1:13" x14ac:dyDescent="0.2">
      <c r="A30" t="s">
        <v>58</v>
      </c>
      <c r="B30" t="s">
        <v>59</v>
      </c>
      <c r="C30">
        <v>1.7725587401326026</v>
      </c>
      <c r="D30">
        <v>9.1409960000000012</v>
      </c>
      <c r="E30" s="1">
        <v>-0.16241316497325897</v>
      </c>
      <c r="F30">
        <v>3.7085454752428757</v>
      </c>
      <c r="G30">
        <v>2051</v>
      </c>
      <c r="H30">
        <v>22</v>
      </c>
      <c r="I30">
        <v>0</v>
      </c>
      <c r="J30" s="1">
        <v>0.47915121912956238</v>
      </c>
      <c r="K30" s="1">
        <v>0</v>
      </c>
      <c r="L30">
        <f>IF(AND(NOT(ISBLANK(E30)),NOT(ISBLANK(C30)),NOT(ISBLANK(D30)),NOT(ISBLANK(#REF!)),NOT(ISBLANK(G30)),NOT(ISBLANK(#REF!)),NOT(ISBLANK(#REF!))),1,0)</f>
        <v>1</v>
      </c>
      <c r="M30">
        <f t="shared" si="0"/>
        <v>47</v>
      </c>
    </row>
    <row r="31" spans="1:13" x14ac:dyDescent="0.2">
      <c r="A31" t="s">
        <v>60</v>
      </c>
      <c r="B31" t="s">
        <v>61</v>
      </c>
      <c r="C31">
        <v>13.20068524091324</v>
      </c>
      <c r="D31">
        <v>10.65231</v>
      </c>
      <c r="E31" s="1">
        <v>0.10106529295444489</v>
      </c>
      <c r="F31">
        <v>3.5857866129565732</v>
      </c>
      <c r="G31">
        <v>111</v>
      </c>
      <c r="H31">
        <v>18</v>
      </c>
      <c r="I31">
        <v>0</v>
      </c>
      <c r="J31" s="1">
        <v>-0.79620516300201416</v>
      </c>
      <c r="K31" s="1">
        <v>0</v>
      </c>
      <c r="L31">
        <f>IF(AND(NOT(ISBLANK(E31)),NOT(ISBLANK(C31)),NOT(ISBLANK(D31)),NOT(ISBLANK(#REF!)),NOT(ISBLANK(G31)),NOT(ISBLANK(#REF!)),NOT(ISBLANK(#REF!))),1,0)</f>
        <v>1</v>
      </c>
      <c r="M31">
        <f t="shared" si="0"/>
        <v>51</v>
      </c>
    </row>
    <row r="32" spans="1:13" x14ac:dyDescent="0.2">
      <c r="A32" t="s">
        <v>62</v>
      </c>
      <c r="B32" t="s">
        <v>63</v>
      </c>
      <c r="C32">
        <v>69.150980248408516</v>
      </c>
      <c r="D32">
        <v>20.013390000000001</v>
      </c>
      <c r="E32" s="1">
        <v>1.5613259077072144</v>
      </c>
      <c r="F32">
        <v>4.6880644001307203</v>
      </c>
      <c r="G32">
        <v>1668</v>
      </c>
      <c r="H32">
        <v>53</v>
      </c>
      <c r="I32">
        <v>32.9</v>
      </c>
      <c r="J32" s="1">
        <v>1.0711333751678467</v>
      </c>
      <c r="K32" s="1">
        <v>1</v>
      </c>
      <c r="L32">
        <f>IF(AND(NOT(ISBLANK(E32)),NOT(ISBLANK(C32)),NOT(ISBLANK(D32)),NOT(ISBLANK(#REF!)),NOT(ISBLANK(G32)),NOT(ISBLANK(#REF!)),NOT(ISBLANK(#REF!))),1,0)</f>
        <v>1</v>
      </c>
      <c r="M32">
        <f t="shared" si="0"/>
        <v>16</v>
      </c>
    </row>
    <row r="33" spans="1:13" x14ac:dyDescent="0.2">
      <c r="A33" t="s">
        <v>64</v>
      </c>
      <c r="B33" t="s">
        <v>65</v>
      </c>
      <c r="C33">
        <v>0.28331510846913516</v>
      </c>
      <c r="D33">
        <v>23.8445</v>
      </c>
      <c r="E33" s="1">
        <v>-0.9914734959602356</v>
      </c>
      <c r="F33">
        <v>4.0657291043368433</v>
      </c>
      <c r="G33">
        <v>250</v>
      </c>
      <c r="H33">
        <v>55</v>
      </c>
      <c r="I33">
        <v>28</v>
      </c>
      <c r="J33" s="1">
        <v>-1.121369481086731</v>
      </c>
      <c r="K33" s="1">
        <v>0</v>
      </c>
      <c r="L33">
        <f>IF(AND(NOT(ISBLANK(E33)),NOT(ISBLANK(C33)),NOT(ISBLANK(D33)),NOT(ISBLANK(#REF!)),NOT(ISBLANK(G33)),NOT(ISBLANK(#REF!)),NOT(ISBLANK(#REF!))),1,0)</f>
        <v>1</v>
      </c>
      <c r="M33">
        <f t="shared" si="0"/>
        <v>14</v>
      </c>
    </row>
    <row r="34" spans="1:13" x14ac:dyDescent="0.2">
      <c r="A34" t="s">
        <v>66</v>
      </c>
      <c r="B34" t="s">
        <v>67</v>
      </c>
      <c r="C34">
        <v>1.9570314069814538</v>
      </c>
      <c r="D34">
        <v>10.2155</v>
      </c>
      <c r="E34" s="1">
        <v>-0.9501844048500061</v>
      </c>
      <c r="F34">
        <v>3.0356246873274508</v>
      </c>
      <c r="G34">
        <v>630</v>
      </c>
      <c r="H34">
        <v>33</v>
      </c>
      <c r="I34">
        <v>40.799999999999997</v>
      </c>
      <c r="J34" s="1">
        <v>-0.26952019333839417</v>
      </c>
      <c r="K34" s="1">
        <v>0</v>
      </c>
      <c r="L34">
        <f>IF(AND(NOT(ISBLANK(E34)),NOT(ISBLANK(C34)),NOT(ISBLANK(D34)),NOT(ISBLANK(#REF!)),NOT(ISBLANK(G34)),NOT(ISBLANK(#REF!)),NOT(ISBLANK(#REF!))),1,0)</f>
        <v>1</v>
      </c>
      <c r="M34">
        <f t="shared" si="0"/>
        <v>36</v>
      </c>
    </row>
    <row r="35" spans="1:13" x14ac:dyDescent="0.2">
      <c r="A35" t="s">
        <v>68</v>
      </c>
      <c r="B35" t="s">
        <v>69</v>
      </c>
      <c r="C35">
        <v>154.35443500272979</v>
      </c>
      <c r="D35">
        <v>16.653549999999999</v>
      </c>
      <c r="E35" s="1">
        <v>0.52833765745162964</v>
      </c>
      <c r="F35">
        <v>4.3996090722614953</v>
      </c>
      <c r="G35">
        <v>1274</v>
      </c>
      <c r="H35">
        <v>67</v>
      </c>
      <c r="I35">
        <v>31.6</v>
      </c>
      <c r="J35" s="1">
        <v>0.72691929340362549</v>
      </c>
      <c r="K35" s="1">
        <v>1</v>
      </c>
      <c r="L35">
        <f>IF(AND(NOT(ISBLANK(E35)),NOT(ISBLANK(C35)),NOT(ISBLANK(D35)),NOT(ISBLANK(#REF!)),NOT(ISBLANK(G35)),NOT(ISBLANK(#REF!)),NOT(ISBLANK(#REF!))),1,0)</f>
        <v>1</v>
      </c>
      <c r="M35">
        <f t="shared" si="0"/>
        <v>2</v>
      </c>
    </row>
    <row r="36" spans="1:13" x14ac:dyDescent="0.2">
      <c r="A36" t="s">
        <v>70</v>
      </c>
      <c r="B36" t="s">
        <v>71</v>
      </c>
      <c r="C36">
        <v>13.889960209581687</v>
      </c>
      <c r="D36">
        <v>10.1097</v>
      </c>
      <c r="E36" s="1">
        <v>8.6289145052433014E-2</v>
      </c>
      <c r="F36">
        <v>4.686920196127268</v>
      </c>
      <c r="G36">
        <v>121</v>
      </c>
      <c r="H36">
        <v>13</v>
      </c>
      <c r="I36">
        <v>0</v>
      </c>
      <c r="J36" s="1">
        <v>-0.55857360363006592</v>
      </c>
      <c r="K36" s="1">
        <v>0</v>
      </c>
      <c r="L36">
        <f>IF(AND(NOT(ISBLANK(E36)),NOT(ISBLANK(C36)),NOT(ISBLANK(D36)),NOT(ISBLANK(#REF!)),NOT(ISBLANK(G36)),NOT(ISBLANK(#REF!)),NOT(ISBLANK(#REF!))),1,0)</f>
        <v>1</v>
      </c>
      <c r="M36">
        <f t="shared" si="0"/>
        <v>56</v>
      </c>
    </row>
    <row r="37" spans="1:13" x14ac:dyDescent="0.2">
      <c r="A37" t="s">
        <v>72</v>
      </c>
      <c r="B37" t="s">
        <v>73</v>
      </c>
      <c r="C37">
        <v>1.2810588983964393</v>
      </c>
      <c r="D37">
        <v>10.7471</v>
      </c>
      <c r="E37" s="1">
        <v>-0.90263032913208008</v>
      </c>
      <c r="F37">
        <v>3.88509586533675</v>
      </c>
      <c r="G37">
        <v>661</v>
      </c>
      <c r="H37">
        <v>1</v>
      </c>
      <c r="I37">
        <v>31.8</v>
      </c>
      <c r="J37" s="1">
        <v>-0.39013403654098511</v>
      </c>
      <c r="K37" s="1">
        <v>0</v>
      </c>
      <c r="L37">
        <f>IF(AND(NOT(ISBLANK(E37)),NOT(ISBLANK(C37)),NOT(ISBLANK(D37)),NOT(ISBLANK(#REF!)),NOT(ISBLANK(G37)),NOT(ISBLANK(#REF!)),NOT(ISBLANK(#REF!))),1,0)</f>
        <v>1</v>
      </c>
      <c r="M37">
        <f t="shared" si="0"/>
        <v>68</v>
      </c>
    </row>
    <row r="38" spans="1:13" x14ac:dyDescent="0.2">
      <c r="A38" t="s">
        <v>74</v>
      </c>
      <c r="B38" t="s">
        <v>75</v>
      </c>
      <c r="C38">
        <v>7.3452562179427101</v>
      </c>
      <c r="D38">
        <v>16.935579999999998</v>
      </c>
      <c r="E38" s="1">
        <v>-0.39324402809143066</v>
      </c>
      <c r="F38">
        <v>3.5052668329232382</v>
      </c>
      <c r="G38">
        <v>1712</v>
      </c>
      <c r="H38">
        <v>8</v>
      </c>
      <c r="I38">
        <v>38.700000000000003</v>
      </c>
      <c r="J38" s="1">
        <v>-0.54505294561386108</v>
      </c>
      <c r="K38" s="1">
        <v>0</v>
      </c>
      <c r="L38">
        <f>IF(AND(NOT(ISBLANK(E38)),NOT(ISBLANK(C38)),NOT(ISBLANK(D38)),NOT(ISBLANK(#REF!)),NOT(ISBLANK(G38)),NOT(ISBLANK(#REF!)),NOT(ISBLANK(#REF!))),1,0)</f>
        <v>1</v>
      </c>
      <c r="M38">
        <f t="shared" si="0"/>
        <v>61</v>
      </c>
    </row>
    <row r="39" spans="1:13" x14ac:dyDescent="0.2">
      <c r="A39" t="s">
        <v>76</v>
      </c>
      <c r="B39" t="s">
        <v>77</v>
      </c>
      <c r="C39">
        <v>0.19918674743408257</v>
      </c>
      <c r="D39">
        <v>20.309999999999999</v>
      </c>
      <c r="E39" s="1">
        <v>2.1599190235137939</v>
      </c>
      <c r="F39">
        <v>5.0750697049018472</v>
      </c>
      <c r="G39">
        <v>934</v>
      </c>
      <c r="H39">
        <v>21</v>
      </c>
      <c r="I39">
        <v>32.1</v>
      </c>
      <c r="J39" s="1">
        <v>1.6045393943786621</v>
      </c>
      <c r="K39" s="1">
        <v>1</v>
      </c>
      <c r="L39">
        <f>IF(AND(NOT(ISBLANK(E39)),NOT(ISBLANK(C39)),NOT(ISBLANK(D39)),NOT(ISBLANK(#REF!)),NOT(ISBLANK(G39)),NOT(ISBLANK(#REF!)),NOT(ISBLANK(#REF!))),1,0)</f>
        <v>1</v>
      </c>
      <c r="M39">
        <f t="shared" si="0"/>
        <v>48</v>
      </c>
    </row>
    <row r="40" spans="1:13" x14ac:dyDescent="0.2">
      <c r="A40" t="s">
        <v>78</v>
      </c>
      <c r="B40" t="s">
        <v>79</v>
      </c>
      <c r="C40">
        <v>4.0371913305701774</v>
      </c>
      <c r="D40">
        <v>11.63823</v>
      </c>
      <c r="E40" s="1">
        <v>-0.40079215168952942</v>
      </c>
      <c r="F40">
        <v>3.4838650217336919</v>
      </c>
      <c r="G40">
        <v>346</v>
      </c>
      <c r="H40">
        <v>36</v>
      </c>
      <c r="I40">
        <v>39.5</v>
      </c>
      <c r="J40" s="1">
        <v>-0.7099568247795105</v>
      </c>
      <c r="K40" s="1">
        <v>0</v>
      </c>
      <c r="L40">
        <f>IF(AND(NOT(ISBLANK(E40)),NOT(ISBLANK(C40)),NOT(ISBLANK(D40)),NOT(ISBLANK(#REF!)),NOT(ISBLANK(G40)),NOT(ISBLANK(#REF!)),NOT(ISBLANK(#REF!))),1,0)</f>
        <v>1</v>
      </c>
      <c r="M40">
        <f t="shared" si="0"/>
        <v>33</v>
      </c>
    </row>
    <row r="41" spans="1:13" x14ac:dyDescent="0.2">
      <c r="A41" t="s">
        <v>80</v>
      </c>
      <c r="B41" t="s">
        <v>81</v>
      </c>
      <c r="C41">
        <v>8.4532095695310616</v>
      </c>
      <c r="D41">
        <v>15.452070000000001</v>
      </c>
      <c r="E41" s="1">
        <v>-0.40209269523620605</v>
      </c>
      <c r="F41">
        <v>4.0087458188717662</v>
      </c>
      <c r="G41">
        <v>758</v>
      </c>
      <c r="H41">
        <v>30</v>
      </c>
      <c r="I41">
        <v>48.7</v>
      </c>
      <c r="J41" s="1">
        <v>0.12169187515974045</v>
      </c>
      <c r="K41" s="1">
        <v>1</v>
      </c>
      <c r="L41">
        <f>IF(AND(NOT(ISBLANK(E41)),NOT(ISBLANK(C41)),NOT(ISBLANK(D41)),NOT(ISBLANK(#REF!)),NOT(ISBLANK(G41)),NOT(ISBLANK(#REF!)),NOT(ISBLANK(#REF!))),1,0)</f>
        <v>1</v>
      </c>
      <c r="M41">
        <f t="shared" si="0"/>
        <v>39</v>
      </c>
    </row>
    <row r="42" spans="1:13" x14ac:dyDescent="0.2">
      <c r="A42" t="s">
        <v>82</v>
      </c>
      <c r="B42" t="s">
        <v>83</v>
      </c>
      <c r="C42">
        <v>0.50596973317265392</v>
      </c>
      <c r="D42">
        <v>11.218210000000001</v>
      </c>
      <c r="E42" s="1">
        <v>0.76609206199645996</v>
      </c>
      <c r="F42">
        <v>4.3646551908182945</v>
      </c>
      <c r="G42">
        <v>560</v>
      </c>
      <c r="H42">
        <v>10</v>
      </c>
      <c r="I42">
        <v>29.1</v>
      </c>
      <c r="J42" s="1">
        <v>1.1433470249176025</v>
      </c>
      <c r="K42" s="1">
        <v>0</v>
      </c>
      <c r="L42">
        <f>IF(AND(NOT(ISBLANK(E42)),NOT(ISBLANK(C42)),NOT(ISBLANK(D42)),NOT(ISBLANK(#REF!)),NOT(ISBLANK(G42)),NOT(ISBLANK(#REF!)),NOT(ISBLANK(#REF!))),1,0)</f>
        <v>1</v>
      </c>
      <c r="M42">
        <f t="shared" si="0"/>
        <v>59</v>
      </c>
    </row>
    <row r="43" spans="1:13" x14ac:dyDescent="0.2">
      <c r="A43" t="s">
        <v>84</v>
      </c>
      <c r="B43" t="s">
        <v>85</v>
      </c>
      <c r="C43">
        <v>4.4279612940689006</v>
      </c>
      <c r="D43">
        <v>8.2304380000000013</v>
      </c>
      <c r="E43" s="1">
        <v>0.53690606355667114</v>
      </c>
      <c r="F43">
        <v>3.963647460113787</v>
      </c>
      <c r="G43">
        <v>2041</v>
      </c>
      <c r="H43">
        <v>62</v>
      </c>
      <c r="I43">
        <v>38.5</v>
      </c>
      <c r="J43" s="1">
        <v>0.79573178291320801</v>
      </c>
      <c r="K43" s="1">
        <v>0</v>
      </c>
      <c r="L43">
        <f>IF(AND(NOT(ISBLANK(E43)),NOT(ISBLANK(C43)),NOT(ISBLANK(D43)),NOT(ISBLANK(#REF!)),NOT(ISBLANK(G43)),NOT(ISBLANK(#REF!)),NOT(ISBLANK(#REF!))),1,0)</f>
        <v>1</v>
      </c>
      <c r="M43">
        <f t="shared" si="0"/>
        <v>7</v>
      </c>
    </row>
    <row r="44" spans="1:13" x14ac:dyDescent="0.2">
      <c r="A44" t="s">
        <v>86</v>
      </c>
      <c r="B44" t="s">
        <v>87</v>
      </c>
      <c r="C44">
        <v>43.73775881754856</v>
      </c>
      <c r="D44">
        <v>9.0073710000000009</v>
      </c>
      <c r="E44" s="1">
        <v>2.9522784054279327E-2</v>
      </c>
      <c r="F44">
        <v>4.0170070391558124</v>
      </c>
      <c r="G44">
        <v>2875</v>
      </c>
      <c r="H44">
        <v>63</v>
      </c>
      <c r="I44">
        <v>43.9</v>
      </c>
      <c r="J44" s="1">
        <v>-0.47487491369247437</v>
      </c>
      <c r="K44" s="1">
        <v>0</v>
      </c>
      <c r="L44">
        <f>IF(AND(NOT(ISBLANK(E44)),NOT(ISBLANK(C44)),NOT(ISBLANK(D44)),NOT(ISBLANK(#REF!)),NOT(ISBLANK(G44)),NOT(ISBLANK(#REF!)),NOT(ISBLANK(#REF!))),1,0)</f>
        <v>1</v>
      </c>
      <c r="M44">
        <f t="shared" si="0"/>
        <v>6</v>
      </c>
    </row>
    <row r="45" spans="1:13" ht="19" customHeight="1" x14ac:dyDescent="0.2">
      <c r="A45" t="s">
        <v>88</v>
      </c>
      <c r="B45" t="s">
        <v>89</v>
      </c>
      <c r="C45">
        <v>0.10188924435246638</v>
      </c>
      <c r="D45">
        <v>21.08522</v>
      </c>
      <c r="E45" s="1">
        <v>0.3063693642616272</v>
      </c>
      <c r="F45">
        <v>3.7639329974264943</v>
      </c>
      <c r="G45">
        <v>285</v>
      </c>
      <c r="H45">
        <v>7</v>
      </c>
      <c r="I45">
        <v>59.1</v>
      </c>
      <c r="J45" s="1">
        <v>0.34073725342750549</v>
      </c>
      <c r="K45" s="1">
        <v>0</v>
      </c>
      <c r="L45">
        <f>IF(AND(NOT(ISBLANK(E45)),NOT(ISBLANK(C45)),NOT(ISBLANK(D45)),NOT(ISBLANK(#REF!)),NOT(ISBLANK(G45)),NOT(ISBLANK(#REF!)),NOT(ISBLANK(#REF!))),1,0)</f>
        <v>1</v>
      </c>
      <c r="M45">
        <f t="shared" si="0"/>
        <v>62</v>
      </c>
    </row>
    <row r="46" spans="1:13" x14ac:dyDescent="0.2">
      <c r="A46" t="s">
        <v>90</v>
      </c>
      <c r="B46" t="s">
        <v>91</v>
      </c>
      <c r="C46">
        <v>0.9560472205204541</v>
      </c>
      <c r="D46">
        <v>17.7042</v>
      </c>
      <c r="E46" s="1">
        <v>-1.1729611158370972</v>
      </c>
      <c r="F46">
        <v>3.3957802019075594</v>
      </c>
      <c r="G46">
        <v>1150</v>
      </c>
      <c r="H46">
        <v>2</v>
      </c>
      <c r="I46">
        <v>0</v>
      </c>
      <c r="J46" s="1">
        <v>-0.71341103315353394</v>
      </c>
      <c r="K46" s="1">
        <v>0</v>
      </c>
      <c r="L46">
        <f>IF(AND(NOT(ISBLANK(E46)),NOT(ISBLANK(C46)),NOT(ISBLANK(D46)),NOT(ISBLANK(#REF!)),NOT(ISBLANK(G46)),NOT(ISBLANK(#REF!)),NOT(ISBLANK(#REF!))),1,0)</f>
        <v>1</v>
      </c>
      <c r="M46">
        <f t="shared" si="0"/>
        <v>67</v>
      </c>
    </row>
    <row r="47" spans="1:13" x14ac:dyDescent="0.2">
      <c r="A47" t="s">
        <v>92</v>
      </c>
      <c r="B47" t="s">
        <v>93</v>
      </c>
      <c r="C47">
        <v>57.234699021037983</v>
      </c>
      <c r="D47">
        <v>19.736219999999999</v>
      </c>
      <c r="E47" s="1">
        <v>2.0881860256195068</v>
      </c>
      <c r="F47">
        <v>4.7336734163076661</v>
      </c>
      <c r="G47">
        <v>778</v>
      </c>
      <c r="H47">
        <v>42</v>
      </c>
      <c r="I47">
        <v>27.8</v>
      </c>
      <c r="J47" s="1">
        <v>1.5370477437973022</v>
      </c>
      <c r="K47" s="1">
        <v>1</v>
      </c>
      <c r="L47">
        <f>IF(AND(NOT(ISBLANK(E47)),NOT(ISBLANK(C47)),NOT(ISBLANK(D47)),NOT(ISBLANK(#REF!)),NOT(ISBLANK(G47)),NOT(ISBLANK(#REF!)),NOT(ISBLANK(#REF!))),1,0)</f>
        <v>1</v>
      </c>
      <c r="M47">
        <f t="shared" si="0"/>
        <v>27</v>
      </c>
    </row>
    <row r="48" spans="1:13" x14ac:dyDescent="0.2">
      <c r="A48" t="s">
        <v>94</v>
      </c>
      <c r="B48" t="s">
        <v>95</v>
      </c>
      <c r="C48">
        <v>37.08543686967333</v>
      </c>
      <c r="D48">
        <v>23.954139999999999</v>
      </c>
      <c r="E48" s="1">
        <v>2.1494016647338867</v>
      </c>
      <c r="F48">
        <v>5.0026004086506228</v>
      </c>
      <c r="G48">
        <v>1414</v>
      </c>
      <c r="H48">
        <v>64</v>
      </c>
      <c r="I48">
        <v>25.3</v>
      </c>
      <c r="J48" s="1">
        <v>1.6263580322265625</v>
      </c>
      <c r="K48" s="1">
        <v>1</v>
      </c>
      <c r="L48">
        <f>IF(AND(NOT(ISBLANK(E48)),NOT(ISBLANK(C48)),NOT(ISBLANK(D48)),NOT(ISBLANK(#REF!)),NOT(ISBLANK(G48)),NOT(ISBLANK(#REF!)),NOT(ISBLANK(#REF!))),1,0)</f>
        <v>1</v>
      </c>
      <c r="M48">
        <f t="shared" si="0"/>
        <v>5</v>
      </c>
    </row>
    <row r="49" spans="1:13" x14ac:dyDescent="0.2">
      <c r="A49" t="s">
        <v>96</v>
      </c>
      <c r="B49" t="s">
        <v>97</v>
      </c>
      <c r="C49">
        <v>3.2890596956822318</v>
      </c>
      <c r="D49">
        <v>11.94195</v>
      </c>
      <c r="E49" s="1">
        <v>0.13959136605262756</v>
      </c>
      <c r="F49">
        <v>4.377257261491474</v>
      </c>
      <c r="G49">
        <v>125</v>
      </c>
      <c r="H49">
        <v>24</v>
      </c>
      <c r="I49">
        <v>0</v>
      </c>
      <c r="J49" s="1">
        <v>-1.060490608215332</v>
      </c>
      <c r="K49" s="1">
        <v>0</v>
      </c>
      <c r="L49">
        <f>IF(AND(NOT(ISBLANK(E49)),NOT(ISBLANK(C49)),NOT(ISBLANK(D49)),NOT(ISBLANK(#REF!)),NOT(ISBLANK(G49)),NOT(ISBLANK(#REF!)),NOT(ISBLANK(#REF!))),1,0)</f>
        <v>1</v>
      </c>
      <c r="M49">
        <f t="shared" si="0"/>
        <v>45</v>
      </c>
    </row>
    <row r="50" spans="1:13" x14ac:dyDescent="0.2">
      <c r="A50" t="s">
        <v>98</v>
      </c>
      <c r="B50" t="s">
        <v>99</v>
      </c>
      <c r="C50">
        <v>4.5123913700370535</v>
      </c>
      <c r="D50">
        <v>16.021190000000001</v>
      </c>
      <c r="E50" s="1">
        <v>-1.0762776136398315</v>
      </c>
      <c r="F50">
        <v>3.066318030942548</v>
      </c>
      <c r="G50">
        <v>494</v>
      </c>
      <c r="H50">
        <v>6</v>
      </c>
      <c r="I50">
        <v>29.7</v>
      </c>
      <c r="J50" s="1">
        <v>-0.82919943332672119</v>
      </c>
      <c r="K50" s="1">
        <v>0</v>
      </c>
      <c r="L50">
        <f>IF(AND(NOT(ISBLANK(E50)),NOT(ISBLANK(C50)),NOT(ISBLANK(D50)),NOT(ISBLANK(#REF!)),NOT(ISBLANK(G50)),NOT(ISBLANK(#REF!)),NOT(ISBLANK(#REF!))),1,0)</f>
        <v>1</v>
      </c>
      <c r="M50">
        <f t="shared" si="0"/>
        <v>63</v>
      </c>
    </row>
    <row r="51" spans="1:13" x14ac:dyDescent="0.2">
      <c r="A51" t="s">
        <v>100</v>
      </c>
      <c r="B51" t="s">
        <v>101</v>
      </c>
      <c r="C51">
        <v>0.93408840693278616</v>
      </c>
      <c r="D51">
        <v>5.8052989999999998</v>
      </c>
      <c r="E51" s="1">
        <v>-0.31696593761444092</v>
      </c>
      <c r="F51">
        <v>3.9711954843081863</v>
      </c>
      <c r="G51">
        <v>2928</v>
      </c>
      <c r="H51">
        <v>11</v>
      </c>
      <c r="I51">
        <v>51.3</v>
      </c>
      <c r="J51" s="1">
        <v>0.53463852405548096</v>
      </c>
      <c r="K51" s="1">
        <v>0</v>
      </c>
      <c r="L51">
        <f>IF(AND(NOT(ISBLANK(E51)),NOT(ISBLANK(C51)),NOT(ISBLANK(D51)),NOT(ISBLANK(#REF!)),NOT(ISBLANK(G51)),NOT(ISBLANK(#REF!)),NOT(ISBLANK(#REF!))),1,0)</f>
        <v>1</v>
      </c>
      <c r="M51">
        <f t="shared" si="0"/>
        <v>58</v>
      </c>
    </row>
    <row r="52" spans="1:13" x14ac:dyDescent="0.2">
      <c r="A52" t="s">
        <v>102</v>
      </c>
      <c r="B52" t="s">
        <v>103</v>
      </c>
      <c r="C52">
        <v>3.0135757177374862</v>
      </c>
      <c r="D52">
        <v>25.461300000000001</v>
      </c>
      <c r="E52" s="1">
        <v>-0.21992857754230499</v>
      </c>
      <c r="F52">
        <v>3.7685880754746499</v>
      </c>
      <c r="G52">
        <v>1738</v>
      </c>
      <c r="H52">
        <v>17</v>
      </c>
      <c r="I52">
        <v>44.7</v>
      </c>
      <c r="J52" s="1">
        <v>0.13123960793018341</v>
      </c>
      <c r="K52" s="1">
        <v>0</v>
      </c>
      <c r="L52">
        <f>IF(AND(NOT(ISBLANK(E52)),NOT(ISBLANK(C52)),NOT(ISBLANK(D52)),NOT(ISBLANK(#REF!)),NOT(ISBLANK(G52)),NOT(ISBLANK(#REF!)),NOT(ISBLANK(#REF!))),1,0)</f>
        <v>1</v>
      </c>
      <c r="M52">
        <f t="shared" si="0"/>
        <v>52</v>
      </c>
    </row>
    <row r="53" spans="1:13" x14ac:dyDescent="0.2">
      <c r="A53" t="s">
        <v>104</v>
      </c>
      <c r="B53" t="s">
        <v>105</v>
      </c>
      <c r="C53">
        <v>11.684309053509194</v>
      </c>
      <c r="D53">
        <v>17.671229999999998</v>
      </c>
      <c r="E53" s="1">
        <v>-0.66709870100021362</v>
      </c>
      <c r="F53">
        <v>3.389296476167766</v>
      </c>
      <c r="G53">
        <v>2348</v>
      </c>
      <c r="H53">
        <v>9</v>
      </c>
      <c r="I53">
        <v>46.5</v>
      </c>
      <c r="J53" s="1">
        <v>-1.9902655854821205E-2</v>
      </c>
      <c r="K53" s="1">
        <v>0</v>
      </c>
      <c r="L53">
        <f>IF(AND(NOT(ISBLANK(E53)),NOT(ISBLANK(C53)),NOT(ISBLANK(D53)),NOT(ISBLANK(#REF!)),NOT(ISBLANK(G53)),NOT(ISBLANK(#REF!)),NOT(ISBLANK(#REF!))),1,0)</f>
        <v>1</v>
      </c>
      <c r="M53">
        <f t="shared" si="0"/>
        <v>60</v>
      </c>
    </row>
    <row r="54" spans="1:13" x14ac:dyDescent="0.2">
      <c r="A54" t="s">
        <v>106</v>
      </c>
      <c r="B54" t="s">
        <v>107</v>
      </c>
      <c r="C54">
        <v>13.830019778041988</v>
      </c>
      <c r="D54">
        <v>20.930160000000001</v>
      </c>
      <c r="E54" s="1">
        <v>0.56888508796691895</v>
      </c>
      <c r="F54">
        <v>4.1423757294692187</v>
      </c>
      <c r="G54">
        <v>600</v>
      </c>
      <c r="H54">
        <v>44</v>
      </c>
      <c r="I54">
        <v>33.200000000000003</v>
      </c>
      <c r="J54" s="1">
        <v>1.02762770652771</v>
      </c>
      <c r="K54" s="1">
        <v>1</v>
      </c>
      <c r="L54">
        <f>IF(AND(NOT(ISBLANK(E54)),NOT(ISBLANK(C54)),NOT(ISBLANK(D54)),NOT(ISBLANK(#REF!)),NOT(ISBLANK(G54)),NOT(ISBLANK(#REF!)),NOT(ISBLANK(#REF!))),1,0)</f>
        <v>1</v>
      </c>
      <c r="M54">
        <f t="shared" si="0"/>
        <v>25</v>
      </c>
    </row>
    <row r="55" spans="1:13" x14ac:dyDescent="0.2">
      <c r="A55" t="s">
        <v>108</v>
      </c>
      <c r="B55" t="s">
        <v>109</v>
      </c>
      <c r="C55">
        <v>14.561263826340012</v>
      </c>
      <c r="D55">
        <v>20.556370000000001</v>
      </c>
      <c r="E55" s="1">
        <v>1.0883482694625854</v>
      </c>
      <c r="F55">
        <v>4.3652429349007154</v>
      </c>
      <c r="G55">
        <v>854</v>
      </c>
      <c r="H55">
        <v>45</v>
      </c>
      <c r="I55">
        <v>36.299999999999997</v>
      </c>
      <c r="J55" s="1">
        <v>1.1079105138778687</v>
      </c>
      <c r="K55" s="1">
        <v>1</v>
      </c>
      <c r="L55">
        <f>IF(AND(NOT(ISBLANK(E55)),NOT(ISBLANK(C55)),NOT(ISBLANK(D55)),NOT(ISBLANK(#REF!)),NOT(ISBLANK(G55)),NOT(ISBLANK(#REF!)),NOT(ISBLANK(#REF!))),1,0)</f>
        <v>1</v>
      </c>
      <c r="M55">
        <f t="shared" si="0"/>
        <v>24</v>
      </c>
    </row>
    <row r="56" spans="1:13" x14ac:dyDescent="0.2">
      <c r="A56" t="s">
        <v>110</v>
      </c>
      <c r="B56" t="s">
        <v>111</v>
      </c>
      <c r="C56">
        <v>13.654336653762838</v>
      </c>
      <c r="D56">
        <v>16.89171</v>
      </c>
      <c r="E56" s="1">
        <v>1.0082311630249023</v>
      </c>
      <c r="F56">
        <v>4.9159796066372259</v>
      </c>
      <c r="G56">
        <v>74</v>
      </c>
      <c r="H56">
        <v>16</v>
      </c>
      <c r="I56">
        <v>0</v>
      </c>
      <c r="J56" s="1">
        <v>-1.0849171876907349</v>
      </c>
      <c r="K56" s="1">
        <v>1</v>
      </c>
      <c r="L56">
        <f>IF(AND(NOT(ISBLANK(E56)),NOT(ISBLANK(C56)),NOT(ISBLANK(D56)),NOT(ISBLANK(#REF!)),NOT(ISBLANK(G56)),NOT(ISBLANK(#REF!)),NOT(ISBLANK(#REF!))),1,0)</f>
        <v>1</v>
      </c>
      <c r="M56">
        <f t="shared" si="0"/>
        <v>53</v>
      </c>
    </row>
    <row r="57" spans="1:13" x14ac:dyDescent="0.2">
      <c r="A57" t="s">
        <v>112</v>
      </c>
      <c r="B57" t="s">
        <v>113</v>
      </c>
      <c r="C57">
        <v>1.5983211165562303</v>
      </c>
      <c r="D57">
        <v>26.542750000000002</v>
      </c>
      <c r="E57" s="1">
        <v>-0.28712660074234009</v>
      </c>
      <c r="F57">
        <v>3.9590040480189157</v>
      </c>
      <c r="G57">
        <v>637</v>
      </c>
      <c r="H57">
        <v>34</v>
      </c>
      <c r="I57">
        <v>35.9</v>
      </c>
      <c r="J57" s="1">
        <v>0.37613716721534729</v>
      </c>
      <c r="K57" s="1">
        <v>1</v>
      </c>
      <c r="L57">
        <f>IF(AND(NOT(ISBLANK(E57)),NOT(ISBLANK(C57)),NOT(ISBLANK(D57)),NOT(ISBLANK(#REF!)),NOT(ISBLANK(G57)),NOT(ISBLANK(#REF!)),NOT(ISBLANK(#REF!))),1,0)</f>
        <v>1</v>
      </c>
      <c r="M57">
        <f t="shared" si="0"/>
        <v>35</v>
      </c>
    </row>
    <row r="58" spans="1:13" x14ac:dyDescent="0.2">
      <c r="A58" t="s">
        <v>114</v>
      </c>
      <c r="B58" t="s">
        <v>115</v>
      </c>
      <c r="C58">
        <v>27.089523575955688</v>
      </c>
      <c r="D58">
        <v>24.452300000000001</v>
      </c>
      <c r="E58" s="1">
        <v>-1.0650039911270142</v>
      </c>
      <c r="F58">
        <v>4.1556725404402934</v>
      </c>
      <c r="G58">
        <v>460</v>
      </c>
      <c r="H58">
        <v>54</v>
      </c>
      <c r="I58">
        <v>37.1</v>
      </c>
      <c r="J58" s="1">
        <v>-0.8835938572883606</v>
      </c>
      <c r="K58" s="1">
        <v>1</v>
      </c>
      <c r="L58">
        <f>IF(AND(NOT(ISBLANK(E58)),NOT(ISBLANK(C58)),NOT(ISBLANK(D58)),NOT(ISBLANK(#REF!)),NOT(ISBLANK(G58)),NOT(ISBLANK(#REF!)),NOT(ISBLANK(#REF!))),1,0)</f>
        <v>1</v>
      </c>
      <c r="M58">
        <f t="shared" si="0"/>
        <v>15</v>
      </c>
    </row>
    <row r="59" spans="1:13" x14ac:dyDescent="0.2">
      <c r="A59" t="s">
        <v>116</v>
      </c>
      <c r="B59" t="s">
        <v>117</v>
      </c>
      <c r="C59">
        <v>43.417612716464369</v>
      </c>
      <c r="D59">
        <v>25.28857</v>
      </c>
      <c r="E59" s="1">
        <v>-0.30500131845474243</v>
      </c>
      <c r="F59">
        <v>4.3755882793282925</v>
      </c>
      <c r="G59">
        <v>59</v>
      </c>
      <c r="H59">
        <v>27</v>
      </c>
      <c r="I59">
        <v>0</v>
      </c>
      <c r="J59" s="1">
        <v>-1.9071974754333496</v>
      </c>
      <c r="K59" s="1">
        <v>0</v>
      </c>
      <c r="L59">
        <f>IF(AND(NOT(ISBLANK(E59)),NOT(ISBLANK(C59)),NOT(ISBLANK(D59)),NOT(ISBLANK(#REF!)),NOT(ISBLANK(G59)),NOT(ISBLANK(#REF!)),NOT(ISBLANK(#REF!))),1,0)</f>
        <v>1</v>
      </c>
      <c r="M59">
        <f t="shared" si="0"/>
        <v>42</v>
      </c>
    </row>
    <row r="60" spans="1:13" x14ac:dyDescent="0.2">
      <c r="A60" t="s">
        <v>118</v>
      </c>
      <c r="B60" t="s">
        <v>119</v>
      </c>
      <c r="C60">
        <v>98.330130949924566</v>
      </c>
      <c r="D60">
        <v>14.2956</v>
      </c>
      <c r="E60" s="1">
        <v>2.1097781658172607</v>
      </c>
      <c r="F60">
        <v>4.73151163865358</v>
      </c>
      <c r="G60">
        <v>2497</v>
      </c>
      <c r="H60">
        <v>68</v>
      </c>
      <c r="I60">
        <v>0</v>
      </c>
      <c r="J60" s="1">
        <v>-0.10202718526124954</v>
      </c>
      <c r="K60" s="1">
        <v>1</v>
      </c>
      <c r="L60">
        <f>IF(AND(NOT(ISBLANK(E60)),NOT(ISBLANK(C60)),NOT(ISBLANK(D60)),NOT(ISBLANK(#REF!)),NOT(ISBLANK(G60)),NOT(ISBLANK(#REF!)),NOT(ISBLANK(#REF!))),1,0)</f>
        <v>1</v>
      </c>
      <c r="M60">
        <f t="shared" si="0"/>
        <v>1</v>
      </c>
    </row>
    <row r="61" spans="1:13" x14ac:dyDescent="0.2">
      <c r="A61" t="s">
        <v>120</v>
      </c>
      <c r="B61" t="s">
        <v>121</v>
      </c>
      <c r="C61">
        <v>0.45571417303229939</v>
      </c>
      <c r="D61">
        <v>21.116020000000002</v>
      </c>
      <c r="E61" s="1">
        <v>0.23699522018432617</v>
      </c>
      <c r="F61">
        <v>4.2649596999989798</v>
      </c>
      <c r="G61">
        <v>824</v>
      </c>
      <c r="H61">
        <v>40</v>
      </c>
      <c r="I61">
        <v>26.5</v>
      </c>
      <c r="J61" s="1">
        <v>0.96597903966903687</v>
      </c>
      <c r="K61" s="1">
        <v>1</v>
      </c>
      <c r="L61">
        <f>IF(AND(NOT(ISBLANK(E61)),NOT(ISBLANK(C61)),NOT(ISBLANK(D61)),NOT(ISBLANK(#REF!)),NOT(ISBLANK(G61)),NOT(ISBLANK(#REF!)),NOT(ISBLANK(#REF!))),1,0)</f>
        <v>1</v>
      </c>
      <c r="M61">
        <f t="shared" si="0"/>
        <v>29</v>
      </c>
    </row>
    <row r="62" spans="1:13" x14ac:dyDescent="0.2">
      <c r="A62" t="s">
        <v>122</v>
      </c>
      <c r="B62" t="s">
        <v>123</v>
      </c>
      <c r="C62">
        <v>0.99405302286023989</v>
      </c>
      <c r="D62">
        <v>12.90259</v>
      </c>
      <c r="E62" s="1">
        <v>0.94885909557342529</v>
      </c>
      <c r="F62">
        <v>4.3995894894183705</v>
      </c>
      <c r="G62">
        <v>1162</v>
      </c>
      <c r="H62">
        <v>46</v>
      </c>
      <c r="I62">
        <v>24.9</v>
      </c>
      <c r="J62" s="1">
        <v>1.0569181442260742</v>
      </c>
      <c r="K62" s="1">
        <v>1</v>
      </c>
      <c r="L62">
        <f>IF(AND(NOT(ISBLANK(E62)),NOT(ISBLANK(C62)),NOT(ISBLANK(D62)),NOT(ISBLANK(#REF!)),NOT(ISBLANK(G62)),NOT(ISBLANK(#REF!)),NOT(ISBLANK(#REF!))),1,0)</f>
        <v>1</v>
      </c>
      <c r="M62">
        <f t="shared" si="0"/>
        <v>23</v>
      </c>
    </row>
    <row r="63" spans="1:13" x14ac:dyDescent="0.2">
      <c r="A63" t="s">
        <v>124</v>
      </c>
      <c r="B63" t="s">
        <v>125</v>
      </c>
      <c r="C63">
        <v>58.052866270737546</v>
      </c>
      <c r="D63">
        <v>19.899079999999998</v>
      </c>
      <c r="E63" s="1">
        <v>-0.32343629002571106</v>
      </c>
      <c r="F63">
        <v>3.7397401363882716</v>
      </c>
      <c r="G63">
        <v>1622</v>
      </c>
      <c r="H63">
        <v>59</v>
      </c>
      <c r="I63">
        <v>37.5</v>
      </c>
      <c r="J63" s="1">
        <v>-0.40518170595169067</v>
      </c>
      <c r="K63" s="1">
        <v>0</v>
      </c>
      <c r="L63">
        <f>IF(AND(NOT(ISBLANK(E63)),NOT(ISBLANK(C63)),NOT(ISBLANK(D63)),NOT(ISBLANK(#REF!)),NOT(ISBLANK(G63)),NOT(ISBLANK(#REF!)),NOT(ISBLANK(#REF!))),1,0)</f>
        <v>1</v>
      </c>
      <c r="M63">
        <f t="shared" si="0"/>
        <v>10</v>
      </c>
    </row>
    <row r="64" spans="1:13" x14ac:dyDescent="0.2">
      <c r="A64" t="s">
        <v>126</v>
      </c>
      <c r="B64" t="s">
        <v>127</v>
      </c>
      <c r="C64">
        <v>2.1832669071694801</v>
      </c>
      <c r="D64">
        <v>14.1045</v>
      </c>
      <c r="E64" s="1">
        <v>-5.6725107133388519E-2</v>
      </c>
      <c r="F64">
        <v>3.651271259820732</v>
      </c>
      <c r="G64">
        <v>207</v>
      </c>
      <c r="H64">
        <v>15</v>
      </c>
      <c r="I64">
        <v>32.799999999999997</v>
      </c>
      <c r="J64" s="1">
        <v>-0.37050426006317139</v>
      </c>
      <c r="K64" s="1">
        <v>0</v>
      </c>
      <c r="L64">
        <f>IF(AND(NOT(ISBLANK(E64)),NOT(ISBLANK(C64)),NOT(ISBLANK(D64)),NOT(ISBLANK(#REF!)),NOT(ISBLANK(G64)),NOT(ISBLANK(#REF!)),NOT(ISBLANK(#REF!))),1,0)</f>
        <v>1</v>
      </c>
      <c r="M64">
        <f t="shared" si="0"/>
        <v>54</v>
      </c>
    </row>
    <row r="65" spans="1:13" x14ac:dyDescent="0.2">
      <c r="A65" t="s">
        <v>128</v>
      </c>
      <c r="B65" t="s">
        <v>129</v>
      </c>
      <c r="C65">
        <v>43.048636551502952</v>
      </c>
      <c r="D65">
        <v>23.869320000000002</v>
      </c>
      <c r="E65" s="1">
        <v>4.4252023100852966E-2</v>
      </c>
      <c r="F65">
        <v>4.0576872269867872</v>
      </c>
      <c r="G65">
        <v>593</v>
      </c>
      <c r="H65">
        <v>49</v>
      </c>
      <c r="I65">
        <v>40</v>
      </c>
      <c r="J65" s="1">
        <v>-0.13685069978237152</v>
      </c>
      <c r="K65" s="1">
        <v>1</v>
      </c>
      <c r="L65">
        <f>IF(AND(NOT(ISBLANK(E65)),NOT(ISBLANK(C65)),NOT(ISBLANK(D65)),NOT(ISBLANK(#REF!)),NOT(ISBLANK(G65)),NOT(ISBLANK(#REF!)),NOT(ISBLANK(#REF!))),1,0)</f>
        <v>1</v>
      </c>
      <c r="M65">
        <f t="shared" si="0"/>
        <v>20</v>
      </c>
    </row>
    <row r="66" spans="1:13" x14ac:dyDescent="0.2">
      <c r="A66" t="s">
        <v>130</v>
      </c>
      <c r="B66" t="s">
        <v>131</v>
      </c>
      <c r="C66">
        <v>0.69549329443557473</v>
      </c>
      <c r="D66">
        <v>36.495800000000003</v>
      </c>
      <c r="E66" s="1">
        <v>-1.0499769449234009</v>
      </c>
      <c r="F66">
        <v>3.5687676954746577</v>
      </c>
      <c r="G66">
        <v>565</v>
      </c>
      <c r="H66">
        <v>26</v>
      </c>
      <c r="I66">
        <v>24.6</v>
      </c>
      <c r="J66" s="1">
        <v>-0.13244064152240753</v>
      </c>
      <c r="K66" s="1">
        <v>1</v>
      </c>
      <c r="L66">
        <f>IF(AND(NOT(ISBLANK(E66)),NOT(ISBLANK(C66)),NOT(ISBLANK(D66)),NOT(ISBLANK(#REF!)),NOT(ISBLANK(G66)),NOT(ISBLANK(#REF!)),NOT(ISBLANK(#REF!))),1,0)</f>
        <v>1</v>
      </c>
      <c r="M66">
        <f t="shared" si="0"/>
        <v>43</v>
      </c>
    </row>
    <row r="67" spans="1:13" x14ac:dyDescent="0.2">
      <c r="A67" t="s">
        <v>132</v>
      </c>
      <c r="B67" t="s">
        <v>133</v>
      </c>
      <c r="C67">
        <v>264.0844975191194</v>
      </c>
      <c r="D67">
        <v>18.430399999999999</v>
      </c>
      <c r="E67" s="1">
        <v>1.2691597938537598</v>
      </c>
      <c r="F67">
        <v>4.6979487173443699</v>
      </c>
      <c r="G67">
        <v>715</v>
      </c>
      <c r="H67">
        <v>66</v>
      </c>
      <c r="I67">
        <v>40.9</v>
      </c>
      <c r="J67" s="1">
        <v>1.1269657611846924</v>
      </c>
      <c r="K67" s="1">
        <v>1</v>
      </c>
      <c r="L67">
        <f>IF(AND(NOT(ISBLANK(E67)),NOT(ISBLANK(C67)),NOT(ISBLANK(D67)),NOT(ISBLANK(#REF!)),NOT(ISBLANK(G67)),NOT(ISBLANK(#REF!)),NOT(ISBLANK(#REF!))),1,0)</f>
        <v>1</v>
      </c>
      <c r="M67">
        <f t="shared" ref="M67:M69" si="1">69-H67</f>
        <v>3</v>
      </c>
    </row>
    <row r="68" spans="1:13" x14ac:dyDescent="0.2">
      <c r="A68" t="s">
        <v>134</v>
      </c>
      <c r="B68" t="s">
        <v>135</v>
      </c>
      <c r="C68">
        <v>8.5023281541998639</v>
      </c>
      <c r="D68">
        <v>23.09825</v>
      </c>
      <c r="E68" s="1">
        <v>-0.60728555917739868</v>
      </c>
      <c r="F68">
        <v>3.1833037388269303</v>
      </c>
      <c r="G68">
        <v>1821</v>
      </c>
      <c r="H68">
        <v>23</v>
      </c>
      <c r="I68">
        <v>35.6</v>
      </c>
      <c r="J68" s="1">
        <v>-1.4591630697250366</v>
      </c>
      <c r="K68" s="1">
        <v>0</v>
      </c>
      <c r="L68">
        <f>IF(AND(NOT(ISBLANK(E68)),NOT(ISBLANK(C68)),NOT(ISBLANK(D68)),NOT(ISBLANK(#REF!)),NOT(ISBLANK(G68)),NOT(ISBLANK(#REF!)),NOT(ISBLANK(#REF!))),1,0)</f>
        <v>1</v>
      </c>
      <c r="M68">
        <f t="shared" si="1"/>
        <v>46</v>
      </c>
    </row>
    <row r="69" spans="1:13" x14ac:dyDescent="0.2">
      <c r="A69" t="s">
        <v>136</v>
      </c>
      <c r="B69" t="s">
        <v>137</v>
      </c>
      <c r="C69">
        <v>49.286391038090116</v>
      </c>
      <c r="D69">
        <v>17.107500000000002</v>
      </c>
      <c r="E69" s="1">
        <v>6.1767853796482086E-2</v>
      </c>
      <c r="F69">
        <v>3.9450217830113368</v>
      </c>
      <c r="G69">
        <v>495</v>
      </c>
      <c r="H69">
        <v>57</v>
      </c>
      <c r="I69">
        <f>IF(ISBLANK([1]Data!AJ268),IF(ISBLANK([1]Data!AK268),IF(ISBLANK([1]Data!AL268),[1]Data!AM268,[1]Data!AL268),[1]Data!AK268),[1]Data!AJ268)</f>
        <v>63</v>
      </c>
      <c r="J69" s="1">
        <v>0.59083861112594604</v>
      </c>
      <c r="K69" s="1">
        <v>0</v>
      </c>
      <c r="L69">
        <f>IF(AND(NOT(ISBLANK(E69)),NOT(ISBLANK(C69)),NOT(ISBLANK(D69)),NOT(ISBLANK(#REF!)),NOT(ISBLANK(G69)),NOT(ISBLANK(#REF!)),NOT(ISBLANK(#REF!))),1,0)</f>
        <v>1</v>
      </c>
      <c r="M69">
        <f t="shared" si="1"/>
        <v>12</v>
      </c>
    </row>
    <row r="71" spans="1:13" x14ac:dyDescent="0.2">
      <c r="A71" t="s">
        <v>139</v>
      </c>
      <c r="C71" s="1">
        <f>COUNT(C2:C69)</f>
        <v>68</v>
      </c>
      <c r="D71" s="1">
        <f>COUNT(D2:D69)</f>
        <v>68</v>
      </c>
      <c r="E71" s="1">
        <f>COUNT(E2:E69)</f>
        <v>68</v>
      </c>
      <c r="F71" s="1"/>
      <c r="G71" s="1">
        <f>COUNT(G2:G69)</f>
        <v>68</v>
      </c>
      <c r="H71" s="1">
        <f>COUNT(H2:H69)</f>
        <v>68</v>
      </c>
      <c r="I71" s="1">
        <f>COUNT(#REF!)</f>
        <v>0</v>
      </c>
    </row>
    <row r="73" spans="1:13" x14ac:dyDescent="0.2">
      <c r="L73" t="s">
        <v>140</v>
      </c>
    </row>
    <row r="74" spans="1:13" x14ac:dyDescent="0.2">
      <c r="L74">
        <f>SUM(L2:L69)</f>
        <v>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1096-098B-6E43-A6B3-AD5B88FFEED0}">
  <dimension ref="A1:I9"/>
  <sheetViews>
    <sheetView workbookViewId="0">
      <selection activeCell="K22" sqref="K22"/>
    </sheetView>
  </sheetViews>
  <sheetFormatPr baseColWidth="10" defaultRowHeight="16" x14ac:dyDescent="0.2"/>
  <cols>
    <col min="1" max="1" width="21.1640625" customWidth="1"/>
    <col min="2" max="2" width="14.1640625" customWidth="1"/>
    <col min="3" max="3" width="13.83203125" customWidth="1"/>
    <col min="4" max="4" width="18.6640625" customWidth="1"/>
    <col min="5" max="5" width="15.33203125" customWidth="1"/>
    <col min="6" max="6" width="14.6640625" customWidth="1"/>
    <col min="7" max="7" width="20.83203125" customWidth="1"/>
    <col min="9" max="9" width="22.1640625" customWidth="1"/>
  </cols>
  <sheetData>
    <row r="1" spans="1:9" x14ac:dyDescent="0.2">
      <c r="A1" s="4"/>
      <c r="B1" s="4" t="s">
        <v>146</v>
      </c>
      <c r="C1" s="4" t="s">
        <v>172</v>
      </c>
      <c r="D1" s="4" t="s">
        <v>143</v>
      </c>
      <c r="E1" s="4" t="s">
        <v>147</v>
      </c>
      <c r="F1" s="4" t="s">
        <v>176</v>
      </c>
      <c r="G1" s="4" t="s">
        <v>177</v>
      </c>
      <c r="H1" s="4" t="s">
        <v>141</v>
      </c>
      <c r="I1" s="4" t="s">
        <v>145</v>
      </c>
    </row>
    <row r="2" spans="1:9" x14ac:dyDescent="0.2">
      <c r="A2" s="2" t="s">
        <v>146</v>
      </c>
      <c r="B2" s="6">
        <v>1</v>
      </c>
      <c r="C2" s="6"/>
      <c r="D2" s="6"/>
      <c r="E2" s="6"/>
      <c r="F2" s="6"/>
      <c r="G2" s="6"/>
      <c r="H2" s="6"/>
      <c r="I2" s="6"/>
    </row>
    <row r="3" spans="1:9" x14ac:dyDescent="0.2">
      <c r="A3" s="2" t="s">
        <v>172</v>
      </c>
      <c r="B3" s="6">
        <v>2.8815968941279732E-3</v>
      </c>
      <c r="C3" s="6">
        <v>1</v>
      </c>
      <c r="D3" s="6"/>
      <c r="E3" s="6"/>
      <c r="F3" s="6"/>
      <c r="G3" s="6"/>
      <c r="H3" s="6"/>
      <c r="I3" s="6"/>
    </row>
    <row r="4" spans="1:9" x14ac:dyDescent="0.2">
      <c r="A4" s="2" t="s">
        <v>143</v>
      </c>
      <c r="B4" s="6">
        <v>0.41872715634063939</v>
      </c>
      <c r="C4" s="6">
        <v>-4.0888195105773503E-2</v>
      </c>
      <c r="D4" s="6">
        <v>1</v>
      </c>
      <c r="E4" s="6"/>
      <c r="F4" s="6"/>
      <c r="G4" s="6"/>
      <c r="H4" s="6"/>
      <c r="I4" s="6"/>
    </row>
    <row r="5" spans="1:9" x14ac:dyDescent="0.2">
      <c r="A5" s="2" t="s">
        <v>147</v>
      </c>
      <c r="B5" s="6">
        <v>0.37402298407016793</v>
      </c>
      <c r="C5" s="6">
        <v>9.1343694193628117E-2</v>
      </c>
      <c r="D5" s="6">
        <v>0.83278585837904084</v>
      </c>
      <c r="E5" s="6">
        <v>1</v>
      </c>
      <c r="F5" s="6"/>
      <c r="G5" s="6"/>
      <c r="H5" s="6"/>
      <c r="I5" s="6"/>
    </row>
    <row r="6" spans="1:9" x14ac:dyDescent="0.2">
      <c r="A6" s="2" t="s">
        <v>176</v>
      </c>
      <c r="B6" s="6">
        <v>4.6671267562561757E-2</v>
      </c>
      <c r="C6" s="6">
        <v>-0.2400227546241242</v>
      </c>
      <c r="D6" s="6">
        <v>1.5591025540442798E-2</v>
      </c>
      <c r="E6" s="6">
        <v>-0.15225280442923492</v>
      </c>
      <c r="F6" s="6">
        <v>1</v>
      </c>
      <c r="G6" s="6"/>
      <c r="H6" s="6"/>
      <c r="I6" s="6"/>
    </row>
    <row r="7" spans="1:9" x14ac:dyDescent="0.2">
      <c r="A7" s="2" t="s">
        <v>177</v>
      </c>
      <c r="B7" s="6">
        <v>-0.55409549793333202</v>
      </c>
      <c r="C7" s="6">
        <v>-1.2912195596798424E-2</v>
      </c>
      <c r="D7" s="6">
        <v>-0.53601364995143874</v>
      </c>
      <c r="E7" s="6">
        <v>-0.50243435112106372</v>
      </c>
      <c r="F7" s="6">
        <v>-2.9591937827136157E-2</v>
      </c>
      <c r="G7" s="6">
        <v>1</v>
      </c>
      <c r="H7" s="6"/>
      <c r="I7" s="6"/>
    </row>
    <row r="8" spans="1:9" x14ac:dyDescent="0.2">
      <c r="A8" s="2" t="s">
        <v>141</v>
      </c>
      <c r="B8" s="6">
        <v>5.9887192966018153E-2</v>
      </c>
      <c r="C8" s="6">
        <v>0.11976645859697793</v>
      </c>
      <c r="D8" s="6">
        <v>-7.2832756103603818E-2</v>
      </c>
      <c r="E8" s="6">
        <v>-0.20712347513473731</v>
      </c>
      <c r="F8" s="6">
        <v>0.31382168283086437</v>
      </c>
      <c r="G8" s="6">
        <v>2.0932904071419293E-2</v>
      </c>
      <c r="H8" s="6">
        <v>1</v>
      </c>
      <c r="I8" s="6"/>
    </row>
    <row r="9" spans="1:9" ht="17" thickBot="1" x14ac:dyDescent="0.25">
      <c r="A9" s="3" t="s">
        <v>145</v>
      </c>
      <c r="B9" s="7">
        <v>0.24854290430083251</v>
      </c>
      <c r="C9" s="7">
        <v>9.9304765764879746E-2</v>
      </c>
      <c r="D9" s="7">
        <v>0.69619598201940314</v>
      </c>
      <c r="E9" s="7">
        <v>0.53602279895647376</v>
      </c>
      <c r="F9" s="7">
        <v>0.18697073942278641</v>
      </c>
      <c r="G9" s="7">
        <v>-0.29942264439909827</v>
      </c>
      <c r="H9" s="7">
        <v>0.30502287014146207</v>
      </c>
      <c r="I9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59F5-014A-B644-AEBF-796195532C85}">
  <dimension ref="A1:I22"/>
  <sheetViews>
    <sheetView workbookViewId="0">
      <selection activeCell="E20" sqref="E20"/>
    </sheetView>
  </sheetViews>
  <sheetFormatPr baseColWidth="10" defaultRowHeight="16" x14ac:dyDescent="0.2"/>
  <sheetData>
    <row r="1" spans="1:9" x14ac:dyDescent="0.2">
      <c r="A1" t="s">
        <v>148</v>
      </c>
      <c r="C1" t="s">
        <v>173</v>
      </c>
    </row>
    <row r="2" spans="1:9" ht="17" thickBot="1" x14ac:dyDescent="0.25"/>
    <row r="3" spans="1:9" x14ac:dyDescent="0.2">
      <c r="A3" s="5" t="s">
        <v>149</v>
      </c>
      <c r="B3" s="5"/>
    </row>
    <row r="4" spans="1:9" x14ac:dyDescent="0.2">
      <c r="A4" s="2" t="s">
        <v>150</v>
      </c>
      <c r="B4" s="2">
        <v>0.57452764645762555</v>
      </c>
    </row>
    <row r="5" spans="1:9" x14ac:dyDescent="0.2">
      <c r="A5" s="2" t="s">
        <v>151</v>
      </c>
      <c r="B5" s="2">
        <v>0.33008201654413843</v>
      </c>
    </row>
    <row r="6" spans="1:9" x14ac:dyDescent="0.2">
      <c r="A6" s="2" t="s">
        <v>152</v>
      </c>
      <c r="B6" s="2">
        <v>0.2760563727170528</v>
      </c>
    </row>
    <row r="7" spans="1:9" x14ac:dyDescent="0.2">
      <c r="A7" s="2" t="s">
        <v>153</v>
      </c>
      <c r="B7" s="2">
        <v>37.776610286953478</v>
      </c>
    </row>
    <row r="8" spans="1:9" ht="17" thickBot="1" x14ac:dyDescent="0.25">
      <c r="A8" s="3" t="s">
        <v>154</v>
      </c>
      <c r="B8" s="3">
        <v>68</v>
      </c>
    </row>
    <row r="10" spans="1:9" ht="17" thickBot="1" x14ac:dyDescent="0.25">
      <c r="A10" t="s">
        <v>155</v>
      </c>
    </row>
    <row r="11" spans="1:9" x14ac:dyDescent="0.2">
      <c r="A11" s="4"/>
      <c r="B11" s="4" t="s">
        <v>160</v>
      </c>
      <c r="C11" s="4" t="s">
        <v>161</v>
      </c>
      <c r="D11" s="4" t="s">
        <v>162</v>
      </c>
      <c r="E11" s="4" t="s">
        <v>163</v>
      </c>
      <c r="F11" s="4" t="s">
        <v>164</v>
      </c>
    </row>
    <row r="12" spans="1:9" x14ac:dyDescent="0.2">
      <c r="A12" s="2" t="s">
        <v>156</v>
      </c>
      <c r="B12" s="2">
        <v>5</v>
      </c>
      <c r="C12" s="2">
        <v>43595.121144650868</v>
      </c>
      <c r="D12" s="2">
        <v>8719.0242289301732</v>
      </c>
      <c r="E12" s="2">
        <v>6.1097285133815049</v>
      </c>
      <c r="F12" s="2">
        <v>1.1596414004837787E-4</v>
      </c>
    </row>
    <row r="13" spans="1:9" x14ac:dyDescent="0.2">
      <c r="A13" s="2" t="s">
        <v>157</v>
      </c>
      <c r="B13" s="2">
        <v>62</v>
      </c>
      <c r="C13" s="2">
        <v>88478.481655886266</v>
      </c>
      <c r="D13" s="2">
        <v>1427.0722847723591</v>
      </c>
      <c r="E13" s="2"/>
      <c r="F13" s="2"/>
    </row>
    <row r="14" spans="1:9" ht="17" thickBot="1" x14ac:dyDescent="0.25">
      <c r="A14" s="3" t="s">
        <v>158</v>
      </c>
      <c r="B14" s="3">
        <v>67</v>
      </c>
      <c r="C14" s="3">
        <v>132073.60280053713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165</v>
      </c>
      <c r="C16" s="4" t="s">
        <v>153</v>
      </c>
      <c r="D16" s="4" t="s">
        <v>166</v>
      </c>
      <c r="E16" s="4" t="s">
        <v>167</v>
      </c>
      <c r="F16" s="4" t="s">
        <v>168</v>
      </c>
      <c r="G16" s="4" t="s">
        <v>169</v>
      </c>
      <c r="H16" s="4" t="s">
        <v>170</v>
      </c>
      <c r="I16" s="4" t="s">
        <v>171</v>
      </c>
    </row>
    <row r="17" spans="1:9" x14ac:dyDescent="0.2">
      <c r="A17" s="2" t="s">
        <v>159</v>
      </c>
      <c r="B17" s="6">
        <v>-9.5460942959716082</v>
      </c>
      <c r="C17" s="6">
        <v>67.845603381782183</v>
      </c>
      <c r="D17" s="6">
        <v>-0.14070321170634489</v>
      </c>
      <c r="E17" s="6">
        <v>0.88856055116546351</v>
      </c>
      <c r="F17" s="6">
        <v>-145.16752301209772</v>
      </c>
      <c r="G17" s="6">
        <v>126.07533442015449</v>
      </c>
      <c r="H17" s="6">
        <v>-145.16752301209772</v>
      </c>
      <c r="I17" s="6">
        <v>126.07533442015449</v>
      </c>
    </row>
    <row r="18" spans="1:9" x14ac:dyDescent="0.2">
      <c r="A18" s="2" t="s">
        <v>147</v>
      </c>
      <c r="B18" s="6">
        <v>15.416347250539273</v>
      </c>
      <c r="C18" s="6">
        <v>13.810962055678047</v>
      </c>
      <c r="D18" s="6">
        <v>1.116239925096399</v>
      </c>
      <c r="E18" s="6">
        <v>0.26862695438946604</v>
      </c>
      <c r="F18" s="6">
        <v>-12.19137252158991</v>
      </c>
      <c r="G18" s="6">
        <v>43.024067022668454</v>
      </c>
      <c r="H18" s="6">
        <v>-12.19137252158991</v>
      </c>
      <c r="I18" s="6">
        <v>43.024067022668454</v>
      </c>
    </row>
    <row r="19" spans="1:9" x14ac:dyDescent="0.2">
      <c r="A19" s="2" t="s">
        <v>142</v>
      </c>
      <c r="B19" s="6">
        <v>1.753237183523542E-3</v>
      </c>
      <c r="C19" s="6">
        <v>6.3210105650166101E-3</v>
      </c>
      <c r="D19" s="6">
        <v>0.27736659597229052</v>
      </c>
      <c r="E19" s="6">
        <v>0.78242136882928726</v>
      </c>
      <c r="F19" s="6">
        <v>-1.088228289481173E-2</v>
      </c>
      <c r="G19" s="6">
        <v>1.4388757261858813E-2</v>
      </c>
      <c r="H19" s="6">
        <v>-1.088228289481173E-2</v>
      </c>
      <c r="I19" s="6">
        <v>1.4388757261858813E-2</v>
      </c>
    </row>
    <row r="20" spans="1:9" x14ac:dyDescent="0.2">
      <c r="A20" s="2" t="s">
        <v>138</v>
      </c>
      <c r="B20" s="6">
        <v>-1.0661446887856989</v>
      </c>
      <c r="C20" s="6">
        <v>0.27276927103525406</v>
      </c>
      <c r="D20" s="6">
        <v>-3.9085952927883327</v>
      </c>
      <c r="E20" s="6">
        <v>2.3245572642276592E-4</v>
      </c>
      <c r="F20" s="6">
        <v>-1.6114026923071298</v>
      </c>
      <c r="G20" s="6">
        <v>-0.52088668526426807</v>
      </c>
      <c r="H20" s="6">
        <v>-1.6114026923071298</v>
      </c>
      <c r="I20" s="6">
        <v>-0.52088668526426807</v>
      </c>
    </row>
    <row r="21" spans="1:9" x14ac:dyDescent="0.2">
      <c r="A21" s="2" t="s">
        <v>141</v>
      </c>
      <c r="B21" s="6">
        <v>0.31206590193479045</v>
      </c>
      <c r="C21" s="6">
        <v>0.37502330555497249</v>
      </c>
      <c r="D21" s="6">
        <v>0.83212402352697656</v>
      </c>
      <c r="E21" s="6">
        <v>0.40853265333589228</v>
      </c>
      <c r="F21" s="6">
        <v>-0.43759500409330543</v>
      </c>
      <c r="G21" s="6">
        <v>1.0617268079628863</v>
      </c>
      <c r="H21" s="6">
        <v>-0.43759500409330543</v>
      </c>
      <c r="I21" s="6">
        <v>1.0617268079628863</v>
      </c>
    </row>
    <row r="22" spans="1:9" ht="17" thickBot="1" x14ac:dyDescent="0.25">
      <c r="A22" s="3" t="s">
        <v>145</v>
      </c>
      <c r="B22" s="7">
        <v>-1.2110030350157028</v>
      </c>
      <c r="C22" s="7">
        <v>7.032144537341618</v>
      </c>
      <c r="D22" s="7">
        <v>-0.17220963371630324</v>
      </c>
      <c r="E22" s="7">
        <v>0.86383362520009921</v>
      </c>
      <c r="F22" s="7">
        <v>-15.268059668823467</v>
      </c>
      <c r="G22" s="7">
        <v>12.846053598792063</v>
      </c>
      <c r="H22" s="7">
        <v>-15.268059668823467</v>
      </c>
      <c r="I22" s="7">
        <v>12.846053598792063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35D0-CB19-D04E-9E5A-88104A101262}">
  <dimension ref="A1:I22"/>
  <sheetViews>
    <sheetView workbookViewId="0">
      <selection activeCell="E19" sqref="E19"/>
    </sheetView>
  </sheetViews>
  <sheetFormatPr baseColWidth="10" defaultRowHeight="16" x14ac:dyDescent="0.2"/>
  <sheetData>
    <row r="1" spans="1:9" x14ac:dyDescent="0.2">
      <c r="A1" t="s">
        <v>148</v>
      </c>
      <c r="C1" t="s">
        <v>174</v>
      </c>
    </row>
    <row r="2" spans="1:9" ht="17" thickBot="1" x14ac:dyDescent="0.25"/>
    <row r="3" spans="1:9" x14ac:dyDescent="0.2">
      <c r="A3" s="5" t="s">
        <v>149</v>
      </c>
      <c r="B3" s="5"/>
    </row>
    <row r="4" spans="1:9" x14ac:dyDescent="0.2">
      <c r="A4" s="2" t="s">
        <v>150</v>
      </c>
      <c r="B4" s="2">
        <v>0.33312604899352222</v>
      </c>
    </row>
    <row r="5" spans="1:9" x14ac:dyDescent="0.2">
      <c r="A5" s="2" t="s">
        <v>151</v>
      </c>
      <c r="B5" s="2">
        <v>0.11097296451803458</v>
      </c>
    </row>
    <row r="6" spans="1:9" x14ac:dyDescent="0.2">
      <c r="A6" s="2" t="s">
        <v>152</v>
      </c>
      <c r="B6" s="2">
        <v>3.9277235850134144E-2</v>
      </c>
    </row>
    <row r="7" spans="1:9" x14ac:dyDescent="0.2">
      <c r="A7" s="2" t="s">
        <v>153</v>
      </c>
      <c r="B7" s="2">
        <v>6.8368847636404686</v>
      </c>
    </row>
    <row r="8" spans="1:9" ht="17" thickBot="1" x14ac:dyDescent="0.25">
      <c r="A8" s="3" t="s">
        <v>154</v>
      </c>
      <c r="B8" s="3">
        <v>68</v>
      </c>
    </row>
    <row r="10" spans="1:9" ht="17" thickBot="1" x14ac:dyDescent="0.25">
      <c r="A10" t="s">
        <v>155</v>
      </c>
    </row>
    <row r="11" spans="1:9" x14ac:dyDescent="0.2">
      <c r="A11" s="4"/>
      <c r="B11" s="4" t="s">
        <v>160</v>
      </c>
      <c r="C11" s="4" t="s">
        <v>161</v>
      </c>
      <c r="D11" s="4" t="s">
        <v>162</v>
      </c>
      <c r="E11" s="4" t="s">
        <v>163</v>
      </c>
      <c r="F11" s="4" t="s">
        <v>164</v>
      </c>
    </row>
    <row r="12" spans="1:9" x14ac:dyDescent="0.2">
      <c r="A12" s="2" t="s">
        <v>156</v>
      </c>
      <c r="B12" s="2">
        <v>5</v>
      </c>
      <c r="C12" s="2">
        <v>361.75157363907419</v>
      </c>
      <c r="D12" s="2">
        <v>72.350314727814833</v>
      </c>
      <c r="E12" s="2">
        <v>1.547832298798008</v>
      </c>
      <c r="F12" s="2">
        <v>0.18822471670099547</v>
      </c>
    </row>
    <row r="13" spans="1:9" x14ac:dyDescent="0.2">
      <c r="A13" s="2" t="s">
        <v>157</v>
      </c>
      <c r="B13" s="2">
        <v>62</v>
      </c>
      <c r="C13" s="2">
        <v>2898.0655828205495</v>
      </c>
      <c r="D13" s="2">
        <v>46.742993271299184</v>
      </c>
      <c r="E13" s="2"/>
      <c r="F13" s="2"/>
    </row>
    <row r="14" spans="1:9" ht="17" thickBot="1" x14ac:dyDescent="0.25">
      <c r="A14" s="3" t="s">
        <v>158</v>
      </c>
      <c r="B14" s="3">
        <v>67</v>
      </c>
      <c r="C14" s="3">
        <v>3259.8171564596237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165</v>
      </c>
      <c r="C16" s="4" t="s">
        <v>153</v>
      </c>
      <c r="D16" s="4" t="s">
        <v>166</v>
      </c>
      <c r="E16" s="4" t="s">
        <v>167</v>
      </c>
      <c r="F16" s="4" t="s">
        <v>168</v>
      </c>
      <c r="G16" s="4" t="s">
        <v>169</v>
      </c>
      <c r="H16" s="4" t="s">
        <v>170</v>
      </c>
      <c r="I16" s="4" t="s">
        <v>171</v>
      </c>
    </row>
    <row r="17" spans="1:9" x14ac:dyDescent="0.2">
      <c r="A17" s="2" t="s">
        <v>159</v>
      </c>
      <c r="B17" s="6">
        <v>14.175403350954822</v>
      </c>
      <c r="C17" s="6">
        <v>12.278829903409758</v>
      </c>
      <c r="D17" s="6">
        <v>1.1544588093869106</v>
      </c>
      <c r="E17" s="6">
        <v>0.25274256946388285</v>
      </c>
      <c r="F17" s="6">
        <v>-10.369627888459002</v>
      </c>
      <c r="G17" s="6">
        <v>38.720434590368647</v>
      </c>
      <c r="H17" s="6">
        <v>-10.369627888459002</v>
      </c>
      <c r="I17" s="6">
        <v>38.720434590368647</v>
      </c>
    </row>
    <row r="18" spans="1:9" x14ac:dyDescent="0.2">
      <c r="A18" s="2" t="s">
        <v>147</v>
      </c>
      <c r="B18" s="6">
        <v>0.91636116954184388</v>
      </c>
      <c r="C18" s="6">
        <v>2.4995349061874972</v>
      </c>
      <c r="D18" s="6">
        <v>0.3666126715307832</v>
      </c>
      <c r="E18" s="6">
        <v>0.71515616007496807</v>
      </c>
      <c r="F18" s="6">
        <v>-4.080137913757663</v>
      </c>
      <c r="G18" s="6">
        <v>5.9128602528413507</v>
      </c>
      <c r="H18" s="6">
        <v>-4.080137913757663</v>
      </c>
      <c r="I18" s="6">
        <v>5.9128602528413507</v>
      </c>
    </row>
    <row r="19" spans="1:9" x14ac:dyDescent="0.2">
      <c r="A19" s="2" t="s">
        <v>142</v>
      </c>
      <c r="B19" s="6">
        <v>-2.6952721108131801E-3</v>
      </c>
      <c r="C19" s="6">
        <v>1.1439888463920115E-3</v>
      </c>
      <c r="D19" s="6">
        <v>-2.3560300603574147</v>
      </c>
      <c r="E19" s="6">
        <v>2.1647450954786842E-2</v>
      </c>
      <c r="F19" s="6">
        <v>-4.9820732305546848E-3</v>
      </c>
      <c r="G19" s="6">
        <v>-4.0847099107167543E-4</v>
      </c>
      <c r="H19" s="6">
        <v>-4.9820732305546848E-3</v>
      </c>
      <c r="I19" s="6">
        <v>-4.0847099107167543E-4</v>
      </c>
    </row>
    <row r="20" spans="1:9" x14ac:dyDescent="0.2">
      <c r="A20" s="2" t="s">
        <v>138</v>
      </c>
      <c r="B20" s="6">
        <v>9.3332425688866412E-3</v>
      </c>
      <c r="C20" s="6">
        <v>4.9366315796055021E-2</v>
      </c>
      <c r="D20" s="6">
        <v>0.18906095013135418</v>
      </c>
      <c r="E20" s="6">
        <v>0.85066258617274304</v>
      </c>
      <c r="F20" s="6">
        <v>-8.9348616608302345E-2</v>
      </c>
      <c r="G20" s="6">
        <v>0.10801510174607562</v>
      </c>
      <c r="H20" s="6">
        <v>-8.9348616608302345E-2</v>
      </c>
      <c r="I20" s="6">
        <v>0.10801510174607562</v>
      </c>
    </row>
    <row r="21" spans="1:9" x14ac:dyDescent="0.2">
      <c r="A21" s="2" t="s">
        <v>141</v>
      </c>
      <c r="B21" s="6">
        <v>9.8778298694925729E-2</v>
      </c>
      <c r="C21" s="6">
        <v>6.7872450817652502E-2</v>
      </c>
      <c r="D21" s="6">
        <v>1.455351877012744</v>
      </c>
      <c r="E21" s="6">
        <v>0.15061674056415192</v>
      </c>
      <c r="F21" s="6">
        <v>-3.6896797280810509E-2</v>
      </c>
      <c r="G21" s="6">
        <v>0.23445339467066195</v>
      </c>
      <c r="H21" s="6">
        <v>-3.6896797280810509E-2</v>
      </c>
      <c r="I21" s="6">
        <v>0.23445339467066195</v>
      </c>
    </row>
    <row r="22" spans="1:9" ht="17" thickBot="1" x14ac:dyDescent="0.25">
      <c r="A22" s="3" t="s">
        <v>145</v>
      </c>
      <c r="B22" s="7">
        <v>0.49385249996000957</v>
      </c>
      <c r="C22" s="7">
        <v>1.2726912626057576</v>
      </c>
      <c r="D22" s="7">
        <v>0.38803794327060653</v>
      </c>
      <c r="E22" s="7">
        <v>0.69931710450275508</v>
      </c>
      <c r="F22" s="7">
        <v>-2.0502210839661483</v>
      </c>
      <c r="G22" s="7">
        <v>3.0379260838861679</v>
      </c>
      <c r="H22" s="7">
        <v>-2.0502210839661483</v>
      </c>
      <c r="I22" s="7">
        <v>3.0379260838861679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 STK Regression</vt:lpstr>
      <vt:lpstr>Vol STK Regression</vt:lpstr>
      <vt:lpstr>Sheet1</vt:lpstr>
      <vt:lpstr>Data</vt:lpstr>
      <vt:lpstr>Correlation Table</vt:lpstr>
      <vt:lpstr>Value STK Regression -CofC</vt:lpstr>
      <vt:lpstr>Volatility STK Regression -CofC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Snyder, Jacob J.</dc:creator>
  <cp:lastModifiedBy>Snyder, Jacob J.</cp:lastModifiedBy>
  <dcterms:created xsi:type="dcterms:W3CDTF">2022-04-24T18:21:48Z</dcterms:created>
  <dcterms:modified xsi:type="dcterms:W3CDTF">2022-06-03T22:57:17Z</dcterms:modified>
</cp:coreProperties>
</file>