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yderc1\Desktop\"/>
    </mc:Choice>
  </mc:AlternateContent>
  <xr:revisionPtr revIDLastSave="0" documentId="13_ncr:1_{E2FF3F4B-F5C1-40B1-B152-B06F238F68DA}" xr6:coauthVersionLast="45" xr6:coauthVersionMax="45" xr10:uidLastSave="{00000000-0000-0000-0000-000000000000}"/>
  <bookViews>
    <workbookView xWindow="-108" yWindow="-108" windowWidth="23256" windowHeight="12576" activeTab="1" xr2:uid="{7677D5EF-4E0C-4F70-8D1B-1013107CD9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3" i="2"/>
  <c r="J4" i="2" l="1"/>
  <c r="J5" i="2"/>
  <c r="J6" i="2"/>
  <c r="J7" i="2"/>
  <c r="J8" i="2"/>
  <c r="J9" i="2"/>
  <c r="J10" i="2"/>
  <c r="J11" i="2"/>
  <c r="J12" i="2"/>
  <c r="J13" i="2"/>
  <c r="J1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9" i="2"/>
  <c r="D20" i="2"/>
  <c r="D21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D18" i="2" s="1"/>
  <c r="C19" i="2"/>
  <c r="C20" i="2"/>
  <c r="C21" i="2"/>
  <c r="C22" i="2"/>
  <c r="D22" i="2" s="1"/>
  <c r="C3" i="2"/>
  <c r="M2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</calcChain>
</file>

<file path=xl/sharedStrings.xml><?xml version="1.0" encoding="utf-8"?>
<sst xmlns="http://schemas.openxmlformats.org/spreadsheetml/2006/main" count="72" uniqueCount="21">
  <si>
    <t>Front</t>
  </si>
  <si>
    <t>Inches</t>
  </si>
  <si>
    <t>*</t>
  </si>
  <si>
    <t>**</t>
  </si>
  <si>
    <t>***</t>
  </si>
  <si>
    <t>****</t>
  </si>
  <si>
    <t>Right</t>
  </si>
  <si>
    <t>Back</t>
  </si>
  <si>
    <t>*****</t>
  </si>
  <si>
    <t>Left</t>
  </si>
  <si>
    <t>Back IR</t>
  </si>
  <si>
    <t>Analog</t>
  </si>
  <si>
    <t>Calculated Inches</t>
  </si>
  <si>
    <t>% error</t>
  </si>
  <si>
    <t>Actual Inches</t>
  </si>
  <si>
    <t>Front IR</t>
  </si>
  <si>
    <t>Right IR</t>
  </si>
  <si>
    <t>Left IR</t>
  </si>
  <si>
    <t>Digital Value</t>
  </si>
  <si>
    <t>Right Sonar</t>
  </si>
  <si>
    <t>Left Sonar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</si>
</sst>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wrapText="1"/>
    </xf>
    <xf numFmtId="2" fontId="0" fillId="0" borderId="7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2" fontId="0" fillId="0" borderId="12" xfId="0" applyNumberFormat="1" applyBorder="1"/>
    <xf numFmtId="164" fontId="0" fillId="0" borderId="13" xfId="1" applyNumberFormat="1" applyFont="1" applyBorder="1"/>
    <xf numFmtId="1" fontId="0" fillId="0" borderId="14" xfId="0" applyNumberFormat="1" applyBorder="1"/>
    <xf numFmtId="164" fontId="0" fillId="0" borderId="15" xfId="1" applyNumberFormat="1" applyFont="1" applyBorder="1"/>
    <xf numFmtId="1" fontId="0" fillId="0" borderId="16" xfId="0" applyNumberFormat="1" applyBorder="1"/>
    <xf numFmtId="2" fontId="0" fillId="0" borderId="8" xfId="0" applyNumberFormat="1" applyBorder="1"/>
    <xf numFmtId="164" fontId="0" fillId="0" borderId="17" xfId="1" applyNumberFormat="1" applyFont="1" applyBorder="1"/>
    <xf numFmtId="1" fontId="0" fillId="0" borderId="18" xfId="0" applyNumberFormat="1" applyBorder="1"/>
    <xf numFmtId="1" fontId="0" fillId="0" borderId="19" xfId="0" applyNumberFormat="1" applyBorder="1"/>
    <xf numFmtId="0" fontId="0" fillId="0" borderId="4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Fill="1" applyBorder="1" applyAlignment="1">
      <alignment horizontal="center" wrapText="1"/>
    </xf>
    <xf numFmtId="0" fontId="0" fillId="0" borderId="0" xfId="0" applyBorder="1"/>
    <xf numFmtId="2" fontId="0" fillId="0" borderId="24" xfId="0" applyNumberFormat="1" applyBorder="1"/>
    <xf numFmtId="0" fontId="0" fillId="0" borderId="9" xfId="0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5" xfId="0" applyBorder="1" applyAlignment="1">
      <alignment horizontal="center" wrapText="1"/>
    </xf>
    <xf numFmtId="0" fontId="0" fillId="0" borderId="28" xfId="0" applyBorder="1"/>
    <xf numFmtId="164" fontId="0" fillId="0" borderId="29" xfId="1" applyNumberFormat="1" applyFont="1" applyBorder="1"/>
    <xf numFmtId="0" fontId="0" fillId="0" borderId="14" xfId="0" applyBorder="1"/>
    <xf numFmtId="0" fontId="0" fillId="0" borderId="1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8.91</c:v>
                </c:pt>
                <c:pt idx="1">
                  <c:v>10.51</c:v>
                </c:pt>
                <c:pt idx="2">
                  <c:v>15.1</c:v>
                </c:pt>
                <c:pt idx="3">
                  <c:v>20.2</c:v>
                </c:pt>
                <c:pt idx="4">
                  <c:v>25.4</c:v>
                </c:pt>
                <c:pt idx="5">
                  <c:v>30.5</c:v>
                </c:pt>
                <c:pt idx="6">
                  <c:v>36.1</c:v>
                </c:pt>
                <c:pt idx="7">
                  <c:v>41.8</c:v>
                </c:pt>
                <c:pt idx="8">
                  <c:v>46.9</c:v>
                </c:pt>
                <c:pt idx="9">
                  <c:v>53.3</c:v>
                </c:pt>
                <c:pt idx="10">
                  <c:v>58</c:v>
                </c:pt>
                <c:pt idx="11">
                  <c:v>63</c:v>
                </c:pt>
                <c:pt idx="12">
                  <c:v>65</c:v>
                </c:pt>
                <c:pt idx="13">
                  <c:v>70</c:v>
                </c:pt>
                <c:pt idx="14">
                  <c:v>73</c:v>
                </c:pt>
                <c:pt idx="15">
                  <c:v>73</c:v>
                </c:pt>
                <c:pt idx="16">
                  <c:v>72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F-46D5-8F0B-6E9F43E4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94528"/>
        <c:axId val="1447148144"/>
      </c:scatterChart>
      <c:valAx>
        <c:axId val="1444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48144"/>
        <c:crosses val="autoZero"/>
        <c:crossBetween val="midCat"/>
      </c:valAx>
      <c:valAx>
        <c:axId val="1447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9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15</c:v>
                </c:pt>
                <c:pt idx="2">
                  <c:v>20.8</c:v>
                </c:pt>
                <c:pt idx="3">
                  <c:v>26.4</c:v>
                </c:pt>
                <c:pt idx="4">
                  <c:v>32.9</c:v>
                </c:pt>
                <c:pt idx="5">
                  <c:v>38.9</c:v>
                </c:pt>
                <c:pt idx="6">
                  <c:v>47.5</c:v>
                </c:pt>
                <c:pt idx="7">
                  <c:v>58</c:v>
                </c:pt>
                <c:pt idx="8">
                  <c:v>67</c:v>
                </c:pt>
                <c:pt idx="9">
                  <c:v>72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E-4BDA-997C-F141148D9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62543"/>
        <c:axId val="350576799"/>
      </c:scatterChart>
      <c:valAx>
        <c:axId val="6210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6799"/>
        <c:crosses val="autoZero"/>
        <c:crossBetween val="midCat"/>
      </c:valAx>
      <c:valAx>
        <c:axId val="3505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Sonar Value vs Actual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Sheet2!$P$3:$P$22</c:f>
              <c:strCache>
                <c:ptCount val="20"/>
                <c:pt idx="0">
                  <c:v>296</c:v>
                </c:pt>
                <c:pt idx="1">
                  <c:v>440</c:v>
                </c:pt>
                <c:pt idx="2">
                  <c:v>528</c:v>
                </c:pt>
                <c:pt idx="3">
                  <c:v>656</c:v>
                </c:pt>
                <c:pt idx="4">
                  <c:v>832</c:v>
                </c:pt>
                <c:pt idx="5">
                  <c:v>956</c:v>
                </c:pt>
                <c:pt idx="6">
                  <c:v>1080</c:v>
                </c:pt>
                <c:pt idx="7">
                  <c:v>1308</c:v>
                </c:pt>
                <c:pt idx="8">
                  <c:v>1392</c:v>
                </c:pt>
                <c:pt idx="9">
                  <c:v>1584</c:v>
                </c:pt>
                <c:pt idx="10">
                  <c:v>1696</c:v>
                </c:pt>
                <c:pt idx="11">
                  <c:v>1800</c:v>
                </c:pt>
                <c:pt idx="12">
                  <c:v>2052</c:v>
                </c:pt>
                <c:pt idx="13">
                  <c:v>2204</c:v>
                </c:pt>
                <c:pt idx="14">
                  <c:v>2344</c:v>
                </c:pt>
                <c:pt idx="15">
                  <c:v>2508</c:v>
                </c:pt>
                <c:pt idx="16">
                  <c:v>2656</c:v>
                </c:pt>
                <c:pt idx="17">
                  <c:v>2720</c:v>
                </c:pt>
                <c:pt idx="18">
                  <c:v>2860</c:v>
                </c:pt>
                <c:pt idx="19">
                  <c:v>2976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61854768153982"/>
                  <c:y val="-5.0462962962962961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Sheet2!$P$3:$P$22</c:f>
              <c:numCache>
                <c:formatCode>General</c:formatCode>
                <c:ptCount val="20"/>
                <c:pt idx="0">
                  <c:v>296</c:v>
                </c:pt>
                <c:pt idx="1">
                  <c:v>440</c:v>
                </c:pt>
                <c:pt idx="2">
                  <c:v>528</c:v>
                </c:pt>
                <c:pt idx="3">
                  <c:v>656</c:v>
                </c:pt>
                <c:pt idx="4">
                  <c:v>832</c:v>
                </c:pt>
                <c:pt idx="5">
                  <c:v>956</c:v>
                </c:pt>
                <c:pt idx="6">
                  <c:v>1080</c:v>
                </c:pt>
                <c:pt idx="7">
                  <c:v>1308</c:v>
                </c:pt>
                <c:pt idx="8">
                  <c:v>1392</c:v>
                </c:pt>
                <c:pt idx="9">
                  <c:v>1584</c:v>
                </c:pt>
                <c:pt idx="10">
                  <c:v>1696</c:v>
                </c:pt>
                <c:pt idx="11">
                  <c:v>1800</c:v>
                </c:pt>
                <c:pt idx="12">
                  <c:v>2052</c:v>
                </c:pt>
                <c:pt idx="13">
                  <c:v>2204</c:v>
                </c:pt>
                <c:pt idx="14">
                  <c:v>2344</c:v>
                </c:pt>
                <c:pt idx="15">
                  <c:v>2508</c:v>
                </c:pt>
                <c:pt idx="16">
                  <c:v>2656</c:v>
                </c:pt>
                <c:pt idx="17">
                  <c:v>2720</c:v>
                </c:pt>
                <c:pt idx="18">
                  <c:v>2860</c:v>
                </c:pt>
                <c:pt idx="19">
                  <c:v>2976</c:v>
                </c:pt>
              </c:numCache>
            </c:numRef>
          </c:xVal>
          <c:yVal>
            <c:numRef>
              <c:f>Sheet2!$O$3:$O$22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20-4ECD-83B1-C9D06F83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92704"/>
        <c:axId val="1123762912"/>
      </c:scatterChart>
      <c:valAx>
        <c:axId val="112139270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62912"/>
        <c:crosses val="autoZero"/>
        <c:crossBetween val="midCat"/>
      </c:valAx>
      <c:valAx>
        <c:axId val="11237629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Sonar Value vs Actual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Sheet2!$S$2</c:f>
              <c:strCache>
                <c:ptCount val="1"/>
                <c:pt idx="0">
                  <c:v>Digital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61854768153982"/>
                  <c:y val="-5.0462962962962961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Sheet2!$S$3:$S$22</c:f>
              <c:numCache>
                <c:formatCode>General</c:formatCode>
                <c:ptCount val="20"/>
                <c:pt idx="0">
                  <c:v>324</c:v>
                </c:pt>
                <c:pt idx="1">
                  <c:v>444</c:v>
                </c:pt>
                <c:pt idx="2">
                  <c:v>556</c:v>
                </c:pt>
                <c:pt idx="3">
                  <c:v>728</c:v>
                </c:pt>
                <c:pt idx="4">
                  <c:v>852</c:v>
                </c:pt>
                <c:pt idx="5">
                  <c:v>984</c:v>
                </c:pt>
                <c:pt idx="6">
                  <c:v>1136</c:v>
                </c:pt>
                <c:pt idx="7">
                  <c:v>1344</c:v>
                </c:pt>
                <c:pt idx="8">
                  <c:v>1420</c:v>
                </c:pt>
                <c:pt idx="9">
                  <c:v>1612</c:v>
                </c:pt>
                <c:pt idx="10">
                  <c:v>1812</c:v>
                </c:pt>
                <c:pt idx="11">
                  <c:v>1872</c:v>
                </c:pt>
                <c:pt idx="12">
                  <c:v>2052</c:v>
                </c:pt>
                <c:pt idx="13">
                  <c:v>2196</c:v>
                </c:pt>
                <c:pt idx="14">
                  <c:v>2308</c:v>
                </c:pt>
                <c:pt idx="15">
                  <c:v>2464</c:v>
                </c:pt>
                <c:pt idx="16">
                  <c:v>2648</c:v>
                </c:pt>
                <c:pt idx="17">
                  <c:v>2732</c:v>
                </c:pt>
                <c:pt idx="18">
                  <c:v>2896</c:v>
                </c:pt>
                <c:pt idx="19">
                  <c:v>3016</c:v>
                </c:pt>
              </c:numCache>
            </c:numRef>
          </c:xVal>
          <c:yVal>
            <c:numRef>
              <c:f>Sheet2!$O$3:$O$22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D-4CFE-9F38-2E3547C87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92704"/>
        <c:axId val="1123762912"/>
      </c:scatterChart>
      <c:valAx>
        <c:axId val="1121392704"/>
        <c:scaling>
          <c:orientation val="minMax"/>
          <c:max val="3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62912"/>
        <c:crosses val="autoZero"/>
        <c:crossBetween val="midCat"/>
      </c:valAx>
      <c:valAx>
        <c:axId val="11237629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10.6</c:v>
                </c:pt>
                <c:pt idx="1">
                  <c:v>8.91</c:v>
                </c:pt>
                <c:pt idx="2">
                  <c:v>8.91</c:v>
                </c:pt>
                <c:pt idx="3">
                  <c:v>10.3</c:v>
                </c:pt>
                <c:pt idx="4">
                  <c:v>12.3</c:v>
                </c:pt>
                <c:pt idx="5">
                  <c:v>14.8</c:v>
                </c:pt>
                <c:pt idx="6">
                  <c:v>16.8</c:v>
                </c:pt>
                <c:pt idx="7">
                  <c:v>19.399999999999999</c:v>
                </c:pt>
                <c:pt idx="8">
                  <c:v>20.8</c:v>
                </c:pt>
                <c:pt idx="9">
                  <c:v>22.8</c:v>
                </c:pt>
                <c:pt idx="10">
                  <c:v>25.5</c:v>
                </c:pt>
                <c:pt idx="11">
                  <c:v>27.5</c:v>
                </c:pt>
                <c:pt idx="12">
                  <c:v>28.5</c:v>
                </c:pt>
                <c:pt idx="13">
                  <c:v>29.9</c:v>
                </c:pt>
                <c:pt idx="14">
                  <c:v>30.9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34.1</c:v>
                </c:pt>
                <c:pt idx="18">
                  <c:v>33.1</c:v>
                </c:pt>
                <c:pt idx="19">
                  <c:v>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F-4BD0-B99E-9B74AA31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48720"/>
        <c:axId val="1737508080"/>
      </c:scatterChart>
      <c:valAx>
        <c:axId val="17408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08080"/>
        <c:crosses val="autoZero"/>
        <c:crossBetween val="midCat"/>
      </c:valAx>
      <c:valAx>
        <c:axId val="17375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8.91</c:v>
                </c:pt>
                <c:pt idx="1">
                  <c:v>10.199999999999999</c:v>
                </c:pt>
                <c:pt idx="2">
                  <c:v>15</c:v>
                </c:pt>
                <c:pt idx="3">
                  <c:v>20.8</c:v>
                </c:pt>
                <c:pt idx="4">
                  <c:v>26.4</c:v>
                </c:pt>
                <c:pt idx="5">
                  <c:v>32.9</c:v>
                </c:pt>
                <c:pt idx="6">
                  <c:v>38.9</c:v>
                </c:pt>
                <c:pt idx="7">
                  <c:v>47.5</c:v>
                </c:pt>
                <c:pt idx="8">
                  <c:v>58</c:v>
                </c:pt>
                <c:pt idx="9">
                  <c:v>67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71</c:v>
                </c:pt>
                <c:pt idx="15">
                  <c:v>45</c:v>
                </c:pt>
                <c:pt idx="16">
                  <c:v>50</c:v>
                </c:pt>
                <c:pt idx="17">
                  <c:v>65</c:v>
                </c:pt>
                <c:pt idx="18">
                  <c:v>65</c:v>
                </c:pt>
                <c:pt idx="1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E-4E8E-A484-2AA39693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69744"/>
        <c:axId val="1737510992"/>
      </c:scatterChart>
      <c:valAx>
        <c:axId val="17747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10992"/>
        <c:crosses val="autoZero"/>
        <c:crossBetween val="midCat"/>
      </c:valAx>
      <c:valAx>
        <c:axId val="17375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8.91</c:v>
                </c:pt>
                <c:pt idx="1">
                  <c:v>10.51</c:v>
                </c:pt>
                <c:pt idx="2">
                  <c:v>15.1</c:v>
                </c:pt>
                <c:pt idx="3">
                  <c:v>20.2</c:v>
                </c:pt>
                <c:pt idx="4">
                  <c:v>25.4</c:v>
                </c:pt>
                <c:pt idx="5">
                  <c:v>30.5</c:v>
                </c:pt>
                <c:pt idx="6">
                  <c:v>36.1</c:v>
                </c:pt>
                <c:pt idx="7">
                  <c:v>41.8</c:v>
                </c:pt>
                <c:pt idx="8">
                  <c:v>46.9</c:v>
                </c:pt>
                <c:pt idx="9">
                  <c:v>53.3</c:v>
                </c:pt>
                <c:pt idx="10">
                  <c:v>58</c:v>
                </c:pt>
                <c:pt idx="11">
                  <c:v>63</c:v>
                </c:pt>
                <c:pt idx="12">
                  <c:v>65</c:v>
                </c:pt>
                <c:pt idx="13">
                  <c:v>70</c:v>
                </c:pt>
                <c:pt idx="14">
                  <c:v>73</c:v>
                </c:pt>
                <c:pt idx="15">
                  <c:v>73</c:v>
                </c:pt>
                <c:pt idx="16">
                  <c:v>72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8-4CCE-9F5D-F14B671012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10.6</c:v>
                </c:pt>
                <c:pt idx="1">
                  <c:v>8.91</c:v>
                </c:pt>
                <c:pt idx="2">
                  <c:v>8.91</c:v>
                </c:pt>
                <c:pt idx="3">
                  <c:v>10.3</c:v>
                </c:pt>
                <c:pt idx="4">
                  <c:v>12.3</c:v>
                </c:pt>
                <c:pt idx="5">
                  <c:v>14.8</c:v>
                </c:pt>
                <c:pt idx="6">
                  <c:v>16.8</c:v>
                </c:pt>
                <c:pt idx="7">
                  <c:v>19.399999999999999</c:v>
                </c:pt>
                <c:pt idx="8">
                  <c:v>20.8</c:v>
                </c:pt>
                <c:pt idx="9">
                  <c:v>22.8</c:v>
                </c:pt>
                <c:pt idx="10">
                  <c:v>25.5</c:v>
                </c:pt>
                <c:pt idx="11">
                  <c:v>27.5</c:v>
                </c:pt>
                <c:pt idx="12">
                  <c:v>28.5</c:v>
                </c:pt>
                <c:pt idx="13">
                  <c:v>29.9</c:v>
                </c:pt>
                <c:pt idx="14">
                  <c:v>30.9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34.1</c:v>
                </c:pt>
                <c:pt idx="18">
                  <c:v>33.1</c:v>
                </c:pt>
                <c:pt idx="19">
                  <c:v>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8-4CCE-9F5D-F14B671012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8.91</c:v>
                </c:pt>
                <c:pt idx="1">
                  <c:v>10.199999999999999</c:v>
                </c:pt>
                <c:pt idx="2">
                  <c:v>15</c:v>
                </c:pt>
                <c:pt idx="3">
                  <c:v>20.8</c:v>
                </c:pt>
                <c:pt idx="4">
                  <c:v>26.4</c:v>
                </c:pt>
                <c:pt idx="5">
                  <c:v>32.9</c:v>
                </c:pt>
                <c:pt idx="6">
                  <c:v>38.9</c:v>
                </c:pt>
                <c:pt idx="7">
                  <c:v>47.5</c:v>
                </c:pt>
                <c:pt idx="8">
                  <c:v>58</c:v>
                </c:pt>
                <c:pt idx="9">
                  <c:v>67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71</c:v>
                </c:pt>
                <c:pt idx="15">
                  <c:v>45</c:v>
                </c:pt>
                <c:pt idx="16">
                  <c:v>50</c:v>
                </c:pt>
                <c:pt idx="17">
                  <c:v>65</c:v>
                </c:pt>
                <c:pt idx="18">
                  <c:v>65</c:v>
                </c:pt>
                <c:pt idx="1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8-4CCE-9F5D-F14B6710126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9.5</c:v>
                </c:pt>
                <c:pt idx="1">
                  <c:v>8.91</c:v>
                </c:pt>
                <c:pt idx="2">
                  <c:v>8.91</c:v>
                </c:pt>
                <c:pt idx="3">
                  <c:v>9.5</c:v>
                </c:pt>
                <c:pt idx="4">
                  <c:v>12.3</c:v>
                </c:pt>
                <c:pt idx="5">
                  <c:v>14.9</c:v>
                </c:pt>
                <c:pt idx="6">
                  <c:v>17.100000000000001</c:v>
                </c:pt>
                <c:pt idx="7">
                  <c:v>19.8</c:v>
                </c:pt>
                <c:pt idx="8">
                  <c:v>21.8</c:v>
                </c:pt>
                <c:pt idx="9">
                  <c:v>24.7</c:v>
                </c:pt>
                <c:pt idx="10">
                  <c:v>27.7</c:v>
                </c:pt>
                <c:pt idx="11">
                  <c:v>29.5</c:v>
                </c:pt>
                <c:pt idx="12">
                  <c:v>31.8</c:v>
                </c:pt>
                <c:pt idx="13">
                  <c:v>35.299999999999997</c:v>
                </c:pt>
                <c:pt idx="14">
                  <c:v>36.299999999999997</c:v>
                </c:pt>
                <c:pt idx="15">
                  <c:v>40.5</c:v>
                </c:pt>
                <c:pt idx="16">
                  <c:v>42.1</c:v>
                </c:pt>
                <c:pt idx="17">
                  <c:v>44.8</c:v>
                </c:pt>
                <c:pt idx="18">
                  <c:v>47.5</c:v>
                </c:pt>
                <c:pt idx="1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58-4CCE-9F5D-F14B6710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99232"/>
        <c:axId val="1777564736"/>
      </c:scatterChart>
      <c:valAx>
        <c:axId val="17785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64736"/>
        <c:crosses val="autoZero"/>
        <c:crossBetween val="midCat"/>
      </c:valAx>
      <c:valAx>
        <c:axId val="17775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9.5</c:v>
                </c:pt>
                <c:pt idx="1">
                  <c:v>8.91</c:v>
                </c:pt>
                <c:pt idx="2">
                  <c:v>8.91</c:v>
                </c:pt>
                <c:pt idx="3">
                  <c:v>9.5</c:v>
                </c:pt>
                <c:pt idx="4">
                  <c:v>12.3</c:v>
                </c:pt>
                <c:pt idx="5">
                  <c:v>14.9</c:v>
                </c:pt>
                <c:pt idx="6">
                  <c:v>17.100000000000001</c:v>
                </c:pt>
                <c:pt idx="7">
                  <c:v>19.8</c:v>
                </c:pt>
                <c:pt idx="8">
                  <c:v>21.8</c:v>
                </c:pt>
                <c:pt idx="9">
                  <c:v>24.7</c:v>
                </c:pt>
                <c:pt idx="10">
                  <c:v>27.7</c:v>
                </c:pt>
                <c:pt idx="11">
                  <c:v>29.5</c:v>
                </c:pt>
                <c:pt idx="12">
                  <c:v>31.8</c:v>
                </c:pt>
                <c:pt idx="13">
                  <c:v>35.299999999999997</c:v>
                </c:pt>
                <c:pt idx="14">
                  <c:v>36.299999999999997</c:v>
                </c:pt>
                <c:pt idx="15">
                  <c:v>40.5</c:v>
                </c:pt>
                <c:pt idx="16">
                  <c:v>42.1</c:v>
                </c:pt>
                <c:pt idx="17">
                  <c:v>44.8</c:v>
                </c:pt>
                <c:pt idx="18">
                  <c:v>47.5</c:v>
                </c:pt>
                <c:pt idx="1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A-44BC-9F4D-07D6E8013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31759"/>
        <c:axId val="797392223"/>
      </c:scatterChart>
      <c:valAx>
        <c:axId val="88643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92223"/>
        <c:crosses val="autoZero"/>
        <c:crossBetween val="midCat"/>
      </c:valAx>
      <c:valAx>
        <c:axId val="7973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  <a:r>
              <a:rPr lang="en-US" baseline="0"/>
              <a:t>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>
                  <c:v>9.5</c:v>
                </c:pt>
                <c:pt idx="1">
                  <c:v>12.3</c:v>
                </c:pt>
                <c:pt idx="2">
                  <c:v>14.9</c:v>
                </c:pt>
                <c:pt idx="3">
                  <c:v>17.100000000000001</c:v>
                </c:pt>
                <c:pt idx="4">
                  <c:v>19.8</c:v>
                </c:pt>
                <c:pt idx="5">
                  <c:v>21.8</c:v>
                </c:pt>
                <c:pt idx="6">
                  <c:v>24.7</c:v>
                </c:pt>
                <c:pt idx="7">
                  <c:v>27.7</c:v>
                </c:pt>
                <c:pt idx="8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9-4A0A-927C-0975F43A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86143"/>
        <c:axId val="801357119"/>
      </c:scatterChart>
      <c:valAx>
        <c:axId val="8994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57119"/>
        <c:crosses val="autoZero"/>
        <c:crossBetween val="midCat"/>
      </c:valAx>
      <c:valAx>
        <c:axId val="8013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10.51</c:v>
                </c:pt>
                <c:pt idx="1">
                  <c:v>15.1</c:v>
                </c:pt>
                <c:pt idx="2">
                  <c:v>20.2</c:v>
                </c:pt>
                <c:pt idx="3">
                  <c:v>25.4</c:v>
                </c:pt>
                <c:pt idx="4">
                  <c:v>30.5</c:v>
                </c:pt>
                <c:pt idx="5">
                  <c:v>36.1</c:v>
                </c:pt>
                <c:pt idx="6">
                  <c:v>41.8</c:v>
                </c:pt>
                <c:pt idx="7">
                  <c:v>46.9</c:v>
                </c:pt>
                <c:pt idx="8">
                  <c:v>53.3</c:v>
                </c:pt>
                <c:pt idx="9">
                  <c:v>58</c:v>
                </c:pt>
                <c:pt idx="10">
                  <c:v>63</c:v>
                </c:pt>
              </c:numCache>
            </c:numRef>
          </c:xVal>
          <c:yVal>
            <c:numRef>
              <c:f>Sheet1!$A$3:$A$13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93-4800-A547-0C4BA289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023439"/>
        <c:axId val="8059069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10.51</c:v>
                      </c:pt>
                      <c:pt idx="1">
                        <c:v>15.1</c:v>
                      </c:pt>
                      <c:pt idx="2">
                        <c:v>20.2</c:v>
                      </c:pt>
                      <c:pt idx="3">
                        <c:v>25.4</c:v>
                      </c:pt>
                      <c:pt idx="4">
                        <c:v>30.5</c:v>
                      </c:pt>
                      <c:pt idx="5">
                        <c:v>36.1</c:v>
                      </c:pt>
                      <c:pt idx="6">
                        <c:v>41.8</c:v>
                      </c:pt>
                      <c:pt idx="7">
                        <c:v>46.9</c:v>
                      </c:pt>
                      <c:pt idx="8">
                        <c:v>53.3</c:v>
                      </c:pt>
                      <c:pt idx="9">
                        <c:v>58</c:v>
                      </c:pt>
                      <c:pt idx="10">
                        <c:v>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593-4800-A547-0C4BA289EAC6}"/>
                  </c:ext>
                </c:extLst>
              </c15:ser>
            </c15:filteredScatterSeries>
          </c:ext>
        </c:extLst>
      </c:scatterChart>
      <c:valAx>
        <c:axId val="8960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6959"/>
        <c:crosses val="autoZero"/>
        <c:crossBetween val="midCat"/>
      </c:valAx>
      <c:valAx>
        <c:axId val="8059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2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  <a:r>
              <a:rPr lang="en-US" baseline="0"/>
              <a:t>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Sheet1!$E$5:$E$13</c:f>
              <c:numCache>
                <c:formatCode>General</c:formatCode>
                <c:ptCount val="9"/>
                <c:pt idx="0">
                  <c:v>9.5</c:v>
                </c:pt>
                <c:pt idx="1">
                  <c:v>12.3</c:v>
                </c:pt>
                <c:pt idx="2">
                  <c:v>14.9</c:v>
                </c:pt>
                <c:pt idx="3">
                  <c:v>17.100000000000001</c:v>
                </c:pt>
                <c:pt idx="4">
                  <c:v>19.8</c:v>
                </c:pt>
                <c:pt idx="5">
                  <c:v>21.8</c:v>
                </c:pt>
                <c:pt idx="6">
                  <c:v>24.7</c:v>
                </c:pt>
                <c:pt idx="7">
                  <c:v>27.7</c:v>
                </c:pt>
                <c:pt idx="8">
                  <c:v>29.5</c:v>
                </c:pt>
              </c:numCache>
            </c:numRef>
          </c:xVal>
          <c:yVal>
            <c:numRef>
              <c:f>Sheet1!$A$5:$A$13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F-45FB-8222-3E62428E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13855"/>
        <c:axId val="427011423"/>
      </c:scatterChart>
      <c:valAx>
        <c:axId val="54471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1423"/>
        <c:crosses val="autoZero"/>
        <c:crossBetween val="midCat"/>
      </c:valAx>
      <c:valAx>
        <c:axId val="4270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1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Sheet1!$C$4:$C$13</c:f>
              <c:numCache>
                <c:formatCode>General</c:formatCode>
                <c:ptCount val="10"/>
                <c:pt idx="0">
                  <c:v>8.91</c:v>
                </c:pt>
                <c:pt idx="1">
                  <c:v>10.3</c:v>
                </c:pt>
                <c:pt idx="2">
                  <c:v>12.3</c:v>
                </c:pt>
                <c:pt idx="3">
                  <c:v>14.8</c:v>
                </c:pt>
                <c:pt idx="4">
                  <c:v>16.8</c:v>
                </c:pt>
                <c:pt idx="5">
                  <c:v>19.399999999999999</c:v>
                </c:pt>
                <c:pt idx="6">
                  <c:v>20.8</c:v>
                </c:pt>
                <c:pt idx="7">
                  <c:v>22.8</c:v>
                </c:pt>
                <c:pt idx="8">
                  <c:v>25.5</c:v>
                </c:pt>
                <c:pt idx="9">
                  <c:v>27.5</c:v>
                </c:pt>
              </c:numCache>
            </c:numRef>
          </c:xVal>
          <c:yVal>
            <c:numRef>
              <c:f>Sheet1!$A$4:$A$13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6F-48FD-84E8-D8FEDD41C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74191"/>
        <c:axId val="350576383"/>
      </c:scatterChart>
      <c:valAx>
        <c:axId val="5690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6383"/>
        <c:crosses val="autoZero"/>
        <c:crossBetween val="midCat"/>
      </c:valAx>
      <c:valAx>
        <c:axId val="3505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22</xdr:row>
      <xdr:rowOff>148590</xdr:rowOff>
    </xdr:from>
    <xdr:to>
      <xdr:col>8</xdr:col>
      <xdr:colOff>7620</xdr:colOff>
      <xdr:row>37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6A970-74EA-4420-AC64-4858AF069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43</xdr:row>
      <xdr:rowOff>110490</xdr:rowOff>
    </xdr:from>
    <xdr:to>
      <xdr:col>19</xdr:col>
      <xdr:colOff>571500</xdr:colOff>
      <xdr:row>58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26422-3421-4B2E-B802-9F06686E5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335280</xdr:colOff>
      <xdr:row>28</xdr:row>
      <xdr:rowOff>72390</xdr:rowOff>
    </xdr:from>
    <xdr:to>
      <xdr:col>24</xdr:col>
      <xdr:colOff>30480</xdr:colOff>
      <xdr:row>43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C9AA9-59EE-4FCF-8C2C-78CF4E86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426720</xdr:colOff>
      <xdr:row>4</xdr:row>
      <xdr:rowOff>80010</xdr:rowOff>
    </xdr:from>
    <xdr:to>
      <xdr:col>25</xdr:col>
      <xdr:colOff>121920</xdr:colOff>
      <xdr:row>19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DAEAF5-ADBC-4DF8-8006-F22B1C578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365760</xdr:colOff>
      <xdr:row>22</xdr:row>
      <xdr:rowOff>179070</xdr:rowOff>
    </xdr:from>
    <xdr:to>
      <xdr:col>16</xdr:col>
      <xdr:colOff>60960</xdr:colOff>
      <xdr:row>37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20F30-0A95-4692-B244-C43658D05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289560</xdr:colOff>
      <xdr:row>38</xdr:row>
      <xdr:rowOff>57150</xdr:rowOff>
    </xdr:from>
    <xdr:to>
      <xdr:col>9</xdr:col>
      <xdr:colOff>594360</xdr:colOff>
      <xdr:row>53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3BEBF5-9C5B-43DC-ACA2-C285433B5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198120</xdr:colOff>
      <xdr:row>62</xdr:row>
      <xdr:rowOff>64770</xdr:rowOff>
    </xdr:from>
    <xdr:to>
      <xdr:col>16</xdr:col>
      <xdr:colOff>502920</xdr:colOff>
      <xdr:row>77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1E2477-625E-4E97-B2F2-F9CE6D16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121920</xdr:colOff>
      <xdr:row>54</xdr:row>
      <xdr:rowOff>110490</xdr:rowOff>
    </xdr:from>
    <xdr:to>
      <xdr:col>8</xdr:col>
      <xdr:colOff>426720</xdr:colOff>
      <xdr:row>69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45326E-7639-478D-9D64-09E4EA8D2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129540</xdr:colOff>
      <xdr:row>4</xdr:row>
      <xdr:rowOff>118110</xdr:rowOff>
    </xdr:from>
    <xdr:to>
      <xdr:col>16</xdr:col>
      <xdr:colOff>434340</xdr:colOff>
      <xdr:row>19</xdr:row>
      <xdr:rowOff>118110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1BC49E-0BE7-413B-8F7B-6589BBFA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10160</xdr:colOff>
      <xdr:row>20</xdr:row>
      <xdr:rowOff>58420</xdr:rowOff>
    </xdr:from>
    <xdr:to>
      <xdr:col>31</xdr:col>
      <xdr:colOff>314960</xdr:colOff>
      <xdr:row>35</xdr:row>
      <xdr:rowOff>58420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DBB71E-60E5-460F-BD45-1651EAC9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22</xdr:row>
      <xdr:rowOff>95250</xdr:rowOff>
    </xdr:from>
    <xdr:to>
      <xdr:col>27</xdr:col>
      <xdr:colOff>495300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E418A-54E1-46A5-9733-1BF92473D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23</xdr:row>
      <xdr:rowOff>30480</xdr:rowOff>
    </xdr:from>
    <xdr:to>
      <xdr:col>21</xdr:col>
      <xdr:colOff>449580</xdr:colOff>
      <xdr:row>38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5618D-507A-48B0-BD54-50A420A71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2A73-08E0-47F5-9514-580DC3E83007}">
  <dimension ref="A1:K21"/>
  <sheetViews>
    <sheetView topLeftCell="B4" zoomScale="120" zoomScaleNormal="120" workbookViewId="0">
      <selection activeCell="H12" sqref="H12"/>
    </sheetView>
  </sheetViews>
  <sheetFormatPr defaultRowHeight="14.4" x14ac:dyDescent="0.3"/>
  <sheetData>
    <row r="1" spans="1:11" x14ac:dyDescent="0.3">
      <c r="A1" t="s">
        <v>1</v>
      </c>
      <c r="B1" t="s">
        <v>0</v>
      </c>
      <c r="C1" t="s">
        <v>6</v>
      </c>
      <c r="D1" t="s">
        <v>7</v>
      </c>
      <c r="E1" t="s">
        <v>9</v>
      </c>
      <c r="I1" t="s">
        <v>0</v>
      </c>
      <c r="J1" t="s">
        <v>6</v>
      </c>
      <c r="K1" t="s">
        <v>7</v>
      </c>
    </row>
    <row r="2" spans="1:11" x14ac:dyDescent="0.3">
      <c r="A2">
        <v>1</v>
      </c>
      <c r="B2">
        <v>8.91</v>
      </c>
      <c r="C2">
        <v>10.6</v>
      </c>
      <c r="D2">
        <v>8.91</v>
      </c>
      <c r="E2">
        <v>9.5</v>
      </c>
    </row>
    <row r="3" spans="1:11" x14ac:dyDescent="0.3">
      <c r="A3">
        <v>2</v>
      </c>
      <c r="B3">
        <v>10.51</v>
      </c>
      <c r="C3">
        <v>8.91</v>
      </c>
      <c r="D3">
        <v>10.199999999999999</v>
      </c>
      <c r="E3">
        <v>8.91</v>
      </c>
    </row>
    <row r="4" spans="1:11" x14ac:dyDescent="0.3">
      <c r="A4">
        <v>3</v>
      </c>
      <c r="B4">
        <v>15.1</v>
      </c>
      <c r="C4">
        <v>8.91</v>
      </c>
      <c r="D4">
        <v>15</v>
      </c>
      <c r="E4">
        <v>8.91</v>
      </c>
    </row>
    <row r="5" spans="1:11" x14ac:dyDescent="0.3">
      <c r="A5">
        <v>4</v>
      </c>
      <c r="B5">
        <v>20.2</v>
      </c>
      <c r="C5">
        <v>10.3</v>
      </c>
      <c r="D5">
        <v>20.8</v>
      </c>
      <c r="E5">
        <v>9.5</v>
      </c>
    </row>
    <row r="6" spans="1:11" x14ac:dyDescent="0.3">
      <c r="A6">
        <v>5</v>
      </c>
      <c r="B6">
        <v>25.4</v>
      </c>
      <c r="C6">
        <v>12.3</v>
      </c>
      <c r="D6">
        <v>26.4</v>
      </c>
      <c r="E6">
        <v>12.3</v>
      </c>
    </row>
    <row r="7" spans="1:11" x14ac:dyDescent="0.3">
      <c r="A7">
        <v>6</v>
      </c>
      <c r="B7">
        <v>30.5</v>
      </c>
      <c r="C7">
        <v>14.8</v>
      </c>
      <c r="D7">
        <v>32.9</v>
      </c>
      <c r="E7">
        <v>14.9</v>
      </c>
    </row>
    <row r="8" spans="1:11" x14ac:dyDescent="0.3">
      <c r="A8">
        <v>7</v>
      </c>
      <c r="B8">
        <v>36.1</v>
      </c>
      <c r="C8">
        <v>16.8</v>
      </c>
      <c r="D8">
        <v>38.9</v>
      </c>
      <c r="E8">
        <v>17.100000000000001</v>
      </c>
      <c r="J8" t="s">
        <v>2</v>
      </c>
    </row>
    <row r="9" spans="1:11" x14ac:dyDescent="0.3">
      <c r="A9">
        <v>8</v>
      </c>
      <c r="B9">
        <v>41.8</v>
      </c>
      <c r="C9">
        <v>19.399999999999999</v>
      </c>
      <c r="D9">
        <v>47.5</v>
      </c>
      <c r="E9">
        <v>19.8</v>
      </c>
      <c r="J9" t="s">
        <v>2</v>
      </c>
      <c r="K9" t="s">
        <v>3</v>
      </c>
    </row>
    <row r="10" spans="1:11" x14ac:dyDescent="0.3">
      <c r="A10">
        <v>9</v>
      </c>
      <c r="B10">
        <v>46.9</v>
      </c>
      <c r="C10">
        <v>20.8</v>
      </c>
      <c r="D10">
        <v>58</v>
      </c>
      <c r="E10">
        <v>21.8</v>
      </c>
      <c r="J10" t="s">
        <v>3</v>
      </c>
      <c r="K10" t="s">
        <v>3</v>
      </c>
    </row>
    <row r="11" spans="1:11" x14ac:dyDescent="0.3">
      <c r="A11">
        <v>10</v>
      </c>
      <c r="B11">
        <v>53.3</v>
      </c>
      <c r="C11">
        <v>22.8</v>
      </c>
      <c r="D11">
        <v>67</v>
      </c>
      <c r="E11">
        <v>24.7</v>
      </c>
      <c r="I11" t="s">
        <v>2</v>
      </c>
      <c r="J11" t="s">
        <v>3</v>
      </c>
      <c r="K11" t="s">
        <v>4</v>
      </c>
    </row>
    <row r="12" spans="1:11" x14ac:dyDescent="0.3">
      <c r="A12">
        <v>11</v>
      </c>
      <c r="B12">
        <v>58</v>
      </c>
      <c r="C12">
        <v>25.5</v>
      </c>
      <c r="D12">
        <v>72</v>
      </c>
      <c r="E12">
        <v>27.7</v>
      </c>
      <c r="I12" t="s">
        <v>3</v>
      </c>
      <c r="J12" t="s">
        <v>4</v>
      </c>
      <c r="K12" t="s">
        <v>4</v>
      </c>
    </row>
    <row r="13" spans="1:11" x14ac:dyDescent="0.3">
      <c r="A13">
        <v>12</v>
      </c>
      <c r="B13">
        <v>63</v>
      </c>
      <c r="C13">
        <v>27.5</v>
      </c>
      <c r="D13">
        <v>73</v>
      </c>
      <c r="E13">
        <v>29.5</v>
      </c>
      <c r="I13" t="s">
        <v>4</v>
      </c>
      <c r="J13" t="s">
        <v>4</v>
      </c>
      <c r="K13" t="s">
        <v>5</v>
      </c>
    </row>
    <row r="14" spans="1:11" x14ac:dyDescent="0.3">
      <c r="A14">
        <v>13</v>
      </c>
      <c r="B14">
        <v>65</v>
      </c>
      <c r="C14">
        <v>28.5</v>
      </c>
      <c r="D14">
        <v>74</v>
      </c>
      <c r="E14">
        <v>31.8</v>
      </c>
      <c r="I14" t="s">
        <v>4</v>
      </c>
      <c r="J14" t="s">
        <v>5</v>
      </c>
      <c r="K14" t="s">
        <v>5</v>
      </c>
    </row>
    <row r="15" spans="1:11" x14ac:dyDescent="0.3">
      <c r="A15">
        <v>14</v>
      </c>
      <c r="B15">
        <v>70</v>
      </c>
      <c r="C15">
        <v>29.9</v>
      </c>
      <c r="D15">
        <v>75</v>
      </c>
      <c r="E15">
        <v>35.299999999999997</v>
      </c>
      <c r="I15" t="s">
        <v>5</v>
      </c>
      <c r="J15" t="s">
        <v>5</v>
      </c>
      <c r="K15" t="s">
        <v>5</v>
      </c>
    </row>
    <row r="16" spans="1:11" x14ac:dyDescent="0.3">
      <c r="A16">
        <v>15</v>
      </c>
      <c r="B16">
        <v>73</v>
      </c>
      <c r="C16">
        <v>30.9</v>
      </c>
      <c r="D16">
        <v>71</v>
      </c>
      <c r="E16">
        <v>36.299999999999997</v>
      </c>
      <c r="I16" t="s">
        <v>5</v>
      </c>
      <c r="J16" t="s">
        <v>5</v>
      </c>
      <c r="K16" t="s">
        <v>8</v>
      </c>
    </row>
    <row r="17" spans="1:11" x14ac:dyDescent="0.3">
      <c r="A17">
        <v>16</v>
      </c>
      <c r="B17">
        <v>73</v>
      </c>
      <c r="C17">
        <v>31.1</v>
      </c>
      <c r="D17">
        <v>45</v>
      </c>
      <c r="E17">
        <v>40.5</v>
      </c>
      <c r="I17" t="s">
        <v>5</v>
      </c>
      <c r="J17" t="s">
        <v>5</v>
      </c>
      <c r="K17" t="s">
        <v>8</v>
      </c>
    </row>
    <row r="18" spans="1:11" x14ac:dyDescent="0.3">
      <c r="A18">
        <v>17</v>
      </c>
      <c r="B18">
        <v>72</v>
      </c>
      <c r="C18">
        <v>32.200000000000003</v>
      </c>
      <c r="D18">
        <v>50</v>
      </c>
      <c r="E18">
        <v>42.1</v>
      </c>
      <c r="I18" t="s">
        <v>5</v>
      </c>
      <c r="J18" t="s">
        <v>5</v>
      </c>
      <c r="K18" t="s">
        <v>8</v>
      </c>
    </row>
    <row r="19" spans="1:11" x14ac:dyDescent="0.3">
      <c r="A19">
        <v>18</v>
      </c>
      <c r="B19">
        <v>75</v>
      </c>
      <c r="C19">
        <v>34.1</v>
      </c>
      <c r="D19">
        <v>65</v>
      </c>
      <c r="E19">
        <v>44.8</v>
      </c>
      <c r="I19" t="s">
        <v>5</v>
      </c>
      <c r="J19" t="s">
        <v>5</v>
      </c>
      <c r="K19" t="s">
        <v>8</v>
      </c>
    </row>
    <row r="20" spans="1:11" x14ac:dyDescent="0.3">
      <c r="A20">
        <v>19</v>
      </c>
      <c r="B20">
        <v>75</v>
      </c>
      <c r="C20">
        <v>33.1</v>
      </c>
      <c r="D20">
        <v>65</v>
      </c>
      <c r="E20">
        <v>47.5</v>
      </c>
      <c r="I20" t="s">
        <v>5</v>
      </c>
      <c r="J20" t="s">
        <v>5</v>
      </c>
      <c r="K20" t="s">
        <v>8</v>
      </c>
    </row>
    <row r="21" spans="1:11" x14ac:dyDescent="0.3">
      <c r="A21">
        <v>20</v>
      </c>
      <c r="B21">
        <v>74</v>
      </c>
      <c r="C21">
        <v>33.5</v>
      </c>
      <c r="D21">
        <v>55</v>
      </c>
      <c r="E21">
        <v>47</v>
      </c>
      <c r="I21" t="s">
        <v>5</v>
      </c>
      <c r="J21" t="s">
        <v>5</v>
      </c>
      <c r="K2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19DB-852C-4285-924D-20F01B659B89}">
  <dimension ref="A1:U24"/>
  <sheetViews>
    <sheetView tabSelected="1" topLeftCell="H1" workbookViewId="0">
      <selection activeCell="W17" sqref="W17"/>
    </sheetView>
  </sheetViews>
  <sheetFormatPr defaultRowHeight="14.4" x14ac:dyDescent="0.3"/>
  <cols>
    <col min="2" max="2" width="6.5546875" bestFit="1" customWidth="1"/>
    <col min="3" max="3" width="9.5546875" customWidth="1"/>
    <col min="4" max="4" width="7" bestFit="1" customWidth="1"/>
    <col min="5" max="5" width="6.5546875" bestFit="1" customWidth="1"/>
    <col min="6" max="6" width="9.5546875" bestFit="1" customWidth="1"/>
    <col min="7" max="7" width="7" bestFit="1" customWidth="1"/>
    <col min="8" max="8" width="6.5546875" bestFit="1" customWidth="1"/>
    <col min="9" max="9" width="9.5546875" bestFit="1" customWidth="1"/>
    <col min="10" max="10" width="7" bestFit="1" customWidth="1"/>
    <col min="11" max="11" width="6.5546875" bestFit="1" customWidth="1"/>
    <col min="12" max="12" width="9.5546875" customWidth="1"/>
    <col min="13" max="13" width="7" bestFit="1" customWidth="1"/>
    <col min="15" max="15" width="7.33203125" customWidth="1"/>
    <col min="16" max="16" width="7.44140625" customWidth="1"/>
    <col min="17" max="17" width="9.5546875" bestFit="1" customWidth="1"/>
    <col min="19" max="19" width="7.109375" customWidth="1"/>
    <col min="20" max="20" width="9.5546875" bestFit="1" customWidth="1"/>
  </cols>
  <sheetData>
    <row r="1" spans="1:21" ht="15" thickBot="1" x14ac:dyDescent="0.35">
      <c r="B1" s="22" t="s">
        <v>15</v>
      </c>
      <c r="C1" s="23"/>
      <c r="D1" s="24"/>
      <c r="E1" s="22" t="s">
        <v>16</v>
      </c>
      <c r="F1" s="23"/>
      <c r="G1" s="24"/>
      <c r="H1" s="22" t="s">
        <v>17</v>
      </c>
      <c r="I1" s="23"/>
      <c r="J1" s="24"/>
      <c r="K1" s="25" t="s">
        <v>10</v>
      </c>
      <c r="L1" s="25"/>
      <c r="M1" s="26"/>
      <c r="O1" s="28"/>
      <c r="P1" s="32" t="s">
        <v>19</v>
      </c>
      <c r="Q1" s="33"/>
      <c r="R1" s="34"/>
      <c r="S1" s="32" t="s">
        <v>20</v>
      </c>
      <c r="T1" s="33"/>
      <c r="U1" s="34"/>
    </row>
    <row r="2" spans="1:21" ht="29.4" thickBot="1" x14ac:dyDescent="0.35">
      <c r="A2" s="18" t="s">
        <v>14</v>
      </c>
      <c r="B2" s="4" t="s">
        <v>11</v>
      </c>
      <c r="C2" s="5" t="s">
        <v>12</v>
      </c>
      <c r="D2" s="3" t="s">
        <v>13</v>
      </c>
      <c r="E2" s="4" t="s">
        <v>11</v>
      </c>
      <c r="F2" s="5" t="s">
        <v>12</v>
      </c>
      <c r="G2" s="3" t="s">
        <v>13</v>
      </c>
      <c r="H2" s="4" t="s">
        <v>11</v>
      </c>
      <c r="I2" s="5" t="s">
        <v>12</v>
      </c>
      <c r="J2" s="3" t="s">
        <v>13</v>
      </c>
      <c r="K2" s="4" t="s">
        <v>11</v>
      </c>
      <c r="L2" s="5" t="s">
        <v>12</v>
      </c>
      <c r="M2" s="3" t="s">
        <v>13</v>
      </c>
      <c r="O2" s="27" t="s">
        <v>14</v>
      </c>
      <c r="P2" s="36" t="s">
        <v>18</v>
      </c>
      <c r="Q2" s="30" t="s">
        <v>12</v>
      </c>
      <c r="R2" s="31" t="s">
        <v>13</v>
      </c>
      <c r="S2" s="36" t="s">
        <v>18</v>
      </c>
      <c r="T2" s="30" t="s">
        <v>12</v>
      </c>
      <c r="U2" s="31" t="s">
        <v>13</v>
      </c>
    </row>
    <row r="3" spans="1:21" x14ac:dyDescent="0.3">
      <c r="A3" s="19">
        <v>1</v>
      </c>
      <c r="B3" s="16">
        <v>654.5</v>
      </c>
      <c r="C3" s="9">
        <f>(-0.9298*B3 + 1358)/(B3+28.26)</f>
        <v>1.097671070361474</v>
      </c>
      <c r="D3" s="10">
        <f>(C3-$A3)/$A3</f>
        <v>9.7671070361474044E-2</v>
      </c>
      <c r="E3" s="8">
        <v>378.5</v>
      </c>
      <c r="F3" s="9">
        <f>(-0.3141*E3 + 1865)/(E3-48.02)</f>
        <v>5.2835667816509311</v>
      </c>
      <c r="G3" s="10">
        <f>(F3-$A3)/$A3</f>
        <v>4.2835667816509311</v>
      </c>
      <c r="H3" s="8">
        <v>563</v>
      </c>
      <c r="I3" s="9">
        <f>(-0.7801*H3 + 2136)/(H3-20.15)</f>
        <v>3.1257321543704522</v>
      </c>
      <c r="J3" s="10">
        <f>(I3-$A3)/$A3</f>
        <v>2.1257321543704522</v>
      </c>
      <c r="K3" s="8">
        <v>639</v>
      </c>
      <c r="L3" s="9">
        <f>(-0.6391*K3 + 1144)/(K3+14.04)</f>
        <v>1.1264472314100209</v>
      </c>
      <c r="M3" s="10">
        <f>(L3-$A3)/$A3</f>
        <v>0.1264472314100209</v>
      </c>
      <c r="O3" s="35">
        <v>1</v>
      </c>
      <c r="P3" s="37">
        <v>296</v>
      </c>
      <c r="Q3" s="29">
        <f>0.006812*P3-0.7018</f>
        <v>1.3145519999999999</v>
      </c>
      <c r="R3" s="38">
        <f>(Q3-O3)/O3</f>
        <v>0.31455199999999994</v>
      </c>
      <c r="S3" s="37">
        <v>324</v>
      </c>
      <c r="T3" s="29">
        <f>0.006898*S3-1.018</f>
        <v>1.2169519999999998</v>
      </c>
      <c r="U3" s="38">
        <f>(T3-O3)/O3</f>
        <v>0.21695199999999981</v>
      </c>
    </row>
    <row r="4" spans="1:21" x14ac:dyDescent="0.3">
      <c r="A4" s="20">
        <v>2</v>
      </c>
      <c r="B4" s="7">
        <v>466.5</v>
      </c>
      <c r="C4" s="6">
        <f t="shared" ref="C4:C22" si="0">(-0.9298*B4 + 1358)/(B4+28.26)</f>
        <v>1.8680740156843723</v>
      </c>
      <c r="D4" s="12">
        <f t="shared" ref="D4:D22" si="1">(C4-$A4)/$A4</f>
        <v>-6.5962992157813871E-2</v>
      </c>
      <c r="E4" s="11">
        <v>662</v>
      </c>
      <c r="F4" s="6">
        <f t="shared" ref="F4:F22" si="2">(-0.3141*E4 + 1865)/(E4-48.02)</f>
        <v>2.6988921463239843</v>
      </c>
      <c r="G4" s="12">
        <f t="shared" ref="G4:G22" si="3">(F4-$A4)/$A4</f>
        <v>0.34944607316199217</v>
      </c>
      <c r="H4" s="11">
        <v>654</v>
      </c>
      <c r="I4" s="6">
        <f t="shared" ref="I4:I22" si="4">(-0.7801*H4 + 2136)/(H4-20.15)</f>
        <v>2.564983197917488</v>
      </c>
      <c r="J4" s="12">
        <f t="shared" ref="J4:J22" si="5">(I4-$A4)/$A4</f>
        <v>0.28249159895874398</v>
      </c>
      <c r="K4" s="11">
        <v>429</v>
      </c>
      <c r="L4" s="6">
        <f t="shared" ref="L4:L22" si="6">(-0.6391*K4 + 1144)/(K4+14.04)</f>
        <v>1.9633127934272299</v>
      </c>
      <c r="M4" s="12">
        <f t="shared" ref="M4:M22" si="7">(L4-$A4)/$A4</f>
        <v>-1.8343603286385068E-2</v>
      </c>
      <c r="O4" s="20">
        <v>2</v>
      </c>
      <c r="P4" s="39">
        <v>440</v>
      </c>
      <c r="Q4" s="6">
        <f t="shared" ref="Q4:Q22" si="8">0.006812*P4-0.7018</f>
        <v>2.29548</v>
      </c>
      <c r="R4" s="12">
        <f t="shared" ref="R4:R22" si="9">(Q4-O4)/O4</f>
        <v>0.14773999999999998</v>
      </c>
      <c r="S4" s="39">
        <v>444</v>
      </c>
      <c r="T4" s="6">
        <f t="shared" ref="T4:T22" si="10">0.006898*S4-1.018</f>
        <v>2.0447119999999996</v>
      </c>
      <c r="U4" s="12">
        <f t="shared" ref="U4:U22" si="11">(T4-O4)/O4</f>
        <v>2.235599999999982E-2</v>
      </c>
    </row>
    <row r="5" spans="1:21" x14ac:dyDescent="0.3">
      <c r="A5" s="20">
        <v>3</v>
      </c>
      <c r="B5" s="7">
        <v>318</v>
      </c>
      <c r="C5" s="6">
        <f t="shared" si="0"/>
        <v>3.067993992953272</v>
      </c>
      <c r="D5" s="12">
        <f t="shared" si="1"/>
        <v>2.2664664317757339E-2</v>
      </c>
      <c r="E5" s="11">
        <v>607</v>
      </c>
      <c r="F5" s="6">
        <f t="shared" si="2"/>
        <v>2.9953509964578338</v>
      </c>
      <c r="G5" s="12">
        <f t="shared" si="3"/>
        <v>-1.5496678473887471E-3</v>
      </c>
      <c r="H5" s="11">
        <v>584</v>
      </c>
      <c r="I5" s="6">
        <f t="shared" si="4"/>
        <v>2.980263545269132</v>
      </c>
      <c r="J5" s="12">
        <f t="shared" si="5"/>
        <v>-6.5788182436226821E-3</v>
      </c>
      <c r="K5" s="11">
        <v>303.5</v>
      </c>
      <c r="L5" s="6">
        <f t="shared" si="6"/>
        <v>2.9918534672797126</v>
      </c>
      <c r="M5" s="12">
        <f t="shared" si="7"/>
        <v>-2.715510906762475E-3</v>
      </c>
      <c r="O5" s="20">
        <v>3</v>
      </c>
      <c r="P5" s="39">
        <v>528</v>
      </c>
      <c r="Q5" s="6">
        <f t="shared" si="8"/>
        <v>2.8949360000000004</v>
      </c>
      <c r="R5" s="12">
        <f t="shared" si="9"/>
        <v>-3.5021333333333203E-2</v>
      </c>
      <c r="S5" s="39">
        <v>556</v>
      </c>
      <c r="T5" s="6">
        <f t="shared" si="10"/>
        <v>2.8172879999999996</v>
      </c>
      <c r="U5" s="12">
        <f t="shared" si="11"/>
        <v>-6.0904000000000146E-2</v>
      </c>
    </row>
    <row r="6" spans="1:21" x14ac:dyDescent="0.3">
      <c r="A6" s="20">
        <v>4</v>
      </c>
      <c r="B6" s="7">
        <v>253</v>
      </c>
      <c r="C6" s="6">
        <f t="shared" si="0"/>
        <v>3.9918957548176071</v>
      </c>
      <c r="D6" s="12">
        <f t="shared" si="1"/>
        <v>-2.026061295598236E-3</v>
      </c>
      <c r="E6" s="11">
        <v>480</v>
      </c>
      <c r="F6" s="6">
        <f t="shared" si="2"/>
        <v>3.9683133478401778</v>
      </c>
      <c r="G6" s="12">
        <f t="shared" si="3"/>
        <v>-7.9216630399555621E-3</v>
      </c>
      <c r="H6" s="11">
        <v>466</v>
      </c>
      <c r="I6" s="6">
        <f t="shared" si="4"/>
        <v>3.9754926544802056</v>
      </c>
      <c r="J6" s="12">
        <f t="shared" si="5"/>
        <v>-6.126836379948597E-3</v>
      </c>
      <c r="K6" s="11">
        <v>235</v>
      </c>
      <c r="L6" s="6">
        <f t="shared" si="6"/>
        <v>3.9905697879858661</v>
      </c>
      <c r="M6" s="12">
        <f t="shared" si="7"/>
        <v>-2.3575530035334635E-3</v>
      </c>
      <c r="O6" s="20">
        <v>4</v>
      </c>
      <c r="P6" s="39">
        <v>656</v>
      </c>
      <c r="Q6" s="6">
        <f t="shared" si="8"/>
        <v>3.7668720000000007</v>
      </c>
      <c r="R6" s="12">
        <f t="shared" si="9"/>
        <v>-5.8281999999999834E-2</v>
      </c>
      <c r="S6" s="39">
        <v>728</v>
      </c>
      <c r="T6" s="6">
        <f t="shared" si="10"/>
        <v>4.0037440000000002</v>
      </c>
      <c r="U6" s="12">
        <f t="shared" si="11"/>
        <v>9.360000000000479E-4</v>
      </c>
    </row>
    <row r="7" spans="1:21" x14ac:dyDescent="0.3">
      <c r="A7" s="20">
        <v>5</v>
      </c>
      <c r="B7" s="7">
        <v>207</v>
      </c>
      <c r="C7" s="6">
        <f t="shared" si="0"/>
        <v>4.9542268128878693</v>
      </c>
      <c r="D7" s="12">
        <f t="shared" si="1"/>
        <v>-9.1546374224261481E-3</v>
      </c>
      <c r="E7" s="11">
        <v>395.5</v>
      </c>
      <c r="F7" s="6">
        <f t="shared" si="2"/>
        <v>5.0097083285368935</v>
      </c>
      <c r="G7" s="12">
        <f t="shared" si="3"/>
        <v>1.9416657073787035E-3</v>
      </c>
      <c r="H7" s="11">
        <v>385</v>
      </c>
      <c r="I7" s="6">
        <f t="shared" si="4"/>
        <v>5.0312772372207748</v>
      </c>
      <c r="J7" s="12">
        <f t="shared" si="5"/>
        <v>6.2554474441549601E-3</v>
      </c>
      <c r="K7" s="11">
        <v>195.5</v>
      </c>
      <c r="L7" s="6">
        <f t="shared" si="6"/>
        <v>4.8633003245203783</v>
      </c>
      <c r="M7" s="12">
        <f t="shared" si="7"/>
        <v>-2.7339935095924341E-2</v>
      </c>
      <c r="O7" s="20">
        <v>5</v>
      </c>
      <c r="P7" s="39">
        <v>832</v>
      </c>
      <c r="Q7" s="6">
        <f t="shared" si="8"/>
        <v>4.9657840000000011</v>
      </c>
      <c r="R7" s="12">
        <f t="shared" si="9"/>
        <v>-6.843199999999783E-3</v>
      </c>
      <c r="S7" s="39">
        <v>852</v>
      </c>
      <c r="T7" s="6">
        <f t="shared" si="10"/>
        <v>4.8590960000000001</v>
      </c>
      <c r="U7" s="12">
        <f t="shared" si="11"/>
        <v>-2.8180799999999985E-2</v>
      </c>
    </row>
    <row r="8" spans="1:21" x14ac:dyDescent="0.3">
      <c r="A8" s="20">
        <v>6</v>
      </c>
      <c r="B8" s="7">
        <v>174</v>
      </c>
      <c r="C8" s="6">
        <f t="shared" si="0"/>
        <v>5.9142430534955013</v>
      </c>
      <c r="D8" s="12">
        <f t="shared" si="1"/>
        <v>-1.4292824417416453E-2</v>
      </c>
      <c r="E8" s="11">
        <v>338</v>
      </c>
      <c r="F8" s="6">
        <f t="shared" si="2"/>
        <v>6.0653638181943581</v>
      </c>
      <c r="G8" s="12">
        <f t="shared" si="3"/>
        <v>1.0893969699059683E-2</v>
      </c>
      <c r="H8" s="11">
        <v>331</v>
      </c>
      <c r="I8" s="6">
        <f t="shared" si="4"/>
        <v>6.0408135756795875</v>
      </c>
      <c r="J8" s="12">
        <f t="shared" si="5"/>
        <v>6.8022626132645909E-3</v>
      </c>
      <c r="K8" s="11">
        <v>163</v>
      </c>
      <c r="L8" s="6">
        <f t="shared" si="6"/>
        <v>5.8733997966561233</v>
      </c>
      <c r="M8" s="12">
        <f t="shared" si="7"/>
        <v>-2.1100033890646113E-2</v>
      </c>
      <c r="O8" s="20">
        <v>6</v>
      </c>
      <c r="P8" s="39">
        <v>956</v>
      </c>
      <c r="Q8" s="6">
        <f t="shared" si="8"/>
        <v>5.8104720000000007</v>
      </c>
      <c r="R8" s="12">
        <f t="shared" si="9"/>
        <v>-3.1587999999999873E-2</v>
      </c>
      <c r="S8" s="39">
        <v>984</v>
      </c>
      <c r="T8" s="6">
        <f t="shared" si="10"/>
        <v>5.7696319999999996</v>
      </c>
      <c r="U8" s="12">
        <f t="shared" si="11"/>
        <v>-3.8394666666666723E-2</v>
      </c>
    </row>
    <row r="9" spans="1:21" x14ac:dyDescent="0.3">
      <c r="A9" s="20">
        <v>7</v>
      </c>
      <c r="B9" s="7">
        <v>145</v>
      </c>
      <c r="C9" s="6">
        <f t="shared" si="0"/>
        <v>7.0597887567817166</v>
      </c>
      <c r="D9" s="12">
        <f t="shared" si="1"/>
        <v>8.5412509688166539E-3</v>
      </c>
      <c r="E9" s="11">
        <v>300.5</v>
      </c>
      <c r="F9" s="6">
        <f t="shared" si="2"/>
        <v>7.0128839908111535</v>
      </c>
      <c r="G9" s="12">
        <f t="shared" si="3"/>
        <v>1.840570115879078E-3</v>
      </c>
      <c r="H9" s="11">
        <v>289</v>
      </c>
      <c r="I9" s="6">
        <f t="shared" si="4"/>
        <v>7.1063831132601809</v>
      </c>
      <c r="J9" s="12">
        <f t="shared" si="5"/>
        <v>1.5197587608597272E-2</v>
      </c>
      <c r="K9" s="11">
        <v>137</v>
      </c>
      <c r="L9" s="6">
        <f t="shared" si="6"/>
        <v>6.9944604078389832</v>
      </c>
      <c r="M9" s="12">
        <f t="shared" si="7"/>
        <v>-7.9137030871669263E-4</v>
      </c>
      <c r="O9" s="20">
        <v>7</v>
      </c>
      <c r="P9" s="39">
        <v>1080</v>
      </c>
      <c r="Q9" s="6">
        <f t="shared" si="8"/>
        <v>6.6551600000000004</v>
      </c>
      <c r="R9" s="12">
        <f t="shared" si="9"/>
        <v>-4.9262857142857087E-2</v>
      </c>
      <c r="S9" s="39">
        <v>1136</v>
      </c>
      <c r="T9" s="6">
        <f t="shared" si="10"/>
        <v>6.8181279999999997</v>
      </c>
      <c r="U9" s="12">
        <f t="shared" si="11"/>
        <v>-2.5981714285714323E-2</v>
      </c>
    </row>
    <row r="10" spans="1:21" x14ac:dyDescent="0.3">
      <c r="A10" s="20">
        <v>8</v>
      </c>
      <c r="B10" s="7">
        <v>126.5</v>
      </c>
      <c r="C10" s="6">
        <f t="shared" si="0"/>
        <v>8.0148636598604295</v>
      </c>
      <c r="D10" s="12">
        <f t="shared" si="1"/>
        <v>1.8579574825536849E-3</v>
      </c>
      <c r="E10" s="11">
        <v>269</v>
      </c>
      <c r="F10" s="6">
        <f t="shared" si="2"/>
        <v>8.0573223821160287</v>
      </c>
      <c r="G10" s="12">
        <f t="shared" si="3"/>
        <v>7.1652977645035865E-3</v>
      </c>
      <c r="H10" s="11">
        <v>265.5</v>
      </c>
      <c r="I10" s="6">
        <f t="shared" si="4"/>
        <v>7.861762584063583</v>
      </c>
      <c r="J10" s="12">
        <f t="shared" si="5"/>
        <v>-1.7279676992052129E-2</v>
      </c>
      <c r="K10" s="11">
        <v>120</v>
      </c>
      <c r="L10" s="6">
        <f t="shared" si="6"/>
        <v>7.9626081766636831</v>
      </c>
      <c r="M10" s="12">
        <f t="shared" si="7"/>
        <v>-4.6739779170396067E-3</v>
      </c>
      <c r="O10" s="20">
        <v>8</v>
      </c>
      <c r="P10" s="39">
        <v>1308</v>
      </c>
      <c r="Q10" s="6">
        <f t="shared" si="8"/>
        <v>8.2082960000000007</v>
      </c>
      <c r="R10" s="12">
        <f t="shared" si="9"/>
        <v>2.6037000000000088E-2</v>
      </c>
      <c r="S10" s="39">
        <v>1344</v>
      </c>
      <c r="T10" s="6">
        <f t="shared" si="10"/>
        <v>8.2529119999999985</v>
      </c>
      <c r="U10" s="12">
        <f t="shared" si="11"/>
        <v>3.1613999999999809E-2</v>
      </c>
    </row>
    <row r="11" spans="1:21" x14ac:dyDescent="0.3">
      <c r="A11" s="20">
        <v>9</v>
      </c>
      <c r="B11" s="7">
        <v>110</v>
      </c>
      <c r="C11" s="6">
        <f t="shared" si="0"/>
        <v>9.0823231592651528</v>
      </c>
      <c r="D11" s="12">
        <f t="shared" si="1"/>
        <v>9.1470176961280861E-3</v>
      </c>
      <c r="E11" s="11">
        <v>249</v>
      </c>
      <c r="F11" s="6">
        <f t="shared" si="2"/>
        <v>8.8903826251368301</v>
      </c>
      <c r="G11" s="12">
        <f t="shared" si="3"/>
        <v>-1.217970831812999E-2</v>
      </c>
      <c r="H11" s="11">
        <v>235.5</v>
      </c>
      <c r="I11" s="6">
        <f t="shared" si="4"/>
        <v>9.0656440677966099</v>
      </c>
      <c r="J11" s="12">
        <f t="shared" si="5"/>
        <v>7.2937853107344353E-3</v>
      </c>
      <c r="K11" s="11">
        <v>102</v>
      </c>
      <c r="L11" s="6">
        <f t="shared" si="6"/>
        <v>9.296895897966218</v>
      </c>
      <c r="M11" s="12">
        <f t="shared" si="7"/>
        <v>3.2988433107357551E-2</v>
      </c>
      <c r="O11" s="20">
        <v>9</v>
      </c>
      <c r="P11" s="39">
        <v>1392</v>
      </c>
      <c r="Q11" s="6">
        <f t="shared" si="8"/>
        <v>8.7805040000000005</v>
      </c>
      <c r="R11" s="12">
        <f t="shared" si="9"/>
        <v>-2.4388444444444386E-2</v>
      </c>
      <c r="S11" s="39">
        <v>1420</v>
      </c>
      <c r="T11" s="6">
        <f t="shared" si="10"/>
        <v>8.7771599999999985</v>
      </c>
      <c r="U11" s="12">
        <f t="shared" si="11"/>
        <v>-2.4760000000000164E-2</v>
      </c>
    </row>
    <row r="12" spans="1:21" x14ac:dyDescent="0.3">
      <c r="A12" s="20">
        <v>10</v>
      </c>
      <c r="B12" s="7">
        <v>98.5</v>
      </c>
      <c r="C12" s="6">
        <f t="shared" si="0"/>
        <v>9.9906492584411488</v>
      </c>
      <c r="D12" s="12">
        <f t="shared" si="1"/>
        <v>-9.3507415588511833E-4</v>
      </c>
      <c r="E12" s="11">
        <v>228</v>
      </c>
      <c r="F12" s="6">
        <f t="shared" si="2"/>
        <v>9.9643582620291138</v>
      </c>
      <c r="G12" s="12">
        <f t="shared" si="3"/>
        <v>-3.5641737970886211E-3</v>
      </c>
      <c r="H12" s="11">
        <v>219.5</v>
      </c>
      <c r="I12" s="6">
        <f t="shared" si="4"/>
        <v>9.8558718334587407</v>
      </c>
      <c r="J12" s="12">
        <f t="shared" si="5"/>
        <v>-1.4412816654125925E-2</v>
      </c>
      <c r="K12" s="11">
        <v>91.5</v>
      </c>
      <c r="L12" s="6">
        <f t="shared" si="6"/>
        <v>10.285411692249385</v>
      </c>
      <c r="M12" s="12">
        <f t="shared" si="7"/>
        <v>2.8541169224938479E-2</v>
      </c>
      <c r="O12" s="20">
        <v>10</v>
      </c>
      <c r="P12" s="39">
        <v>1584</v>
      </c>
      <c r="Q12" s="6">
        <f t="shared" si="8"/>
        <v>10.088407999999999</v>
      </c>
      <c r="R12" s="12">
        <f t="shared" si="9"/>
        <v>8.8407999999999369E-3</v>
      </c>
      <c r="S12" s="39">
        <v>1612</v>
      </c>
      <c r="T12" s="6">
        <f t="shared" si="10"/>
        <v>10.101575999999998</v>
      </c>
      <c r="U12" s="12">
        <f t="shared" si="11"/>
        <v>1.0157599999999789E-2</v>
      </c>
    </row>
    <row r="13" spans="1:21" x14ac:dyDescent="0.3">
      <c r="A13" s="20">
        <v>11</v>
      </c>
      <c r="B13" s="7">
        <v>88</v>
      </c>
      <c r="C13" s="6">
        <f t="shared" si="0"/>
        <v>10.976927576122483</v>
      </c>
      <c r="D13" s="12">
        <f t="shared" si="1"/>
        <v>-2.0974930797742789E-3</v>
      </c>
      <c r="E13" s="11">
        <v>211</v>
      </c>
      <c r="F13" s="6">
        <f t="shared" si="2"/>
        <v>11.036476254755184</v>
      </c>
      <c r="G13" s="12">
        <f t="shared" si="3"/>
        <v>3.3160231595622232E-3</v>
      </c>
      <c r="H13" s="11">
        <v>199</v>
      </c>
      <c r="I13" s="6">
        <f t="shared" si="4"/>
        <v>11.074979591836735</v>
      </c>
      <c r="J13" s="12">
        <f t="shared" si="5"/>
        <v>6.81632653061228E-3</v>
      </c>
      <c r="K13" s="11">
        <v>83</v>
      </c>
      <c r="L13" s="6">
        <f t="shared" si="6"/>
        <v>11.242319661995055</v>
      </c>
      <c r="M13" s="12">
        <f t="shared" si="7"/>
        <v>2.202906018136859E-2</v>
      </c>
      <c r="O13" s="20">
        <v>11</v>
      </c>
      <c r="P13" s="39">
        <v>1696</v>
      </c>
      <c r="Q13" s="6">
        <f t="shared" si="8"/>
        <v>10.851352</v>
      </c>
      <c r="R13" s="12">
        <f t="shared" si="9"/>
        <v>-1.3513454545454516E-2</v>
      </c>
      <c r="S13" s="39">
        <v>1812</v>
      </c>
      <c r="T13" s="6">
        <f t="shared" si="10"/>
        <v>11.481175999999998</v>
      </c>
      <c r="U13" s="12">
        <f t="shared" si="11"/>
        <v>4.3743272727272527E-2</v>
      </c>
    </row>
    <row r="14" spans="1:21" x14ac:dyDescent="0.3">
      <c r="A14" s="20">
        <v>12</v>
      </c>
      <c r="B14" s="7">
        <v>79</v>
      </c>
      <c r="C14" s="6">
        <f t="shared" si="0"/>
        <v>11.976000372925602</v>
      </c>
      <c r="D14" s="12">
        <f t="shared" si="1"/>
        <v>-1.9999689228664685E-3</v>
      </c>
      <c r="E14" s="11">
        <v>198</v>
      </c>
      <c r="F14" s="6">
        <f t="shared" si="2"/>
        <v>12.020324043205761</v>
      </c>
      <c r="G14" s="12">
        <f t="shared" si="3"/>
        <v>1.6936702671467667E-3</v>
      </c>
      <c r="H14" s="11">
        <v>186</v>
      </c>
      <c r="I14" s="6">
        <f t="shared" si="4"/>
        <v>12.004229122701236</v>
      </c>
      <c r="J14" s="12">
        <f t="shared" si="5"/>
        <v>3.5242689176969338E-4</v>
      </c>
      <c r="K14" s="11">
        <v>81.5</v>
      </c>
      <c r="L14" s="6">
        <f t="shared" si="6"/>
        <v>11.428860686623405</v>
      </c>
      <c r="M14" s="12">
        <f t="shared" si="7"/>
        <v>-4.7594942781382876E-2</v>
      </c>
      <c r="O14" s="20">
        <v>12</v>
      </c>
      <c r="P14" s="39">
        <v>1800</v>
      </c>
      <c r="Q14" s="6">
        <f t="shared" si="8"/>
        <v>11.559800000000001</v>
      </c>
      <c r="R14" s="12">
        <f t="shared" si="9"/>
        <v>-3.6683333333333255E-2</v>
      </c>
      <c r="S14" s="39">
        <v>1872</v>
      </c>
      <c r="T14" s="6">
        <f t="shared" si="10"/>
        <v>11.895055999999999</v>
      </c>
      <c r="U14" s="12">
        <f t="shared" si="11"/>
        <v>-8.7453333333334573E-3</v>
      </c>
    </row>
    <row r="15" spans="1:21" x14ac:dyDescent="0.3">
      <c r="A15" s="20">
        <v>13</v>
      </c>
      <c r="B15" s="7">
        <v>77</v>
      </c>
      <c r="C15" s="6">
        <f t="shared" si="0"/>
        <v>12.221217936538096</v>
      </c>
      <c r="D15" s="12">
        <f t="shared" si="1"/>
        <v>-5.99063125739926E-2</v>
      </c>
      <c r="E15" s="11">
        <v>186</v>
      </c>
      <c r="F15" s="6">
        <f t="shared" si="2"/>
        <v>13.093038121466879</v>
      </c>
      <c r="G15" s="12">
        <f t="shared" si="3"/>
        <v>7.1567785743753215E-3</v>
      </c>
      <c r="H15" s="11">
        <v>176</v>
      </c>
      <c r="I15" s="6">
        <f t="shared" si="4"/>
        <v>12.824526146936158</v>
      </c>
      <c r="J15" s="12">
        <f t="shared" si="5"/>
        <v>-1.3497988697218615E-2</v>
      </c>
      <c r="K15" s="11">
        <v>81</v>
      </c>
      <c r="L15" s="6">
        <f t="shared" si="6"/>
        <v>11.492349537037038</v>
      </c>
      <c r="M15" s="12">
        <f t="shared" si="7"/>
        <v>-0.11597311253561247</v>
      </c>
      <c r="O15" s="20">
        <v>13</v>
      </c>
      <c r="P15" s="39">
        <v>2052</v>
      </c>
      <c r="Q15" s="6">
        <f t="shared" si="8"/>
        <v>13.276424</v>
      </c>
      <c r="R15" s="12">
        <f t="shared" si="9"/>
        <v>2.1263384615384649E-2</v>
      </c>
      <c r="S15" s="39">
        <v>2052</v>
      </c>
      <c r="T15" s="6">
        <f t="shared" si="10"/>
        <v>13.136695999999999</v>
      </c>
      <c r="U15" s="12">
        <f t="shared" si="11"/>
        <v>1.0515076923076832E-2</v>
      </c>
    </row>
    <row r="16" spans="1:21" x14ac:dyDescent="0.3">
      <c r="A16" s="20">
        <v>14</v>
      </c>
      <c r="B16" s="7">
        <v>73</v>
      </c>
      <c r="C16" s="6">
        <f t="shared" si="0"/>
        <v>12.74071301599842</v>
      </c>
      <c r="D16" s="12">
        <f t="shared" si="1"/>
        <v>-8.9949070285827146E-2</v>
      </c>
      <c r="E16" s="11">
        <v>175</v>
      </c>
      <c r="F16" s="6">
        <f t="shared" si="2"/>
        <v>14.254469207749253</v>
      </c>
      <c r="G16" s="12">
        <f t="shared" si="3"/>
        <v>1.8176371982089483E-2</v>
      </c>
      <c r="H16" s="11">
        <v>166</v>
      </c>
      <c r="I16" s="6">
        <f t="shared" si="4"/>
        <v>13.757308193349333</v>
      </c>
      <c r="J16" s="12">
        <f t="shared" si="5"/>
        <v>-1.733512904647621E-2</v>
      </c>
      <c r="K16" s="11">
        <v>79</v>
      </c>
      <c r="L16" s="6">
        <f t="shared" si="6"/>
        <v>11.753128761822872</v>
      </c>
      <c r="M16" s="12">
        <f t="shared" si="7"/>
        <v>-0.16049080272693775</v>
      </c>
      <c r="O16" s="20">
        <v>14</v>
      </c>
      <c r="P16" s="39">
        <v>2204</v>
      </c>
      <c r="Q16" s="6">
        <f t="shared" si="8"/>
        <v>14.311847999999999</v>
      </c>
      <c r="R16" s="12">
        <f t="shared" si="9"/>
        <v>2.2274857142857103E-2</v>
      </c>
      <c r="S16" s="39">
        <v>2196</v>
      </c>
      <c r="T16" s="6">
        <f t="shared" si="10"/>
        <v>14.130007999999998</v>
      </c>
      <c r="U16" s="12">
        <f t="shared" si="11"/>
        <v>9.286285714285596E-3</v>
      </c>
    </row>
    <row r="17" spans="1:21" x14ac:dyDescent="0.3">
      <c r="A17" s="20">
        <v>15</v>
      </c>
      <c r="B17" s="7">
        <v>71</v>
      </c>
      <c r="C17" s="6">
        <f t="shared" si="0"/>
        <v>13.016161595808986</v>
      </c>
      <c r="D17" s="12">
        <f t="shared" si="1"/>
        <v>-0.13225589361273424</v>
      </c>
      <c r="E17" s="11">
        <v>168</v>
      </c>
      <c r="F17" s="6">
        <f t="shared" si="2"/>
        <v>15.104444074012337</v>
      </c>
      <c r="G17" s="12">
        <f t="shared" si="3"/>
        <v>6.9629382674891126E-3</v>
      </c>
      <c r="H17" s="11">
        <v>153</v>
      </c>
      <c r="I17" s="6">
        <f t="shared" si="4"/>
        <v>15.179862250658639</v>
      </c>
      <c r="J17" s="12">
        <f t="shared" si="5"/>
        <v>1.1990816710575914E-2</v>
      </c>
      <c r="K17" s="11">
        <v>90</v>
      </c>
      <c r="L17" s="6">
        <f t="shared" si="6"/>
        <v>10.442916186082277</v>
      </c>
      <c r="M17" s="12">
        <f t="shared" si="7"/>
        <v>-0.30380558759451487</v>
      </c>
      <c r="O17" s="20">
        <v>15</v>
      </c>
      <c r="P17" s="39">
        <v>2344</v>
      </c>
      <c r="Q17" s="6">
        <f t="shared" si="8"/>
        <v>15.265528</v>
      </c>
      <c r="R17" s="12">
        <f t="shared" si="9"/>
        <v>1.7701866666666653E-2</v>
      </c>
      <c r="S17" s="39">
        <v>2308</v>
      </c>
      <c r="T17" s="6">
        <f t="shared" si="10"/>
        <v>14.902583999999999</v>
      </c>
      <c r="U17" s="12">
        <f t="shared" si="11"/>
        <v>-6.4944000000000555E-3</v>
      </c>
    </row>
    <row r="18" spans="1:21" x14ac:dyDescent="0.3">
      <c r="A18" s="20">
        <v>16</v>
      </c>
      <c r="B18" s="7">
        <v>73</v>
      </c>
      <c r="C18" s="6">
        <f t="shared" si="0"/>
        <v>12.74071301599842</v>
      </c>
      <c r="D18" s="12">
        <f t="shared" si="1"/>
        <v>-0.20370543650009876</v>
      </c>
      <c r="E18" s="11">
        <v>162</v>
      </c>
      <c r="F18" s="6">
        <f t="shared" si="2"/>
        <v>15.916088787506581</v>
      </c>
      <c r="G18" s="12">
        <f t="shared" si="3"/>
        <v>-5.2444507808386831E-3</v>
      </c>
      <c r="H18" s="11">
        <v>147</v>
      </c>
      <c r="I18" s="6">
        <f t="shared" si="4"/>
        <v>15.934767836026804</v>
      </c>
      <c r="J18" s="12">
        <f t="shared" si="5"/>
        <v>-4.0770102483247417E-3</v>
      </c>
      <c r="K18" s="11">
        <v>128</v>
      </c>
      <c r="L18" s="6">
        <f t="shared" si="6"/>
        <v>7.4781413686285569</v>
      </c>
      <c r="M18" s="12">
        <f t="shared" si="7"/>
        <v>-0.53261616446071525</v>
      </c>
      <c r="O18" s="20">
        <v>16</v>
      </c>
      <c r="P18" s="39">
        <v>2508</v>
      </c>
      <c r="Q18" s="6">
        <f t="shared" si="8"/>
        <v>16.382696000000003</v>
      </c>
      <c r="R18" s="12">
        <f t="shared" si="9"/>
        <v>2.3918500000000176E-2</v>
      </c>
      <c r="S18" s="39">
        <v>2464</v>
      </c>
      <c r="T18" s="6">
        <f t="shared" si="10"/>
        <v>15.978672</v>
      </c>
      <c r="U18" s="12">
        <f t="shared" si="11"/>
        <v>-1.3330000000000286E-3</v>
      </c>
    </row>
    <row r="19" spans="1:21" x14ac:dyDescent="0.3">
      <c r="A19" s="20">
        <v>17</v>
      </c>
      <c r="B19" s="7">
        <v>70</v>
      </c>
      <c r="C19" s="6">
        <f t="shared" si="0"/>
        <v>13.15809077956442</v>
      </c>
      <c r="D19" s="12">
        <f t="shared" si="1"/>
        <v>-0.22599466002562238</v>
      </c>
      <c r="E19" s="11">
        <v>159</v>
      </c>
      <c r="F19" s="6">
        <f t="shared" si="2"/>
        <v>16.354821589475584</v>
      </c>
      <c r="G19" s="12">
        <f t="shared" si="3"/>
        <v>-3.7951671207318578E-2</v>
      </c>
      <c r="H19" s="11">
        <v>139</v>
      </c>
      <c r="I19" s="6">
        <f t="shared" si="4"/>
        <v>17.059874631888938</v>
      </c>
      <c r="J19" s="12">
        <f t="shared" si="5"/>
        <v>3.5220371699375454E-3</v>
      </c>
      <c r="K19" s="11">
        <v>117</v>
      </c>
      <c r="L19" s="6">
        <f t="shared" si="6"/>
        <v>8.1595337301587314</v>
      </c>
      <c r="M19" s="12">
        <f t="shared" si="7"/>
        <v>-0.5200274276377217</v>
      </c>
      <c r="O19" s="20">
        <v>17</v>
      </c>
      <c r="P19" s="39">
        <v>2656</v>
      </c>
      <c r="Q19" s="6">
        <f t="shared" si="8"/>
        <v>17.390872000000002</v>
      </c>
      <c r="R19" s="12">
        <f t="shared" si="9"/>
        <v>2.2992470588235392E-2</v>
      </c>
      <c r="S19" s="39">
        <v>2648</v>
      </c>
      <c r="T19" s="6">
        <f t="shared" si="10"/>
        <v>17.247903999999998</v>
      </c>
      <c r="U19" s="12">
        <f t="shared" si="11"/>
        <v>1.4582588235294021E-2</v>
      </c>
    </row>
    <row r="20" spans="1:21" x14ac:dyDescent="0.3">
      <c r="A20" s="20">
        <v>18</v>
      </c>
      <c r="B20" s="7">
        <v>71</v>
      </c>
      <c r="C20" s="6">
        <f t="shared" si="0"/>
        <v>13.016161595808986</v>
      </c>
      <c r="D20" s="12">
        <f t="shared" si="1"/>
        <v>-0.27687991134394518</v>
      </c>
      <c r="E20" s="11">
        <v>157</v>
      </c>
      <c r="F20" s="6">
        <f t="shared" si="2"/>
        <v>16.660729491649846</v>
      </c>
      <c r="G20" s="12">
        <f t="shared" si="3"/>
        <v>-7.4403917130564101E-2</v>
      </c>
      <c r="H20" s="11">
        <v>135</v>
      </c>
      <c r="I20" s="6">
        <f t="shared" si="4"/>
        <v>17.681205920766217</v>
      </c>
      <c r="J20" s="12">
        <f t="shared" si="5"/>
        <v>-1.7710782179654591E-2</v>
      </c>
      <c r="K20" s="11">
        <v>90</v>
      </c>
      <c r="L20" s="6">
        <f t="shared" si="6"/>
        <v>10.442916186082277</v>
      </c>
      <c r="M20" s="12">
        <f t="shared" si="7"/>
        <v>-0.41983798966209573</v>
      </c>
      <c r="O20" s="20">
        <v>18</v>
      </c>
      <c r="P20" s="39">
        <v>2720</v>
      </c>
      <c r="Q20" s="6">
        <f t="shared" si="8"/>
        <v>17.826840000000001</v>
      </c>
      <c r="R20" s="12">
        <f t="shared" si="9"/>
        <v>-9.6199999999999619E-3</v>
      </c>
      <c r="S20" s="39">
        <v>2732</v>
      </c>
      <c r="T20" s="6">
        <f t="shared" si="10"/>
        <v>17.827335999999999</v>
      </c>
      <c r="U20" s="12">
        <f t="shared" si="11"/>
        <v>-9.5924444444445024E-3</v>
      </c>
    </row>
    <row r="21" spans="1:21" x14ac:dyDescent="0.3">
      <c r="A21" s="20">
        <v>19</v>
      </c>
      <c r="B21" s="7">
        <v>71</v>
      </c>
      <c r="C21" s="6">
        <f t="shared" si="0"/>
        <v>13.016161595808986</v>
      </c>
      <c r="D21" s="12">
        <f t="shared" si="1"/>
        <v>-0.31493886337847438</v>
      </c>
      <c r="E21" s="11">
        <v>154</v>
      </c>
      <c r="F21" s="6">
        <f t="shared" si="2"/>
        <v>17.141239856576714</v>
      </c>
      <c r="G21" s="12">
        <f t="shared" si="3"/>
        <v>-9.7829481232804522E-2</v>
      </c>
      <c r="H21" s="11">
        <v>132</v>
      </c>
      <c r="I21" s="6">
        <f t="shared" si="4"/>
        <v>18.176368350469382</v>
      </c>
      <c r="J21" s="12">
        <f t="shared" si="5"/>
        <v>-4.3349034185822019E-2</v>
      </c>
      <c r="K21" s="11">
        <v>90</v>
      </c>
      <c r="L21" s="6">
        <f t="shared" si="6"/>
        <v>10.442916186082277</v>
      </c>
      <c r="M21" s="12">
        <f t="shared" si="7"/>
        <v>-0.45037283231145908</v>
      </c>
      <c r="O21" s="20">
        <v>19</v>
      </c>
      <c r="P21" s="39">
        <v>2860</v>
      </c>
      <c r="Q21" s="6">
        <f t="shared" si="8"/>
        <v>18.780520000000003</v>
      </c>
      <c r="R21" s="12">
        <f t="shared" si="9"/>
        <v>-1.1551578947368276E-2</v>
      </c>
      <c r="S21" s="39">
        <v>2896</v>
      </c>
      <c r="T21" s="6">
        <f t="shared" si="10"/>
        <v>18.958607999999998</v>
      </c>
      <c r="U21" s="12">
        <f t="shared" si="11"/>
        <v>-2.1785263157895721E-3</v>
      </c>
    </row>
    <row r="22" spans="1:21" ht="15" thickBot="1" x14ac:dyDescent="0.35">
      <c r="A22" s="21">
        <v>20</v>
      </c>
      <c r="B22" s="17">
        <v>70</v>
      </c>
      <c r="C22" s="14">
        <f t="shared" si="0"/>
        <v>13.15809077956442</v>
      </c>
      <c r="D22" s="15">
        <f t="shared" si="1"/>
        <v>-0.34209546102177901</v>
      </c>
      <c r="E22" s="13">
        <v>152</v>
      </c>
      <c r="F22" s="14">
        <f t="shared" si="2"/>
        <v>17.476984035391425</v>
      </c>
      <c r="G22" s="15">
        <f t="shared" si="3"/>
        <v>-0.12615079823042877</v>
      </c>
      <c r="H22" s="13">
        <v>129</v>
      </c>
      <c r="I22" s="14">
        <f t="shared" si="4"/>
        <v>18.698824988516307</v>
      </c>
      <c r="J22" s="15">
        <f t="shared" si="5"/>
        <v>-6.5058750574184643E-2</v>
      </c>
      <c r="K22" s="13">
        <v>112</v>
      </c>
      <c r="L22" s="14">
        <f t="shared" si="6"/>
        <v>8.5085750555379249</v>
      </c>
      <c r="M22" s="15">
        <f t="shared" si="7"/>
        <v>-0.57457124722310371</v>
      </c>
      <c r="O22" s="21">
        <v>20</v>
      </c>
      <c r="P22" s="40">
        <v>2976</v>
      </c>
      <c r="Q22" s="14">
        <f t="shared" si="8"/>
        <v>19.570712000000004</v>
      </c>
      <c r="R22" s="15">
        <f t="shared" si="9"/>
        <v>-2.1464399999999807E-2</v>
      </c>
      <c r="S22" s="40">
        <v>3016</v>
      </c>
      <c r="T22" s="14">
        <f t="shared" si="10"/>
        <v>19.786368</v>
      </c>
      <c r="U22" s="15">
        <f t="shared" si="11"/>
        <v>-1.0681600000000024E-2</v>
      </c>
    </row>
    <row r="23" spans="1:21" x14ac:dyDescent="0.3">
      <c r="F23" s="1"/>
      <c r="J23" s="2"/>
    </row>
    <row r="24" spans="1:21" x14ac:dyDescent="0.3">
      <c r="F24" s="1"/>
      <c r="J24" s="2"/>
    </row>
  </sheetData>
  <mergeCells count="6">
    <mergeCell ref="B1:D1"/>
    <mergeCell ref="E1:G1"/>
    <mergeCell ref="H1:J1"/>
    <mergeCell ref="K1:M1"/>
    <mergeCell ref="S1:U1"/>
    <mergeCell ref="P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A. Snyder</dc:creator>
  <cp:lastModifiedBy>Cory A. Snyder</cp:lastModifiedBy>
  <dcterms:created xsi:type="dcterms:W3CDTF">2021-12-12T21:29:43Z</dcterms:created>
  <dcterms:modified xsi:type="dcterms:W3CDTF">2022-01-09T21:25:40Z</dcterms:modified>
</cp:coreProperties>
</file>