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L:\Priv\CORFiles\Projects\ACE_CIVA_2.8\Marcia\Data\Portfolio_metrics\"/>
    </mc:Choice>
  </mc:AlternateContent>
  <bookViews>
    <workbookView xWindow="0" yWindow="0" windowWidth="19185" windowHeight="12120" activeTab="2"/>
  </bookViews>
  <sheets>
    <sheet name="Variance Full Dataset (2)" sheetId="14" r:id="rId1"/>
    <sheet name="Variance Full Dataset" sheetId="4" r:id="rId2"/>
    <sheet name="Sheet1" sheetId="13" r:id="rId3"/>
  </sheets>
  <calcPr calcId="171027"/>
</workbook>
</file>

<file path=xl/calcChain.xml><?xml version="1.0" encoding="utf-8"?>
<calcChain xmlns="http://schemas.openxmlformats.org/spreadsheetml/2006/main">
  <c r="Y28" i="4" l="1"/>
  <c r="AC27" i="4"/>
  <c r="X2" i="4"/>
  <c r="AX33" i="14" l="1"/>
  <c r="AY33" i="14"/>
  <c r="AZ33" i="14"/>
  <c r="BA33" i="14"/>
  <c r="BB33" i="14"/>
  <c r="BF5" i="14" s="1"/>
  <c r="BF41" i="14" s="1"/>
  <c r="BC33" i="14"/>
  <c r="BG2" i="14" s="1"/>
  <c r="BD33" i="14"/>
  <c r="BE33" i="14"/>
  <c r="BF33" i="14"/>
  <c r="BG33" i="14"/>
  <c r="BH33" i="14"/>
  <c r="BI33" i="14"/>
  <c r="BJ33" i="14"/>
  <c r="BK33" i="14"/>
  <c r="BO2" i="14" s="1"/>
  <c r="BL33" i="14"/>
  <c r="BM33" i="14"/>
  <c r="BT18" i="14" s="1"/>
  <c r="BN33" i="14"/>
  <c r="BO33" i="14"/>
  <c r="BT20" i="14" s="1"/>
  <c r="BP33" i="14"/>
  <c r="BQ33" i="14"/>
  <c r="AW33" i="14"/>
  <c r="BD2" i="14" s="1"/>
  <c r="BB2" i="14"/>
  <c r="BB38" i="14" s="1"/>
  <c r="AB2" i="14"/>
  <c r="AC2" i="14"/>
  <c r="AD2" i="14"/>
  <c r="AE2" i="14"/>
  <c r="AF2" i="14"/>
  <c r="AG2" i="14"/>
  <c r="AH2" i="14"/>
  <c r="AI2" i="14"/>
  <c r="AJ2" i="14"/>
  <c r="AK2" i="14"/>
  <c r="AL2" i="14"/>
  <c r="AM2" i="14"/>
  <c r="AN2" i="14"/>
  <c r="AO2" i="14"/>
  <c r="AP2" i="14"/>
  <c r="AQ2" i="14"/>
  <c r="AR2" i="14"/>
  <c r="AS2" i="14"/>
  <c r="AT2" i="14"/>
  <c r="AU2" i="14"/>
  <c r="W29" i="14"/>
  <c r="V29" i="14"/>
  <c r="U29" i="14"/>
  <c r="U30" i="14" s="1"/>
  <c r="T29" i="14"/>
  <c r="S29" i="14"/>
  <c r="R29" i="14"/>
  <c r="Q29" i="14"/>
  <c r="Q30" i="14" s="1"/>
  <c r="P29" i="14"/>
  <c r="O29" i="14"/>
  <c r="N29" i="14"/>
  <c r="M29" i="14"/>
  <c r="M30" i="14" s="1"/>
  <c r="L29" i="14"/>
  <c r="K29" i="14"/>
  <c r="J29" i="14"/>
  <c r="I29" i="14"/>
  <c r="I30" i="14" s="1"/>
  <c r="H29" i="14"/>
  <c r="H30" i="14" s="1"/>
  <c r="G29" i="14"/>
  <c r="F29" i="14"/>
  <c r="E29" i="14"/>
  <c r="E30" i="14" s="1"/>
  <c r="D29" i="14"/>
  <c r="D30" i="14" s="1"/>
  <c r="C29" i="14"/>
  <c r="T28" i="14"/>
  <c r="P28" i="14"/>
  <c r="O28" i="14"/>
  <c r="H28" i="14"/>
  <c r="W27" i="14"/>
  <c r="W28" i="14" s="1"/>
  <c r="V27" i="14"/>
  <c r="V28" i="14" s="1"/>
  <c r="U27" i="14"/>
  <c r="U28" i="14" s="1"/>
  <c r="T27" i="14"/>
  <c r="S27" i="14"/>
  <c r="S28" i="14" s="1"/>
  <c r="R27" i="14"/>
  <c r="R28" i="14" s="1"/>
  <c r="Q27" i="14"/>
  <c r="Q28" i="14" s="1"/>
  <c r="P27" i="14"/>
  <c r="O27" i="14"/>
  <c r="N27" i="14"/>
  <c r="N28" i="14" s="1"/>
  <c r="M27" i="14"/>
  <c r="M28" i="14" s="1"/>
  <c r="L27" i="14"/>
  <c r="L28" i="14" s="1"/>
  <c r="K27" i="14"/>
  <c r="K28" i="14" s="1"/>
  <c r="J27" i="14"/>
  <c r="J28" i="14" s="1"/>
  <c r="I27" i="14"/>
  <c r="I28" i="14" s="1"/>
  <c r="H27" i="14"/>
  <c r="G27" i="14"/>
  <c r="G28" i="14" s="1"/>
  <c r="F27" i="14"/>
  <c r="F28" i="14" s="1"/>
  <c r="E27" i="14"/>
  <c r="E28" i="14" s="1"/>
  <c r="D27" i="14"/>
  <c r="D28" i="14" s="1"/>
  <c r="C27" i="14"/>
  <c r="C28" i="14" s="1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X24" i="14"/>
  <c r="X23" i="14"/>
  <c r="BT22" i="14"/>
  <c r="BS22" i="14"/>
  <c r="BR22" i="14"/>
  <c r="BQ22" i="14"/>
  <c r="BP22" i="14"/>
  <c r="BO22" i="14"/>
  <c r="BN22" i="14"/>
  <c r="BM22" i="14"/>
  <c r="BL22" i="14"/>
  <c r="BK22" i="14"/>
  <c r="BJ22" i="14"/>
  <c r="BI22" i="14"/>
  <c r="BH22" i="14"/>
  <c r="BG22" i="14"/>
  <c r="BF22" i="14"/>
  <c r="BE22" i="14"/>
  <c r="BD22" i="14"/>
  <c r="BC22" i="14"/>
  <c r="BB22" i="14"/>
  <c r="BA22" i="14"/>
  <c r="X22" i="14"/>
  <c r="BS21" i="14"/>
  <c r="BR21" i="14"/>
  <c r="BQ21" i="14"/>
  <c r="BP21" i="14"/>
  <c r="BO21" i="14"/>
  <c r="BN21" i="14"/>
  <c r="BM21" i="14"/>
  <c r="BL21" i="14"/>
  <c r="BK21" i="14"/>
  <c r="BJ21" i="14"/>
  <c r="BI21" i="14"/>
  <c r="BH21" i="14"/>
  <c r="BG21" i="14"/>
  <c r="BF21" i="14"/>
  <c r="BE21" i="14"/>
  <c r="BD21" i="14"/>
  <c r="BC21" i="14"/>
  <c r="BB21" i="14"/>
  <c r="BA21" i="14"/>
  <c r="AU21" i="14"/>
  <c r="X21" i="14"/>
  <c r="BR20" i="14"/>
  <c r="BQ20" i="14"/>
  <c r="BP20" i="14"/>
  <c r="BO20" i="14"/>
  <c r="BN20" i="14"/>
  <c r="BM20" i="14"/>
  <c r="BL20" i="14"/>
  <c r="BK20" i="14"/>
  <c r="BJ20" i="14"/>
  <c r="BI20" i="14"/>
  <c r="BH20" i="14"/>
  <c r="BG20" i="14"/>
  <c r="BF20" i="14"/>
  <c r="BE20" i="14"/>
  <c r="BD20" i="14"/>
  <c r="BC20" i="14"/>
  <c r="BB20" i="14"/>
  <c r="BA20" i="14"/>
  <c r="AU20" i="14"/>
  <c r="AT20" i="14"/>
  <c r="X20" i="14"/>
  <c r="BQ19" i="14"/>
  <c r="BP19" i="14"/>
  <c r="BO19" i="14"/>
  <c r="BN19" i="14"/>
  <c r="BM19" i="14"/>
  <c r="BL19" i="14"/>
  <c r="BK19" i="14"/>
  <c r="BJ19" i="14"/>
  <c r="BI19" i="14"/>
  <c r="BH19" i="14"/>
  <c r="BG19" i="14"/>
  <c r="BF19" i="14"/>
  <c r="BE19" i="14"/>
  <c r="BD19" i="14"/>
  <c r="BC19" i="14"/>
  <c r="BB19" i="14"/>
  <c r="BA19" i="14"/>
  <c r="AU19" i="14"/>
  <c r="AT19" i="14"/>
  <c r="AS19" i="14"/>
  <c r="X19" i="14"/>
  <c r="BP18" i="14"/>
  <c r="BO18" i="14"/>
  <c r="BN18" i="14"/>
  <c r="BM18" i="14"/>
  <c r="BL18" i="14"/>
  <c r="BK18" i="14"/>
  <c r="BJ18" i="14"/>
  <c r="BI18" i="14"/>
  <c r="BH18" i="14"/>
  <c r="BG18" i="14"/>
  <c r="BF18" i="14"/>
  <c r="BE18" i="14"/>
  <c r="BD18" i="14"/>
  <c r="BC18" i="14"/>
  <c r="BB18" i="14"/>
  <c r="BA18" i="14"/>
  <c r="AU18" i="14"/>
  <c r="AT18" i="14"/>
  <c r="AS18" i="14"/>
  <c r="AR18" i="14"/>
  <c r="X18" i="14"/>
  <c r="BO17" i="14"/>
  <c r="BN17" i="14"/>
  <c r="BM17" i="14"/>
  <c r="BL17" i="14"/>
  <c r="BK17" i="14"/>
  <c r="BJ17" i="14"/>
  <c r="BI17" i="14"/>
  <c r="BH17" i="14"/>
  <c r="BG17" i="14"/>
  <c r="BF17" i="14"/>
  <c r="BE17" i="14"/>
  <c r="BD17" i="14"/>
  <c r="BC17" i="14"/>
  <c r="BB17" i="14"/>
  <c r="BA17" i="14"/>
  <c r="AU17" i="14"/>
  <c r="AT17" i="14"/>
  <c r="AS17" i="14"/>
  <c r="AR17" i="14"/>
  <c r="AQ17" i="14"/>
  <c r="X17" i="14"/>
  <c r="BN16" i="14"/>
  <c r="BM16" i="14"/>
  <c r="BL16" i="14"/>
  <c r="BK16" i="14"/>
  <c r="BJ16" i="14"/>
  <c r="BI16" i="14"/>
  <c r="BH16" i="14"/>
  <c r="BG16" i="14"/>
  <c r="BF16" i="14"/>
  <c r="BE16" i="14"/>
  <c r="BD16" i="14"/>
  <c r="BC16" i="14"/>
  <c r="BB16" i="14"/>
  <c r="BA16" i="14"/>
  <c r="AU16" i="14"/>
  <c r="AT16" i="14"/>
  <c r="AS16" i="14"/>
  <c r="AR16" i="14"/>
  <c r="AQ16" i="14"/>
  <c r="AP16" i="14"/>
  <c r="X16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U15" i="14"/>
  <c r="AT15" i="14"/>
  <c r="AS15" i="14"/>
  <c r="AR15" i="14"/>
  <c r="AQ15" i="14"/>
  <c r="AP15" i="14"/>
  <c r="AO15" i="14"/>
  <c r="X15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U14" i="14"/>
  <c r="AT14" i="14"/>
  <c r="AS14" i="14"/>
  <c r="AR14" i="14"/>
  <c r="AQ14" i="14"/>
  <c r="AP14" i="14"/>
  <c r="AO14" i="14"/>
  <c r="AN14" i="14"/>
  <c r="X14" i="14"/>
  <c r="BT13" i="14"/>
  <c r="BK13" i="14"/>
  <c r="BJ13" i="14"/>
  <c r="BI13" i="14"/>
  <c r="BH13" i="14"/>
  <c r="BG13" i="14"/>
  <c r="BF13" i="14"/>
  <c r="BE13" i="14"/>
  <c r="BD13" i="14"/>
  <c r="BC13" i="14"/>
  <c r="BB13" i="14"/>
  <c r="BA13" i="14"/>
  <c r="AU13" i="14"/>
  <c r="AT13" i="14"/>
  <c r="AS13" i="14"/>
  <c r="AR13" i="14"/>
  <c r="AQ13" i="14"/>
  <c r="AP13" i="14"/>
  <c r="AO13" i="14"/>
  <c r="AN13" i="14"/>
  <c r="AM13" i="14"/>
  <c r="X13" i="14"/>
  <c r="BJ12" i="14"/>
  <c r="BI12" i="14"/>
  <c r="BH12" i="14"/>
  <c r="BG12" i="14"/>
  <c r="BF12" i="14"/>
  <c r="BE12" i="14"/>
  <c r="BD12" i="14"/>
  <c r="BC12" i="14"/>
  <c r="BB12" i="14"/>
  <c r="BA12" i="14"/>
  <c r="AU12" i="14"/>
  <c r="AT12" i="14"/>
  <c r="AS12" i="14"/>
  <c r="AR12" i="14"/>
  <c r="AQ12" i="14"/>
  <c r="AP12" i="14"/>
  <c r="AO12" i="14"/>
  <c r="AN12" i="14"/>
  <c r="AM12" i="14"/>
  <c r="AL12" i="14"/>
  <c r="X12" i="14"/>
  <c r="BI11" i="14"/>
  <c r="BH11" i="14"/>
  <c r="BG11" i="14"/>
  <c r="BF11" i="14"/>
  <c r="BE11" i="14"/>
  <c r="BD11" i="14"/>
  <c r="BC11" i="14"/>
  <c r="BB11" i="14"/>
  <c r="BA11" i="14"/>
  <c r="AU11" i="14"/>
  <c r="AT11" i="14"/>
  <c r="AS11" i="14"/>
  <c r="AR11" i="14"/>
  <c r="AQ11" i="14"/>
  <c r="AP11" i="14"/>
  <c r="AO11" i="14"/>
  <c r="AN11" i="14"/>
  <c r="AM11" i="14"/>
  <c r="AL11" i="14"/>
  <c r="AK11" i="14"/>
  <c r="X11" i="14"/>
  <c r="BH10" i="14"/>
  <c r="BG10" i="14"/>
  <c r="BF10" i="14"/>
  <c r="BE10" i="14"/>
  <c r="BD10" i="14"/>
  <c r="BC10" i="14"/>
  <c r="BB10" i="14"/>
  <c r="BA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X10" i="14"/>
  <c r="BG9" i="14"/>
  <c r="BF9" i="14"/>
  <c r="BE9" i="14"/>
  <c r="BD9" i="14"/>
  <c r="BC9" i="14"/>
  <c r="BB9" i="14"/>
  <c r="BA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X9" i="14"/>
  <c r="BF8" i="14"/>
  <c r="BE8" i="14"/>
  <c r="BD8" i="14"/>
  <c r="BC8" i="14"/>
  <c r="BB8" i="14"/>
  <c r="BA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X8" i="14"/>
  <c r="BE7" i="14"/>
  <c r="BD7" i="14"/>
  <c r="BC7" i="14"/>
  <c r="BB7" i="14"/>
  <c r="BA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X7" i="14"/>
  <c r="BD6" i="14"/>
  <c r="BC6" i="14"/>
  <c r="BB6" i="14"/>
  <c r="BA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X6" i="14"/>
  <c r="BT5" i="14"/>
  <c r="BT41" i="14" s="1"/>
  <c r="BC5" i="14"/>
  <c r="BB5" i="14"/>
  <c r="BA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X5" i="14"/>
  <c r="BB4" i="14"/>
  <c r="BA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X4" i="14"/>
  <c r="BR3" i="14"/>
  <c r="BR39" i="14" s="1"/>
  <c r="BA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X3" i="14"/>
  <c r="X2" i="14"/>
  <c r="R25" i="4"/>
  <c r="R30" i="4" s="1"/>
  <c r="R27" i="4"/>
  <c r="R28" i="4" s="1"/>
  <c r="R29" i="4"/>
  <c r="BB2" i="4"/>
  <c r="AB2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S29" i="4"/>
  <c r="T29" i="4"/>
  <c r="U29" i="4"/>
  <c r="V29" i="4"/>
  <c r="W29" i="4"/>
  <c r="C29" i="4"/>
  <c r="D27" i="4"/>
  <c r="D28" i="4" s="1"/>
  <c r="E27" i="4"/>
  <c r="E28" i="4" s="1"/>
  <c r="F27" i="4"/>
  <c r="F28" i="4" s="1"/>
  <c r="G27" i="4"/>
  <c r="G28" i="4" s="1"/>
  <c r="H27" i="4"/>
  <c r="H28" i="4" s="1"/>
  <c r="I27" i="4"/>
  <c r="I28" i="4" s="1"/>
  <c r="J27" i="4"/>
  <c r="J28" i="4" s="1"/>
  <c r="K27" i="4"/>
  <c r="K28" i="4" s="1"/>
  <c r="L27" i="4"/>
  <c r="L28" i="4" s="1"/>
  <c r="M27" i="4"/>
  <c r="M28" i="4" s="1"/>
  <c r="N27" i="4"/>
  <c r="N28" i="4" s="1"/>
  <c r="O27" i="4"/>
  <c r="O28" i="4" s="1"/>
  <c r="P27" i="4"/>
  <c r="P28" i="4" s="1"/>
  <c r="Q27" i="4"/>
  <c r="Q28" i="4" s="1"/>
  <c r="S27" i="4"/>
  <c r="S28" i="4" s="1"/>
  <c r="T27" i="4"/>
  <c r="T28" i="4" s="1"/>
  <c r="U27" i="4"/>
  <c r="U28" i="4" s="1"/>
  <c r="V27" i="4"/>
  <c r="V28" i="4" s="1"/>
  <c r="W27" i="4"/>
  <c r="W28" i="4" s="1"/>
  <c r="C27" i="4"/>
  <c r="C28" i="4" s="1"/>
  <c r="BB38" i="4" l="1"/>
  <c r="BT49" i="14"/>
  <c r="X25" i="14"/>
  <c r="BG3" i="14"/>
  <c r="BG39" i="14" s="1"/>
  <c r="F30" i="14"/>
  <c r="J30" i="14"/>
  <c r="N30" i="14"/>
  <c r="R30" i="14"/>
  <c r="V30" i="14"/>
  <c r="BT54" i="14"/>
  <c r="BU14" i="14"/>
  <c r="BT17" i="14"/>
  <c r="BT53" i="14" s="1"/>
  <c r="BS6" i="14"/>
  <c r="BS42" i="14" s="1"/>
  <c r="BR11" i="14"/>
  <c r="BR7" i="14"/>
  <c r="BR43" i="14" s="1"/>
  <c r="BO3" i="14"/>
  <c r="BO39" i="14" s="1"/>
  <c r="BS8" i="14"/>
  <c r="BO15" i="14"/>
  <c r="BO51" i="14" s="1"/>
  <c r="BF3" i="14"/>
  <c r="BF39" i="14" s="1"/>
  <c r="BU3" i="14"/>
  <c r="BU39" i="14" s="1"/>
  <c r="BN7" i="14"/>
  <c r="BN43" i="14" s="1"/>
  <c r="P30" i="14"/>
  <c r="T30" i="14"/>
  <c r="BI7" i="14"/>
  <c r="BQ9" i="14"/>
  <c r="BQ45" i="14" s="1"/>
  <c r="BR16" i="14"/>
  <c r="BR52" i="14" s="1"/>
  <c r="BK2" i="14"/>
  <c r="BK38" i="14" s="1"/>
  <c r="BJ2" i="14"/>
  <c r="BJ38" i="14" s="1"/>
  <c r="BN2" i="14"/>
  <c r="BT2" i="14"/>
  <c r="BT38" i="14" s="1"/>
  <c r="BF2" i="14"/>
  <c r="BF38" i="14" s="1"/>
  <c r="BR2" i="14"/>
  <c r="BR38" i="14" s="1"/>
  <c r="BH2" i="14"/>
  <c r="BH38" i="14" s="1"/>
  <c r="BS12" i="14"/>
  <c r="BS48" i="14" s="1"/>
  <c r="BS4" i="14"/>
  <c r="BQ3" i="14"/>
  <c r="BQ39" i="14" s="1"/>
  <c r="BO7" i="14"/>
  <c r="BO43" i="14" s="1"/>
  <c r="BO8" i="14"/>
  <c r="BS19" i="14"/>
  <c r="BS55" i="14" s="1"/>
  <c r="BS2" i="14"/>
  <c r="BS38" i="14" s="1"/>
  <c r="BT11" i="14"/>
  <c r="BT47" i="14" s="1"/>
  <c r="BO14" i="14"/>
  <c r="BO50" i="14" s="1"/>
  <c r="BI3" i="14"/>
  <c r="BI39" i="14" s="1"/>
  <c r="BS3" i="14"/>
  <c r="BS39" i="14" s="1"/>
  <c r="BS7" i="14"/>
  <c r="BS43" i="14" s="1"/>
  <c r="BO11" i="14"/>
  <c r="BS13" i="14"/>
  <c r="BS49" i="14" s="1"/>
  <c r="BS16" i="14"/>
  <c r="BS52" i="14" s="1"/>
  <c r="BO13" i="14"/>
  <c r="BO49" i="14" s="1"/>
  <c r="BO5" i="14"/>
  <c r="BO41" i="14" s="1"/>
  <c r="BN12" i="14"/>
  <c r="BN48" i="14" s="1"/>
  <c r="BR15" i="14"/>
  <c r="BR51" i="14" s="1"/>
  <c r="BN6" i="14"/>
  <c r="BN42" i="14" s="1"/>
  <c r="BN3" i="14"/>
  <c r="BN39" i="14" s="1"/>
  <c r="BS15" i="14"/>
  <c r="BS51" i="14" s="1"/>
  <c r="BM3" i="14"/>
  <c r="BM39" i="14" s="1"/>
  <c r="BN13" i="14"/>
  <c r="BN49" i="14" s="1"/>
  <c r="BK3" i="14"/>
  <c r="BK39" i="14" s="1"/>
  <c r="BT12" i="14"/>
  <c r="BT48" i="14" s="1"/>
  <c r="BR12" i="14"/>
  <c r="BR48" i="14" s="1"/>
  <c r="BK7" i="14"/>
  <c r="BK43" i="14" s="1"/>
  <c r="BK11" i="14"/>
  <c r="BM12" i="14"/>
  <c r="BM48" i="14" s="1"/>
  <c r="L30" i="14"/>
  <c r="BJ3" i="14"/>
  <c r="BJ39" i="14" s="1"/>
  <c r="BJ5" i="14"/>
  <c r="BJ41" i="14" s="1"/>
  <c r="BJ8" i="14"/>
  <c r="BJ44" i="14" s="1"/>
  <c r="BL11" i="14"/>
  <c r="BL47" i="14" s="1"/>
  <c r="BS11" i="14"/>
  <c r="BS47" i="14" s="1"/>
  <c r="BJ7" i="14"/>
  <c r="BJ43" i="14" s="1"/>
  <c r="BN11" i="14"/>
  <c r="BN47" i="14" s="1"/>
  <c r="BP11" i="14"/>
  <c r="BP47" i="14" s="1"/>
  <c r="BO10" i="14"/>
  <c r="BO46" i="14" s="1"/>
  <c r="BT10" i="14"/>
  <c r="BT46" i="14" s="1"/>
  <c r="BR9" i="14"/>
  <c r="BR45" i="14" s="1"/>
  <c r="BL9" i="14"/>
  <c r="BL45" i="14" s="1"/>
  <c r="BK8" i="14"/>
  <c r="BK44" i="14" s="1"/>
  <c r="BG7" i="14"/>
  <c r="BG43" i="14" s="1"/>
  <c r="BR8" i="14"/>
  <c r="BR44" i="14" s="1"/>
  <c r="BN8" i="14"/>
  <c r="BN44" i="14" s="1"/>
  <c r="BT8" i="14"/>
  <c r="BT44" i="14" s="1"/>
  <c r="BI6" i="14"/>
  <c r="BI42" i="14" s="1"/>
  <c r="BE3" i="14"/>
  <c r="BE39" i="14" s="1"/>
  <c r="BJ4" i="14"/>
  <c r="BJ40" i="14" s="1"/>
  <c r="BC3" i="14"/>
  <c r="BC39" i="14" s="1"/>
  <c r="BK5" i="14"/>
  <c r="BK41" i="14" s="1"/>
  <c r="BQ4" i="14"/>
  <c r="BQ40" i="14" s="1"/>
  <c r="BH4" i="14"/>
  <c r="BH40" i="14" s="1"/>
  <c r="BR4" i="14"/>
  <c r="BR40" i="14" s="1"/>
  <c r="BC2" i="14"/>
  <c r="BC38" i="14" s="1"/>
  <c r="BL4" i="14"/>
  <c r="BL40" i="14" s="1"/>
  <c r="BF4" i="14"/>
  <c r="BF40" i="14" s="1"/>
  <c r="BN4" i="14"/>
  <c r="BN40" i="14" s="1"/>
  <c r="BP5" i="14"/>
  <c r="BP41" i="14" s="1"/>
  <c r="BP8" i="14"/>
  <c r="BP44" i="14" s="1"/>
  <c r="BU2" i="14"/>
  <c r="BU38" i="14" s="1"/>
  <c r="BU19" i="14"/>
  <c r="BU55" i="14" s="1"/>
  <c r="BQ2" i="14"/>
  <c r="BQ38" i="14" s="1"/>
  <c r="BR18" i="14"/>
  <c r="BR54" i="14" s="1"/>
  <c r="BU18" i="14"/>
  <c r="BU54" i="14" s="1"/>
  <c r="BM2" i="14"/>
  <c r="BT14" i="14"/>
  <c r="BT50" i="14" s="1"/>
  <c r="BP14" i="14"/>
  <c r="BP50" i="14" s="1"/>
  <c r="BI2" i="14"/>
  <c r="BI38" i="14" s="1"/>
  <c r="BR10" i="14"/>
  <c r="BR46" i="14" s="1"/>
  <c r="BN10" i="14"/>
  <c r="BN46" i="14" s="1"/>
  <c r="BJ10" i="14"/>
  <c r="BJ46" i="14" s="1"/>
  <c r="BE2" i="14"/>
  <c r="BE38" i="14" s="1"/>
  <c r="BT6" i="14"/>
  <c r="BT42" i="14" s="1"/>
  <c r="BP6" i="14"/>
  <c r="BP42" i="14" s="1"/>
  <c r="BL6" i="14"/>
  <c r="BL42" i="14" s="1"/>
  <c r="BH6" i="14"/>
  <c r="BH42" i="14" s="1"/>
  <c r="BM4" i="14"/>
  <c r="BM40" i="14" s="1"/>
  <c r="BJ6" i="14"/>
  <c r="BJ42" i="14" s="1"/>
  <c r="BO6" i="14"/>
  <c r="BO42" i="14" s="1"/>
  <c r="BU6" i="14"/>
  <c r="BU42" i="14" s="1"/>
  <c r="BU7" i="14"/>
  <c r="BU43" i="14" s="1"/>
  <c r="BM9" i="14"/>
  <c r="BM45" i="14" s="1"/>
  <c r="BK10" i="14"/>
  <c r="BK46" i="14" s="1"/>
  <c r="BP10" i="14"/>
  <c r="BP46" i="14" s="1"/>
  <c r="BU10" i="14"/>
  <c r="BU46" i="14" s="1"/>
  <c r="BM11" i="14"/>
  <c r="BM47" i="14" s="1"/>
  <c r="BQ11" i="14"/>
  <c r="BQ47" i="14" s="1"/>
  <c r="BU11" i="14"/>
  <c r="BU47" i="14" s="1"/>
  <c r="BQ14" i="14"/>
  <c r="BQ50" i="14" s="1"/>
  <c r="BU17" i="14"/>
  <c r="BU53" i="14" s="1"/>
  <c r="BU21" i="14"/>
  <c r="BU57" i="14" s="1"/>
  <c r="BT15" i="14"/>
  <c r="BT51" i="14" s="1"/>
  <c r="BT7" i="14"/>
  <c r="BT43" i="14" s="1"/>
  <c r="BT16" i="14"/>
  <c r="BT52" i="14" s="1"/>
  <c r="BS17" i="14"/>
  <c r="BS53" i="14" s="1"/>
  <c r="BP15" i="14"/>
  <c r="BP51" i="14" s="1"/>
  <c r="BP7" i="14"/>
  <c r="BP43" i="14" s="1"/>
  <c r="BR17" i="14"/>
  <c r="BR53" i="14" s="1"/>
  <c r="BP16" i="14"/>
  <c r="BP52" i="14" s="1"/>
  <c r="BU13" i="14"/>
  <c r="BU49" i="14" s="1"/>
  <c r="BQ13" i="14"/>
  <c r="BQ49" i="14" s="1"/>
  <c r="BM13" i="14"/>
  <c r="BM49" i="14" s="1"/>
  <c r="BL7" i="14"/>
  <c r="BL43" i="14" s="1"/>
  <c r="BS9" i="14"/>
  <c r="BS45" i="14" s="1"/>
  <c r="BO9" i="14"/>
  <c r="BO45" i="14" s="1"/>
  <c r="BK9" i="14"/>
  <c r="BK45" i="14" s="1"/>
  <c r="BH7" i="14"/>
  <c r="BH43" i="14" s="1"/>
  <c r="BU5" i="14"/>
  <c r="BU41" i="14" s="1"/>
  <c r="BQ5" i="14"/>
  <c r="BQ41" i="14" s="1"/>
  <c r="BM5" i="14"/>
  <c r="BM41" i="14" s="1"/>
  <c r="BI5" i="14"/>
  <c r="BI41" i="14" s="1"/>
  <c r="BE5" i="14"/>
  <c r="BE41" i="14" s="1"/>
  <c r="BD4" i="14"/>
  <c r="BD40" i="14" s="1"/>
  <c r="BI4" i="14"/>
  <c r="BI40" i="14" s="1"/>
  <c r="BT4" i="14"/>
  <c r="BT40" i="14" s="1"/>
  <c r="BG5" i="14"/>
  <c r="BG41" i="14" s="1"/>
  <c r="BL5" i="14"/>
  <c r="BL41" i="14" s="1"/>
  <c r="BR5" i="14"/>
  <c r="BR41" i="14" s="1"/>
  <c r="BF6" i="14"/>
  <c r="BF42" i="14" s="1"/>
  <c r="BK6" i="14"/>
  <c r="BK42" i="14" s="1"/>
  <c r="BQ6" i="14"/>
  <c r="BQ42" i="14" s="1"/>
  <c r="BQ7" i="14"/>
  <c r="BQ43" i="14" s="1"/>
  <c r="BL8" i="14"/>
  <c r="BL44" i="14" s="1"/>
  <c r="BI9" i="14"/>
  <c r="BI45" i="14" s="1"/>
  <c r="BN9" i="14"/>
  <c r="BN45" i="14" s="1"/>
  <c r="BT9" i="14"/>
  <c r="BT45" i="14" s="1"/>
  <c r="BL10" i="14"/>
  <c r="BL46" i="14" s="1"/>
  <c r="BQ10" i="14"/>
  <c r="BQ46" i="14" s="1"/>
  <c r="BP12" i="14"/>
  <c r="BP48" i="14" s="1"/>
  <c r="BU12" i="14"/>
  <c r="BU48" i="14" s="1"/>
  <c r="BP13" i="14"/>
  <c r="BP49" i="14" s="1"/>
  <c r="BR14" i="14"/>
  <c r="BR50" i="14" s="1"/>
  <c r="BU15" i="14"/>
  <c r="BU51" i="14" s="1"/>
  <c r="BU20" i="14"/>
  <c r="BU56" i="14" s="1"/>
  <c r="BL2" i="14"/>
  <c r="BL38" i="14" s="1"/>
  <c r="BU16" i="14"/>
  <c r="BU52" i="14" s="1"/>
  <c r="BU8" i="14"/>
  <c r="BU44" i="14" s="1"/>
  <c r="BD3" i="14"/>
  <c r="BD39" i="14" s="1"/>
  <c r="BH3" i="14"/>
  <c r="BH39" i="14" s="1"/>
  <c r="BL3" i="14"/>
  <c r="BL39" i="14" s="1"/>
  <c r="BP3" i="14"/>
  <c r="BP39" i="14" s="1"/>
  <c r="BT3" i="14"/>
  <c r="BE4" i="14"/>
  <c r="BE40" i="14" s="1"/>
  <c r="BP4" i="14"/>
  <c r="BP40" i="14" s="1"/>
  <c r="BU4" i="14"/>
  <c r="BU40" i="14" s="1"/>
  <c r="BH5" i="14"/>
  <c r="BH41" i="14" s="1"/>
  <c r="BN5" i="14"/>
  <c r="BN41" i="14" s="1"/>
  <c r="BS5" i="14"/>
  <c r="BS41" i="14" s="1"/>
  <c r="BG6" i="14"/>
  <c r="BG42" i="14" s="1"/>
  <c r="BM6" i="14"/>
  <c r="BM42" i="14" s="1"/>
  <c r="BR6" i="14"/>
  <c r="BR42" i="14" s="1"/>
  <c r="BM7" i="14"/>
  <c r="BM43" i="14" s="1"/>
  <c r="BH8" i="14"/>
  <c r="BH44" i="14" s="1"/>
  <c r="BJ9" i="14"/>
  <c r="BJ45" i="14" s="1"/>
  <c r="BP9" i="14"/>
  <c r="BP45" i="14" s="1"/>
  <c r="BU9" i="14"/>
  <c r="BU45" i="14" s="1"/>
  <c r="BM10" i="14"/>
  <c r="BM46" i="14" s="1"/>
  <c r="BS10" i="14"/>
  <c r="BS46" i="14" s="1"/>
  <c r="BL12" i="14"/>
  <c r="BL48" i="14" s="1"/>
  <c r="BQ12" i="14"/>
  <c r="BQ48" i="14" s="1"/>
  <c r="BR13" i="14"/>
  <c r="BR49" i="14" s="1"/>
  <c r="BN14" i="14"/>
  <c r="BN50" i="14" s="1"/>
  <c r="BS14" i="14"/>
  <c r="BS50" i="14" s="1"/>
  <c r="BQ15" i="14"/>
  <c r="BQ51" i="14" s="1"/>
  <c r="BQ17" i="14"/>
  <c r="BQ53" i="14" s="1"/>
  <c r="BS18" i="14"/>
  <c r="BS54" i="14" s="1"/>
  <c r="BT19" i="14"/>
  <c r="BT55" i="14" s="1"/>
  <c r="BP2" i="14"/>
  <c r="BP38" i="14" s="1"/>
  <c r="BM38" i="14"/>
  <c r="BG4" i="14"/>
  <c r="BG40" i="14" s="1"/>
  <c r="BK4" i="14"/>
  <c r="BK40" i="14" s="1"/>
  <c r="BO4" i="14"/>
  <c r="BO40" i="14" s="1"/>
  <c r="BI8" i="14"/>
  <c r="BI44" i="14" s="1"/>
  <c r="BM8" i="14"/>
  <c r="BQ8" i="14"/>
  <c r="BQ44" i="14" s="1"/>
  <c r="BO12" i="14"/>
  <c r="BO48" i="14" s="1"/>
  <c r="BQ16" i="14"/>
  <c r="BQ52" i="14" s="1"/>
  <c r="BD38" i="14"/>
  <c r="Y28" i="14"/>
  <c r="BN38" i="14"/>
  <c r="BS40" i="14"/>
  <c r="BM44" i="14"/>
  <c r="BR47" i="14"/>
  <c r="BG38" i="14"/>
  <c r="BO38" i="14"/>
  <c r="BI43" i="14"/>
  <c r="BK47" i="14"/>
  <c r="BO47" i="14"/>
  <c r="BU50" i="14"/>
  <c r="BT56" i="14"/>
  <c r="C30" i="14"/>
  <c r="G30" i="14"/>
  <c r="K30" i="14"/>
  <c r="O30" i="14"/>
  <c r="S30" i="14"/>
  <c r="W30" i="14"/>
  <c r="BT39" i="14"/>
  <c r="BO44" i="14"/>
  <c r="BS44" i="1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Y30" i="14" l="1"/>
  <c r="BU60" i="14"/>
  <c r="AC27" i="14" l="1"/>
  <c r="Z36" i="14"/>
  <c r="W25" i="4"/>
  <c r="W30" i="4" s="1"/>
  <c r="AS6" i="4"/>
  <c r="AU21" i="4"/>
  <c r="AU20" i="4"/>
  <c r="AT20" i="4"/>
  <c r="AT19" i="4"/>
  <c r="AU19" i="4"/>
  <c r="AS19" i="4"/>
  <c r="AS18" i="4"/>
  <c r="AT18" i="4"/>
  <c r="AU18" i="4"/>
  <c r="AR18" i="4"/>
  <c r="AR17" i="4"/>
  <c r="AS17" i="4"/>
  <c r="AT17" i="4"/>
  <c r="AU17" i="4"/>
  <c r="AQ17" i="4"/>
  <c r="AQ16" i="4"/>
  <c r="AR16" i="4"/>
  <c r="AS16" i="4"/>
  <c r="AT16" i="4"/>
  <c r="AU16" i="4"/>
  <c r="AP16" i="4"/>
  <c r="AP15" i="4"/>
  <c r="AQ15" i="4"/>
  <c r="AR15" i="4"/>
  <c r="AS15" i="4"/>
  <c r="AT15" i="4"/>
  <c r="AU15" i="4"/>
  <c r="AO15" i="4"/>
  <c r="AO14" i="4"/>
  <c r="AP14" i="4"/>
  <c r="AQ14" i="4"/>
  <c r="AR14" i="4"/>
  <c r="AS14" i="4"/>
  <c r="AT14" i="4"/>
  <c r="AU14" i="4"/>
  <c r="AN14" i="4"/>
  <c r="AN13" i="4"/>
  <c r="AO13" i="4"/>
  <c r="AP13" i="4"/>
  <c r="AQ13" i="4"/>
  <c r="AR13" i="4"/>
  <c r="AS13" i="4"/>
  <c r="AT13" i="4"/>
  <c r="AU13" i="4"/>
  <c r="AM13" i="4"/>
  <c r="AM12" i="4"/>
  <c r="AN12" i="4"/>
  <c r="AO12" i="4"/>
  <c r="AP12" i="4"/>
  <c r="AQ12" i="4"/>
  <c r="AR12" i="4"/>
  <c r="AS12" i="4"/>
  <c r="AT12" i="4"/>
  <c r="AU12" i="4"/>
  <c r="AL12" i="4"/>
  <c r="AL11" i="4"/>
  <c r="AM11" i="4"/>
  <c r="AN11" i="4"/>
  <c r="AO11" i="4"/>
  <c r="AP11" i="4"/>
  <c r="AQ11" i="4"/>
  <c r="AR11" i="4"/>
  <c r="AS11" i="4"/>
  <c r="AT11" i="4"/>
  <c r="AU11" i="4"/>
  <c r="AK11" i="4"/>
  <c r="AK10" i="4"/>
  <c r="AL10" i="4"/>
  <c r="AM10" i="4"/>
  <c r="AN10" i="4"/>
  <c r="AO10" i="4"/>
  <c r="AP10" i="4"/>
  <c r="AQ10" i="4"/>
  <c r="AR10" i="4"/>
  <c r="AS10" i="4"/>
  <c r="AT10" i="4"/>
  <c r="AU10" i="4"/>
  <c r="AJ10" i="4"/>
  <c r="AJ9" i="4"/>
  <c r="AK9" i="4"/>
  <c r="AL9" i="4"/>
  <c r="AM9" i="4"/>
  <c r="AN9" i="4"/>
  <c r="AO9" i="4"/>
  <c r="AP9" i="4"/>
  <c r="AQ9" i="4"/>
  <c r="AR9" i="4"/>
  <c r="AS9" i="4"/>
  <c r="AT9" i="4"/>
  <c r="AU9" i="4"/>
  <c r="AI9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H8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G7" i="4"/>
  <c r="AU6" i="4"/>
  <c r="AG6" i="4"/>
  <c r="AH6" i="4"/>
  <c r="AI6" i="4"/>
  <c r="AJ6" i="4"/>
  <c r="AK6" i="4"/>
  <c r="AL6" i="4"/>
  <c r="AM6" i="4"/>
  <c r="AN6" i="4"/>
  <c r="AO6" i="4"/>
  <c r="AP6" i="4"/>
  <c r="AQ6" i="4"/>
  <c r="AR6" i="4"/>
  <c r="AT6" i="4"/>
  <c r="AF6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E5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C2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C3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C25" i="4"/>
  <c r="C30" i="4" s="1"/>
  <c r="D25" i="4"/>
  <c r="D30" i="4" s="1"/>
  <c r="E25" i="4"/>
  <c r="E30" i="4" s="1"/>
  <c r="F25" i="4"/>
  <c r="F30" i="4" s="1"/>
  <c r="G25" i="4"/>
  <c r="G30" i="4" s="1"/>
  <c r="H25" i="4"/>
  <c r="H30" i="4" s="1"/>
  <c r="I25" i="4"/>
  <c r="I30" i="4" s="1"/>
  <c r="J25" i="4"/>
  <c r="J30" i="4" s="1"/>
  <c r="K25" i="4"/>
  <c r="K30" i="4" s="1"/>
  <c r="L25" i="4"/>
  <c r="L30" i="4" s="1"/>
  <c r="M25" i="4"/>
  <c r="M30" i="4" s="1"/>
  <c r="N25" i="4"/>
  <c r="N30" i="4" s="1"/>
  <c r="O25" i="4"/>
  <c r="O30" i="4" s="1"/>
  <c r="P25" i="4"/>
  <c r="P30" i="4" s="1"/>
  <c r="Q25" i="4"/>
  <c r="Q30" i="4" s="1"/>
  <c r="S25" i="4"/>
  <c r="S30" i="4" s="1"/>
  <c r="T25" i="4"/>
  <c r="T30" i="4" s="1"/>
  <c r="U25" i="4"/>
  <c r="U30" i="4" s="1"/>
  <c r="V25" i="4"/>
  <c r="V30" i="4" s="1"/>
  <c r="BF5" i="4"/>
  <c r="Y30" i="4" l="1"/>
  <c r="X25" i="4"/>
  <c r="BU20" i="4" l="1"/>
  <c r="BU56" i="4" s="1"/>
  <c r="BT19" i="4"/>
  <c r="BT55" i="4" s="1"/>
  <c r="BU19" i="4"/>
  <c r="BU55" i="4" s="1"/>
  <c r="BS18" i="4"/>
  <c r="BS54" i="4" s="1"/>
  <c r="BT18" i="4"/>
  <c r="BT54" i="4" s="1"/>
  <c r="BU18" i="4"/>
  <c r="BU54" i="4" s="1"/>
  <c r="BR17" i="4"/>
  <c r="BR53" i="4" s="1"/>
  <c r="BS17" i="4"/>
  <c r="BS53" i="4" s="1"/>
  <c r="BT17" i="4"/>
  <c r="BT53" i="4" s="1"/>
  <c r="BU17" i="4"/>
  <c r="BU53" i="4" s="1"/>
  <c r="BQ16" i="4"/>
  <c r="BQ52" i="4" s="1"/>
  <c r="BR16" i="4"/>
  <c r="BR52" i="4" s="1"/>
  <c r="BS16" i="4"/>
  <c r="BS52" i="4" s="1"/>
  <c r="BT16" i="4"/>
  <c r="BT52" i="4" s="1"/>
  <c r="BU16" i="4"/>
  <c r="BU52" i="4" s="1"/>
  <c r="BP15" i="4"/>
  <c r="BQ15" i="4"/>
  <c r="BQ51" i="4" s="1"/>
  <c r="BR15" i="4"/>
  <c r="BR51" i="4" s="1"/>
  <c r="BS15" i="4"/>
  <c r="BS51" i="4" s="1"/>
  <c r="BT15" i="4"/>
  <c r="BT51" i="4" s="1"/>
  <c r="BU15" i="4"/>
  <c r="BU51" i="4" s="1"/>
  <c r="BO14" i="4"/>
  <c r="BO50" i="4" s="1"/>
  <c r="BP14" i="4"/>
  <c r="BP50" i="4" s="1"/>
  <c r="BQ14" i="4"/>
  <c r="BQ50" i="4" s="1"/>
  <c r="BR14" i="4"/>
  <c r="BR50" i="4" s="1"/>
  <c r="BS14" i="4"/>
  <c r="BS50" i="4" s="1"/>
  <c r="BT14" i="4"/>
  <c r="BT50" i="4" s="1"/>
  <c r="BU14" i="4"/>
  <c r="BU50" i="4" s="1"/>
  <c r="BU13" i="4"/>
  <c r="BU49" i="4" s="1"/>
  <c r="BN13" i="4"/>
  <c r="BN49" i="4" s="1"/>
  <c r="BO13" i="4"/>
  <c r="BO49" i="4" s="1"/>
  <c r="BP13" i="4"/>
  <c r="BP49" i="4" s="1"/>
  <c r="BQ13" i="4"/>
  <c r="BQ49" i="4" s="1"/>
  <c r="BR13" i="4"/>
  <c r="BR49" i="4" s="1"/>
  <c r="BS13" i="4"/>
  <c r="BS49" i="4" s="1"/>
  <c r="BT13" i="4"/>
  <c r="BT49" i="4" s="1"/>
  <c r="BM12" i="4"/>
  <c r="BM48" i="4" s="1"/>
  <c r="BN12" i="4"/>
  <c r="BN48" i="4" s="1"/>
  <c r="BO12" i="4"/>
  <c r="BO48" i="4" s="1"/>
  <c r="BP12" i="4"/>
  <c r="BP48" i="4" s="1"/>
  <c r="BQ12" i="4"/>
  <c r="BQ48" i="4" s="1"/>
  <c r="BR12" i="4"/>
  <c r="BR48" i="4" s="1"/>
  <c r="BS12" i="4"/>
  <c r="BS48" i="4" s="1"/>
  <c r="BT12" i="4"/>
  <c r="BT48" i="4" s="1"/>
  <c r="BU12" i="4"/>
  <c r="BL11" i="4"/>
  <c r="BL47" i="4" s="1"/>
  <c r="BM11" i="4"/>
  <c r="BM47" i="4" s="1"/>
  <c r="BN11" i="4"/>
  <c r="BN47" i="4" s="1"/>
  <c r="BO11" i="4"/>
  <c r="BO47" i="4" s="1"/>
  <c r="BP11" i="4"/>
  <c r="BP47" i="4" s="1"/>
  <c r="BQ11" i="4"/>
  <c r="BQ47" i="4" s="1"/>
  <c r="BR11" i="4"/>
  <c r="BR47" i="4" s="1"/>
  <c r="BS11" i="4"/>
  <c r="BS47" i="4" s="1"/>
  <c r="BT11" i="4"/>
  <c r="BT47" i="4" s="1"/>
  <c r="BU11" i="4"/>
  <c r="BU47" i="4" s="1"/>
  <c r="BK10" i="4"/>
  <c r="BK46" i="4" s="1"/>
  <c r="BL10" i="4"/>
  <c r="BL46" i="4" s="1"/>
  <c r="BM10" i="4"/>
  <c r="BM46" i="4" s="1"/>
  <c r="BN10" i="4"/>
  <c r="BN46" i="4" s="1"/>
  <c r="BO10" i="4"/>
  <c r="BO46" i="4" s="1"/>
  <c r="BP10" i="4"/>
  <c r="BP46" i="4" s="1"/>
  <c r="BQ10" i="4"/>
  <c r="BQ46" i="4" s="1"/>
  <c r="BR10" i="4"/>
  <c r="BR46" i="4" s="1"/>
  <c r="BS10" i="4"/>
  <c r="BS46" i="4" s="1"/>
  <c r="BT10" i="4"/>
  <c r="BT46" i="4" s="1"/>
  <c r="BU10" i="4"/>
  <c r="BU46" i="4" s="1"/>
  <c r="BJ9" i="4"/>
  <c r="BJ45" i="4" s="1"/>
  <c r="BK9" i="4"/>
  <c r="BL9" i="4"/>
  <c r="BL45" i="4" s="1"/>
  <c r="BM9" i="4"/>
  <c r="BM45" i="4" s="1"/>
  <c r="BN9" i="4"/>
  <c r="BN45" i="4" s="1"/>
  <c r="BO9" i="4"/>
  <c r="BO45" i="4" s="1"/>
  <c r="BP9" i="4"/>
  <c r="BP45" i="4" s="1"/>
  <c r="BQ9" i="4"/>
  <c r="BQ45" i="4" s="1"/>
  <c r="BR9" i="4"/>
  <c r="BR45" i="4" s="1"/>
  <c r="BS9" i="4"/>
  <c r="BT9" i="4"/>
  <c r="BT45" i="4" s="1"/>
  <c r="BU9" i="4"/>
  <c r="BU45" i="4" s="1"/>
  <c r="BI8" i="4"/>
  <c r="BI44" i="4" s="1"/>
  <c r="BJ8" i="4"/>
  <c r="BJ44" i="4" s="1"/>
  <c r="BK8" i="4"/>
  <c r="BK44" i="4" s="1"/>
  <c r="BL8" i="4"/>
  <c r="BL44" i="4" s="1"/>
  <c r="BM8" i="4"/>
  <c r="BM44" i="4" s="1"/>
  <c r="BN8" i="4"/>
  <c r="BN44" i="4" s="1"/>
  <c r="BO8" i="4"/>
  <c r="BP8" i="4"/>
  <c r="BP44" i="4" s="1"/>
  <c r="BQ8" i="4"/>
  <c r="BQ44" i="4" s="1"/>
  <c r="BR8" i="4"/>
  <c r="BR44" i="4" s="1"/>
  <c r="BS8" i="4"/>
  <c r="BS44" i="4" s="1"/>
  <c r="BT8" i="4"/>
  <c r="BT44" i="4" s="1"/>
  <c r="BU8" i="4"/>
  <c r="BU44" i="4" s="1"/>
  <c r="BH7" i="4"/>
  <c r="BH43" i="4" s="1"/>
  <c r="BI7" i="4"/>
  <c r="BI43" i="4" s="1"/>
  <c r="BJ7" i="4"/>
  <c r="BJ43" i="4" s="1"/>
  <c r="BK7" i="4"/>
  <c r="BK43" i="4" s="1"/>
  <c r="BL7" i="4"/>
  <c r="BL43" i="4" s="1"/>
  <c r="BM7" i="4"/>
  <c r="BM43" i="4" s="1"/>
  <c r="BN7" i="4"/>
  <c r="BN43" i="4" s="1"/>
  <c r="BO7" i="4"/>
  <c r="BO43" i="4" s="1"/>
  <c r="BP7" i="4"/>
  <c r="BP43" i="4" s="1"/>
  <c r="BQ7" i="4"/>
  <c r="BQ43" i="4" s="1"/>
  <c r="BR7" i="4"/>
  <c r="BR43" i="4" s="1"/>
  <c r="BS7" i="4"/>
  <c r="BS43" i="4" s="1"/>
  <c r="BT7" i="4"/>
  <c r="BT43" i="4" s="1"/>
  <c r="BU7" i="4"/>
  <c r="BU43" i="4" s="1"/>
  <c r="BG6" i="4"/>
  <c r="BG42" i="4" s="1"/>
  <c r="BH6" i="4"/>
  <c r="BH42" i="4" s="1"/>
  <c r="BI6" i="4"/>
  <c r="BI42" i="4" s="1"/>
  <c r="BJ6" i="4"/>
  <c r="BJ42" i="4" s="1"/>
  <c r="BK6" i="4"/>
  <c r="BK42" i="4" s="1"/>
  <c r="BL6" i="4"/>
  <c r="BL42" i="4" s="1"/>
  <c r="BM6" i="4"/>
  <c r="BM42" i="4" s="1"/>
  <c r="BN6" i="4"/>
  <c r="BN42" i="4" s="1"/>
  <c r="BO6" i="4"/>
  <c r="BO42" i="4" s="1"/>
  <c r="BP6" i="4"/>
  <c r="BP42" i="4" s="1"/>
  <c r="BQ6" i="4"/>
  <c r="BQ42" i="4" s="1"/>
  <c r="BR6" i="4"/>
  <c r="BR42" i="4" s="1"/>
  <c r="BS6" i="4"/>
  <c r="BS42" i="4" s="1"/>
  <c r="BT6" i="4"/>
  <c r="BT42" i="4" s="1"/>
  <c r="BU6" i="4"/>
  <c r="BU42" i="4" s="1"/>
  <c r="BG5" i="4"/>
  <c r="BG41" i="4" s="1"/>
  <c r="BH5" i="4"/>
  <c r="BH41" i="4" s="1"/>
  <c r="BI5" i="4"/>
  <c r="BI41" i="4" s="1"/>
  <c r="BJ5" i="4"/>
  <c r="BJ41" i="4" s="1"/>
  <c r="BK5" i="4"/>
  <c r="BK41" i="4" s="1"/>
  <c r="BL5" i="4"/>
  <c r="BL41" i="4" s="1"/>
  <c r="BM5" i="4"/>
  <c r="BM41" i="4" s="1"/>
  <c r="BN5" i="4"/>
  <c r="BN41" i="4" s="1"/>
  <c r="BO5" i="4"/>
  <c r="BO41" i="4" s="1"/>
  <c r="BP5" i="4"/>
  <c r="BP41" i="4" s="1"/>
  <c r="BQ5" i="4"/>
  <c r="BQ41" i="4" s="1"/>
  <c r="BR5" i="4"/>
  <c r="BR41" i="4" s="1"/>
  <c r="BS5" i="4"/>
  <c r="BT5" i="4"/>
  <c r="BT41" i="4" s="1"/>
  <c r="BU5" i="4"/>
  <c r="BU41" i="4" s="1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U21" i="4"/>
  <c r="BU57" i="4" s="1"/>
  <c r="BT20" i="4"/>
  <c r="BT56" i="4" s="1"/>
  <c r="BS19" i="4"/>
  <c r="BS55" i="4" s="1"/>
  <c r="BR18" i="4"/>
  <c r="BR54" i="4" s="1"/>
  <c r="BQ17" i="4"/>
  <c r="BQ53" i="4" s="1"/>
  <c r="BP16" i="4"/>
  <c r="BP52" i="4" s="1"/>
  <c r="BO15" i="4"/>
  <c r="BO51" i="4" s="1"/>
  <c r="BN14" i="4"/>
  <c r="BN50" i="4" s="1"/>
  <c r="BM13" i="4"/>
  <c r="BM49" i="4" s="1"/>
  <c r="BL12" i="4"/>
  <c r="BL48" i="4" s="1"/>
  <c r="BK11" i="4"/>
  <c r="BK47" i="4" s="1"/>
  <c r="BJ10" i="4"/>
  <c r="BJ46" i="4" s="1"/>
  <c r="BI9" i="4"/>
  <c r="BI45" i="4" s="1"/>
  <c r="BH8" i="4"/>
  <c r="BH44" i="4" s="1"/>
  <c r="BG7" i="4"/>
  <c r="BG43" i="4" s="1"/>
  <c r="BF6" i="4"/>
  <c r="BF42" i="4" s="1"/>
  <c r="BE5" i="4"/>
  <c r="BE41" i="4" s="1"/>
  <c r="BD4" i="4"/>
  <c r="BC3" i="4"/>
  <c r="BU2" i="4"/>
  <c r="BS2" i="4"/>
  <c r="BT2" i="4"/>
  <c r="BS22" i="4"/>
  <c r="BR21" i="4"/>
  <c r="BR22" i="4"/>
  <c r="BQ20" i="4"/>
  <c r="BQ21" i="4"/>
  <c r="BQ22" i="4"/>
  <c r="BP19" i="4"/>
  <c r="BP20" i="4"/>
  <c r="BP21" i="4"/>
  <c r="BP22" i="4"/>
  <c r="BO18" i="4"/>
  <c r="BO19" i="4"/>
  <c r="BO20" i="4"/>
  <c r="BO21" i="4"/>
  <c r="BO22" i="4"/>
  <c r="BN17" i="4"/>
  <c r="BN18" i="4"/>
  <c r="BN19" i="4"/>
  <c r="BN20" i="4"/>
  <c r="BN21" i="4"/>
  <c r="BN22" i="4"/>
  <c r="BM16" i="4"/>
  <c r="BM17" i="4"/>
  <c r="BM18" i="4"/>
  <c r="BM19" i="4"/>
  <c r="BM20" i="4"/>
  <c r="BM21" i="4"/>
  <c r="BM22" i="4"/>
  <c r="BL15" i="4"/>
  <c r="BL16" i="4"/>
  <c r="BL17" i="4"/>
  <c r="BL18" i="4"/>
  <c r="BL19" i="4"/>
  <c r="BL20" i="4"/>
  <c r="BL21" i="4"/>
  <c r="BL22" i="4"/>
  <c r="BK14" i="4"/>
  <c r="BK15" i="4"/>
  <c r="BK16" i="4"/>
  <c r="BK17" i="4"/>
  <c r="BK18" i="4"/>
  <c r="BK19" i="4"/>
  <c r="BK20" i="4"/>
  <c r="BK21" i="4"/>
  <c r="BK22" i="4"/>
  <c r="BJ13" i="4"/>
  <c r="BJ14" i="4"/>
  <c r="BJ15" i="4"/>
  <c r="BJ16" i="4"/>
  <c r="BJ17" i="4"/>
  <c r="BJ18" i="4"/>
  <c r="BJ19" i="4"/>
  <c r="BJ20" i="4"/>
  <c r="BJ21" i="4"/>
  <c r="BJ22" i="4"/>
  <c r="BI12" i="4"/>
  <c r="BI13" i="4"/>
  <c r="BI14" i="4"/>
  <c r="BI15" i="4"/>
  <c r="BI16" i="4"/>
  <c r="BI17" i="4"/>
  <c r="BI18" i="4"/>
  <c r="BI19" i="4"/>
  <c r="BI20" i="4"/>
  <c r="BI21" i="4"/>
  <c r="BI22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B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T22" i="4"/>
  <c r="BS21" i="4"/>
  <c r="BR20" i="4"/>
  <c r="BQ19" i="4"/>
  <c r="BP18" i="4"/>
  <c r="BO17" i="4"/>
  <c r="BN16" i="4"/>
  <c r="BM15" i="4"/>
  <c r="BL14" i="4"/>
  <c r="BK13" i="4"/>
  <c r="BJ12" i="4"/>
  <c r="BI11" i="4"/>
  <c r="BH10" i="4"/>
  <c r="BG9" i="4"/>
  <c r="BF8" i="4"/>
  <c r="BE7" i="4"/>
  <c r="BD6" i="4"/>
  <c r="BC5" i="4"/>
  <c r="BB4" i="4"/>
  <c r="BA3" i="4"/>
  <c r="BP51" i="4"/>
  <c r="BU48" i="4"/>
  <c r="BK45" i="4"/>
  <c r="BS45" i="4"/>
  <c r="BO44" i="4"/>
  <c r="BF41" i="4"/>
  <c r="BS41" i="4"/>
  <c r="BP38" i="4" l="1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D40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C39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Q38" i="4"/>
  <c r="BR38" i="4"/>
  <c r="BS38" i="4"/>
  <c r="BT38" i="4"/>
  <c r="BU38" i="4"/>
  <c r="BU60" i="4" l="1"/>
  <c r="Z36" i="4" l="1"/>
</calcChain>
</file>

<file path=xl/sharedStrings.xml><?xml version="1.0" encoding="utf-8"?>
<sst xmlns="http://schemas.openxmlformats.org/spreadsheetml/2006/main" count="478" uniqueCount="42">
  <si>
    <t>ESU</t>
  </si>
  <si>
    <t>Population</t>
  </si>
  <si>
    <t>Year</t>
  </si>
  <si>
    <t>Alsea</t>
  </si>
  <si>
    <t>Beaver</t>
  </si>
  <si>
    <t>Coos</t>
  </si>
  <si>
    <t>Coquille</t>
  </si>
  <si>
    <t>Floras</t>
  </si>
  <si>
    <t>Lower.Umpqua</t>
  </si>
  <si>
    <t>Middle.Umpqua</t>
  </si>
  <si>
    <t>Necanicum</t>
  </si>
  <si>
    <t>Nehalem</t>
  </si>
  <si>
    <t>Nestucca</t>
  </si>
  <si>
    <t>North.Umpqua</t>
  </si>
  <si>
    <t>Salmon</t>
  </si>
  <si>
    <t>Siletz</t>
  </si>
  <si>
    <t>Siltcoos</t>
  </si>
  <si>
    <t>Siuslaw</t>
  </si>
  <si>
    <t>Sixes</t>
  </si>
  <si>
    <t>South.Umpqua</t>
  </si>
  <si>
    <t>Tahkenitch</t>
  </si>
  <si>
    <t>Tenmile</t>
  </si>
  <si>
    <t>Tillamook</t>
  </si>
  <si>
    <t>Yaquina</t>
  </si>
  <si>
    <t>L. Umpqua</t>
  </si>
  <si>
    <t>M. Umpqua</t>
  </si>
  <si>
    <t>N. Umpqua</t>
  </si>
  <si>
    <t>S. Umpqua</t>
  </si>
  <si>
    <t>Variance=</t>
  </si>
  <si>
    <t>Variance</t>
  </si>
  <si>
    <t>Xj</t>
  </si>
  <si>
    <t>Xj,Xk</t>
  </si>
  <si>
    <t>Sharpe Ratio</t>
  </si>
  <si>
    <t>proportional contribution</t>
  </si>
  <si>
    <t>mean=</t>
  </si>
  <si>
    <t>Up</t>
  </si>
  <si>
    <t>Asset return (weighted)</t>
  </si>
  <si>
    <t>Squared proportional contribution</t>
  </si>
  <si>
    <t>Weighted asset  variance</t>
  </si>
  <si>
    <t>sum</t>
  </si>
  <si>
    <t>CV</t>
  </si>
  <si>
    <t>Sharpe Ratio (leave one 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</si>
</sst>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3"/>
  <sheetViews>
    <sheetView zoomScale="59" zoomScaleNormal="59" workbookViewId="0">
      <selection activeCell="B30" sqref="B30"/>
    </sheetView>
  </sheetViews>
  <sheetFormatPr defaultRowHeight="15" x14ac:dyDescent="0.25"/>
  <cols>
    <col min="2" max="2" width="20.7109375" customWidth="1"/>
    <col min="13" max="13" width="9.7109375" customWidth="1"/>
    <col min="26" max="26" width="11.42578125" customWidth="1"/>
    <col min="28" max="28" width="14.42578125" customWidth="1"/>
  </cols>
  <sheetData>
    <row r="1" spans="1:7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24</v>
      </c>
      <c r="I1" t="s">
        <v>25</v>
      </c>
      <c r="J1" t="s">
        <v>10</v>
      </c>
      <c r="K1" t="s">
        <v>11</v>
      </c>
      <c r="L1" t="s">
        <v>12</v>
      </c>
      <c r="M1" t="s">
        <v>26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27</v>
      </c>
      <c r="T1" t="s">
        <v>20</v>
      </c>
      <c r="U1" t="s">
        <v>21</v>
      </c>
      <c r="V1" t="s">
        <v>22</v>
      </c>
      <c r="W1" t="s">
        <v>23</v>
      </c>
      <c r="X1" t="s">
        <v>0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24</v>
      </c>
      <c r="AG1" t="s">
        <v>25</v>
      </c>
      <c r="AH1" t="s">
        <v>10</v>
      </c>
      <c r="AI1" t="s">
        <v>11</v>
      </c>
      <c r="AJ1" t="s">
        <v>12</v>
      </c>
      <c r="AK1" t="s">
        <v>26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27</v>
      </c>
      <c r="AR1" t="s">
        <v>20</v>
      </c>
      <c r="AS1" t="s">
        <v>21</v>
      </c>
      <c r="AT1" t="s">
        <v>22</v>
      </c>
      <c r="AU1" t="s">
        <v>23</v>
      </c>
      <c r="AX1" t="s">
        <v>30</v>
      </c>
      <c r="AY1" t="s">
        <v>31</v>
      </c>
      <c r="BA1" t="s">
        <v>3</v>
      </c>
      <c r="BB1" t="s">
        <v>4</v>
      </c>
      <c r="BC1" t="s">
        <v>5</v>
      </c>
      <c r="BD1" t="s">
        <v>6</v>
      </c>
      <c r="BE1" t="s">
        <v>7</v>
      </c>
      <c r="BF1" t="s">
        <v>24</v>
      </c>
      <c r="BG1" t="s">
        <v>25</v>
      </c>
      <c r="BH1" t="s">
        <v>10</v>
      </c>
      <c r="BI1" t="s">
        <v>11</v>
      </c>
      <c r="BJ1" t="s">
        <v>12</v>
      </c>
      <c r="BK1" t="s">
        <v>26</v>
      </c>
      <c r="BL1" t="s">
        <v>14</v>
      </c>
      <c r="BM1" t="s">
        <v>15</v>
      </c>
      <c r="BN1" t="s">
        <v>16</v>
      </c>
      <c r="BO1" t="s">
        <v>17</v>
      </c>
      <c r="BP1" t="s">
        <v>18</v>
      </c>
      <c r="BQ1" t="s">
        <v>27</v>
      </c>
      <c r="BR1" t="s">
        <v>20</v>
      </c>
      <c r="BS1" t="s">
        <v>21</v>
      </c>
      <c r="BT1" t="s">
        <v>22</v>
      </c>
      <c r="BU1" t="s">
        <v>23</v>
      </c>
    </row>
    <row r="2" spans="1:73" x14ac:dyDescent="0.25">
      <c r="B2">
        <v>1994</v>
      </c>
      <c r="C2">
        <v>6.7820231798770312</v>
      </c>
      <c r="D2">
        <v>6.5779797184254312</v>
      </c>
      <c r="E2">
        <v>9.6438441576117437</v>
      </c>
      <c r="F2">
        <v>8.6027734029329768</v>
      </c>
      <c r="G2">
        <v>7.9456760109696107</v>
      </c>
      <c r="H2">
        <v>7.9859260128791174</v>
      </c>
      <c r="I2">
        <v>7.741099090035366</v>
      </c>
      <c r="J2">
        <v>5.6600751157992235</v>
      </c>
      <c r="K2">
        <v>8.0151726604251987</v>
      </c>
      <c r="L2">
        <v>5.6488993177640934</v>
      </c>
      <c r="M2">
        <v>6.8642034981534108</v>
      </c>
      <c r="N2">
        <v>4.5830115940961695</v>
      </c>
      <c r="O2">
        <v>6.4947190287819021</v>
      </c>
      <c r="P2">
        <v>7.2342539322002084</v>
      </c>
      <c r="Q2">
        <v>8.1201837227770106</v>
      </c>
      <c r="R2">
        <v>5.5380878781071656</v>
      </c>
      <c r="S2">
        <v>7.0483864087218828</v>
      </c>
      <c r="T2">
        <v>7.0250086235495388</v>
      </c>
      <c r="U2">
        <v>8.1800645692083656</v>
      </c>
      <c r="V2">
        <v>7.0703263347808871</v>
      </c>
      <c r="W2">
        <v>7.6830411687415836</v>
      </c>
      <c r="X2">
        <f t="shared" ref="X2:X25" si="0">SUM(C2:W2)</f>
        <v>150.44475542583794</v>
      </c>
      <c r="Z2" t="s">
        <v>3</v>
      </c>
      <c r="AA2" s="2"/>
      <c r="AB2" s="2">
        <f t="shared" ref="AB2:AP2" si="1">COVAR($C$2:$C$24,D2:D24)</f>
        <v>0.84118477201007613</v>
      </c>
      <c r="AC2" s="2">
        <f t="shared" si="1"/>
        <v>0.69518892907766616</v>
      </c>
      <c r="AD2" s="2">
        <f t="shared" si="1"/>
        <v>0.82980788446119613</v>
      </c>
      <c r="AE2" s="2">
        <f t="shared" si="1"/>
        <v>0.41673302986054156</v>
      </c>
      <c r="AF2" s="2">
        <f t="shared" si="1"/>
        <v>0.68237722111191845</v>
      </c>
      <c r="AG2" s="2">
        <f t="shared" si="1"/>
        <v>0.86946507012509178</v>
      </c>
      <c r="AH2" s="2">
        <f t="shared" si="1"/>
        <v>1.0607371323609061</v>
      </c>
      <c r="AI2" s="2">
        <f t="shared" si="1"/>
        <v>1.1665248291025747</v>
      </c>
      <c r="AJ2" s="2">
        <f t="shared" si="1"/>
        <v>1.1211699594926476</v>
      </c>
      <c r="AK2" s="2">
        <f t="shared" si="1"/>
        <v>0.78468516872919492</v>
      </c>
      <c r="AL2" s="2">
        <f t="shared" si="1"/>
        <v>1.4143036557450295</v>
      </c>
      <c r="AM2" s="2">
        <f t="shared" si="1"/>
        <v>1.7944990592279533</v>
      </c>
      <c r="AN2" s="2">
        <f t="shared" si="1"/>
        <v>0.29225774618158573</v>
      </c>
      <c r="AO2" s="2">
        <f t="shared" si="1"/>
        <v>1.3293771609716667</v>
      </c>
      <c r="AP2" s="2">
        <f t="shared" si="1"/>
        <v>-0.1075007782517273</v>
      </c>
      <c r="AQ2" s="2">
        <f t="shared" ref="AQ2:AU2" si="2">COVAR($C$2:$C$24,S2:S24)</f>
        <v>0.91707405526720165</v>
      </c>
      <c r="AR2" s="2">
        <f t="shared" si="2"/>
        <v>0.34028618890109524</v>
      </c>
      <c r="AS2" s="2">
        <f t="shared" si="2"/>
        <v>0.26872252137095104</v>
      </c>
      <c r="AT2" s="2">
        <f t="shared" si="2"/>
        <v>1.4362212031777866</v>
      </c>
      <c r="AU2" s="2">
        <f t="shared" si="2"/>
        <v>1.1154334514241757</v>
      </c>
      <c r="AW2" t="s">
        <v>3</v>
      </c>
      <c r="AX2">
        <v>5.422570086553493E-2</v>
      </c>
      <c r="AZ2" t="s">
        <v>3</v>
      </c>
      <c r="BA2" s="2"/>
      <c r="BB2" s="2">
        <f>$AW$33*AX33</f>
        <v>7.9575426913366845E-4</v>
      </c>
      <c r="BC2" s="2">
        <f t="shared" ref="BC2:BT2" si="3">$AW$33*AY33</f>
        <v>5.5837267189758821E-3</v>
      </c>
      <c r="BD2" s="2">
        <f t="shared" si="3"/>
        <v>5.8864769040482667E-3</v>
      </c>
      <c r="BE2" s="2">
        <f t="shared" si="3"/>
        <v>9.9858733826701184E-4</v>
      </c>
      <c r="BF2" s="2">
        <f t="shared" si="3"/>
        <v>4.0340757101787663E-3</v>
      </c>
      <c r="BG2" s="2">
        <f t="shared" si="3"/>
        <v>2.4884750066409382E-3</v>
      </c>
      <c r="BH2" s="2">
        <f t="shared" si="3"/>
        <v>6.0807990648188465E-4</v>
      </c>
      <c r="BI2" s="2">
        <f t="shared" si="3"/>
        <v>4.7192032974628807E-3</v>
      </c>
      <c r="BJ2" s="2">
        <f t="shared" si="3"/>
        <v>1.2069512449536652E-3</v>
      </c>
      <c r="BK2" s="2">
        <f t="shared" si="3"/>
        <v>1.1085090330842557E-3</v>
      </c>
      <c r="BL2" s="2">
        <f t="shared" si="3"/>
        <v>2.7822658307121844E-4</v>
      </c>
      <c r="BM2" s="2">
        <f t="shared" si="3"/>
        <v>2.7889493755445718E-3</v>
      </c>
      <c r="BN2" s="2">
        <f t="shared" si="3"/>
        <v>1.6609199654001017E-3</v>
      </c>
      <c r="BO2" s="2">
        <f t="shared" si="3"/>
        <v>5.6978577460411713E-3</v>
      </c>
      <c r="BP2" s="2">
        <f t="shared" si="3"/>
        <v>7.5701606126175847E-5</v>
      </c>
      <c r="BQ2" s="2">
        <f t="shared" si="3"/>
        <v>3.8683603290306039E-3</v>
      </c>
      <c r="BR2" s="2">
        <f t="shared" si="3"/>
        <v>1.2806378362630899E-3</v>
      </c>
      <c r="BS2" s="2">
        <f t="shared" si="3"/>
        <v>3.1092641955292885E-3</v>
      </c>
      <c r="BT2" s="2">
        <f t="shared" si="3"/>
        <v>2.3259495005781236E-3</v>
      </c>
      <c r="BU2" s="2">
        <f>$AW$33*BQ33</f>
        <v>0</v>
      </c>
    </row>
    <row r="3" spans="1:73" x14ac:dyDescent="0.25">
      <c r="B3">
        <v>1995</v>
      </c>
      <c r="C3">
        <v>6.207594798582396</v>
      </c>
      <c r="D3">
        <v>5.8495190427202477</v>
      </c>
      <c r="E3">
        <v>9.3567135336420364</v>
      </c>
      <c r="F3">
        <v>7.7347308586176196</v>
      </c>
      <c r="G3">
        <v>7.3257927086021342</v>
      </c>
      <c r="H3">
        <v>9.4089047649380024</v>
      </c>
      <c r="I3">
        <v>8.2032179002445673</v>
      </c>
      <c r="J3">
        <v>5.3199359250077007</v>
      </c>
      <c r="K3">
        <v>7.5554407387183122</v>
      </c>
      <c r="L3">
        <v>7.4547004423073222</v>
      </c>
      <c r="M3">
        <v>7.2819422799754605</v>
      </c>
      <c r="N3">
        <v>4.7789346356983149</v>
      </c>
      <c r="O3">
        <v>5.8687571877456426</v>
      </c>
      <c r="P3">
        <v>8.5094984944823473</v>
      </c>
      <c r="Q3">
        <v>8.842672643906262</v>
      </c>
      <c r="R3">
        <v>4.4718313911878083</v>
      </c>
      <c r="S3">
        <v>8.5752267527896144</v>
      </c>
      <c r="T3">
        <v>7.4803776067402596</v>
      </c>
      <c r="U3">
        <v>8.652134544635171</v>
      </c>
      <c r="V3">
        <v>5.9510228641552452</v>
      </c>
      <c r="W3">
        <v>8.5769217079506994</v>
      </c>
      <c r="X3">
        <f t="shared" si="0"/>
        <v>153.40587082264719</v>
      </c>
      <c r="Z3" t="s">
        <v>4</v>
      </c>
      <c r="AC3">
        <f t="shared" ref="AC3:AP3" si="4">COVAR($D$2:$D$24,E2:E24)</f>
        <v>0.57572597913271084</v>
      </c>
      <c r="AD3">
        <f t="shared" si="4"/>
        <v>0.55093648281244501</v>
      </c>
      <c r="AE3">
        <f t="shared" si="4"/>
        <v>0.25836246745434632</v>
      </c>
      <c r="AF3">
        <f t="shared" si="4"/>
        <v>0.43604906900501328</v>
      </c>
      <c r="AG3">
        <f t="shared" si="4"/>
        <v>0.55116544703540815</v>
      </c>
      <c r="AH3">
        <f t="shared" si="4"/>
        <v>0.66292178357190923</v>
      </c>
      <c r="AI3">
        <f t="shared" si="4"/>
        <v>0.67340239958349168</v>
      </c>
      <c r="AJ3">
        <f t="shared" si="4"/>
        <v>0.74021818359581348</v>
      </c>
      <c r="AK3">
        <f t="shared" si="4"/>
        <v>0.36713030523482099</v>
      </c>
      <c r="AL3">
        <f t="shared" si="4"/>
        <v>0.64320088128973318</v>
      </c>
      <c r="AM3">
        <f t="shared" si="4"/>
        <v>0.85981541664395267</v>
      </c>
      <c r="AN3">
        <f t="shared" si="4"/>
        <v>0.28919317817107454</v>
      </c>
      <c r="AO3">
        <f t="shared" si="4"/>
        <v>0.65789115234884465</v>
      </c>
      <c r="AP3">
        <f t="shared" si="4"/>
        <v>5.2288749809894064E-2</v>
      </c>
      <c r="AQ3">
        <f t="shared" ref="AQ3:AU3" si="5">COVAR($D$2:$D$24,S2:S24)</f>
        <v>0.3751788917952224</v>
      </c>
      <c r="AR3">
        <f t="shared" si="5"/>
        <v>0.23643441353023367</v>
      </c>
      <c r="AS3">
        <f t="shared" si="5"/>
        <v>0.24494581686357278</v>
      </c>
      <c r="AT3">
        <f t="shared" si="5"/>
        <v>0.82537578998637817</v>
      </c>
      <c r="AU3">
        <f t="shared" si="5"/>
        <v>0.61832542979771876</v>
      </c>
      <c r="AW3" t="s">
        <v>4</v>
      </c>
      <c r="AX3">
        <v>1.4674854477343202E-2</v>
      </c>
      <c r="AZ3" t="s">
        <v>4</v>
      </c>
      <c r="BA3">
        <f>$AX$2*AX3</f>
        <v>7.9575426913366845E-4</v>
      </c>
      <c r="BC3">
        <f>$AX$33*AY33</f>
        <v>1.5110985332474367E-3</v>
      </c>
      <c r="BD3">
        <f t="shared" ref="BD3:BU3" si="6">$AX$33*AZ33</f>
        <v>1.5930304370865951E-3</v>
      </c>
      <c r="BE3">
        <f t="shared" si="6"/>
        <v>2.7024314371379269E-4</v>
      </c>
      <c r="BF3">
        <f t="shared" si="6"/>
        <v>1.0917235379632438E-3</v>
      </c>
      <c r="BG3">
        <f t="shared" si="6"/>
        <v>6.734446583459789E-4</v>
      </c>
      <c r="BH3">
        <f t="shared" si="6"/>
        <v>1.6456189584982862E-4</v>
      </c>
      <c r="BI3">
        <f t="shared" si="6"/>
        <v>1.2771364967876803E-3</v>
      </c>
      <c r="BJ3">
        <f t="shared" si="6"/>
        <v>3.2663171887559005E-4</v>
      </c>
      <c r="BK3">
        <f t="shared" si="6"/>
        <v>2.9999075139056574E-4</v>
      </c>
      <c r="BL3">
        <f t="shared" si="6"/>
        <v>7.5295193111899901E-5</v>
      </c>
      <c r="BM3">
        <f t="shared" si="6"/>
        <v>7.5476066841962503E-4</v>
      </c>
      <c r="BN3">
        <f t="shared" si="6"/>
        <v>4.4948720628251038E-4</v>
      </c>
      <c r="BO3">
        <f t="shared" si="6"/>
        <v>1.5419852933408844E-3</v>
      </c>
      <c r="BP3">
        <f t="shared" si="6"/>
        <v>2.0486780915152018E-5</v>
      </c>
      <c r="BQ3">
        <f t="shared" si="6"/>
        <v>1.046876739043354E-3</v>
      </c>
      <c r="BR3">
        <f t="shared" si="6"/>
        <v>3.4657318550741285E-4</v>
      </c>
      <c r="BS3">
        <f t="shared" si="6"/>
        <v>8.4144600941444701E-4</v>
      </c>
      <c r="BT3">
        <f t="shared" si="6"/>
        <v>6.2946112079350703E-4</v>
      </c>
      <c r="BU3">
        <f t="shared" si="6"/>
        <v>0</v>
      </c>
    </row>
    <row r="4" spans="1:73" x14ac:dyDescent="0.25">
      <c r="B4">
        <v>1996</v>
      </c>
      <c r="C4">
        <v>7.0287859903089069</v>
      </c>
      <c r="D4">
        <v>7.229638326363089</v>
      </c>
      <c r="E4">
        <v>9.4652250151930648</v>
      </c>
      <c r="F4">
        <v>9.7305857455840581</v>
      </c>
      <c r="G4">
        <v>7.3883015430950927</v>
      </c>
      <c r="H4">
        <v>9.0473131781650213</v>
      </c>
      <c r="I4">
        <v>8.5963071537003088</v>
      </c>
      <c r="J4">
        <v>6.0948177302723785</v>
      </c>
      <c r="K4">
        <v>6.3308580446036116</v>
      </c>
      <c r="L4">
        <v>6.1507842154869223</v>
      </c>
      <c r="M4">
        <v>7.0372332548354359</v>
      </c>
      <c r="N4">
        <v>4.4799928585363231</v>
      </c>
      <c r="O4">
        <v>6.0431380883414727</v>
      </c>
      <c r="P4">
        <v>8.5188811277519658</v>
      </c>
      <c r="Q4">
        <v>8.9485527497292434</v>
      </c>
      <c r="R4">
        <v>5.3345672226271512</v>
      </c>
      <c r="S4">
        <v>8.9213723666840821</v>
      </c>
      <c r="T4">
        <v>7.4569460945645547</v>
      </c>
      <c r="U4">
        <v>8.9287306058402685</v>
      </c>
      <c r="V4">
        <v>6.6603026851221809</v>
      </c>
      <c r="W4">
        <v>8.4910982129916714</v>
      </c>
      <c r="X4">
        <f t="shared" si="0"/>
        <v>157.88343220979681</v>
      </c>
      <c r="Z4" t="s">
        <v>5</v>
      </c>
      <c r="AD4">
        <f t="shared" ref="AD4:AP4" si="7">COVAR($E$2:$E$24,F2:F24)</f>
        <v>0.40872354499213026</v>
      </c>
      <c r="AE4">
        <f t="shared" si="7"/>
        <v>0.50791789957617017</v>
      </c>
      <c r="AF4">
        <f t="shared" si="7"/>
        <v>0.61565542766204617</v>
      </c>
      <c r="AG4">
        <f t="shared" si="7"/>
        <v>0.76089040036393496</v>
      </c>
      <c r="AH4">
        <f t="shared" si="7"/>
        <v>0.7745970594398861</v>
      </c>
      <c r="AI4">
        <f t="shared" si="7"/>
        <v>0.6201048473817995</v>
      </c>
      <c r="AJ4">
        <f t="shared" si="7"/>
        <v>0.78073814662628105</v>
      </c>
      <c r="AK4">
        <f t="shared" si="7"/>
        <v>0.44065767577783033</v>
      </c>
      <c r="AL4">
        <f t="shared" si="7"/>
        <v>0.73501377876788254</v>
      </c>
      <c r="AM4">
        <f t="shared" si="7"/>
        <v>0.66811153043533278</v>
      </c>
      <c r="AN4">
        <f t="shared" si="7"/>
        <v>0.32944589393469864</v>
      </c>
      <c r="AO4">
        <f t="shared" si="7"/>
        <v>0.83016792556024932</v>
      </c>
      <c r="AP4">
        <f t="shared" si="7"/>
        <v>-2.2047380105162915E-2</v>
      </c>
      <c r="AQ4">
        <f t="shared" ref="AQ4:AU4" si="8">COVAR($E$2:$E$24,S2:S24)</f>
        <v>0.5592038831890277</v>
      </c>
      <c r="AR4">
        <f t="shared" si="8"/>
        <v>0.16269445961064133</v>
      </c>
      <c r="AS4">
        <f t="shared" si="8"/>
        <v>0.363494914503392</v>
      </c>
      <c r="AT4">
        <f t="shared" si="8"/>
        <v>0.67604186580051473</v>
      </c>
      <c r="AU4">
        <f t="shared" si="8"/>
        <v>0.78861104593133602</v>
      </c>
      <c r="AW4" t="s">
        <v>5</v>
      </c>
      <c r="AX4">
        <v>0.10297196034076192</v>
      </c>
      <c r="AZ4" t="s">
        <v>5</v>
      </c>
      <c r="BA4">
        <f t="shared" ref="BA4:BA22" si="9">$AX$2*AX4</f>
        <v>5.5837267189758821E-3</v>
      </c>
      <c r="BB4">
        <f>$AX$3*AX4</f>
        <v>1.5110985332474367E-3</v>
      </c>
      <c r="BD4">
        <f>$AY$33*AZ33</f>
        <v>1.1178132447075927E-2</v>
      </c>
      <c r="BE4">
        <f t="shared" ref="BE4:BU4" si="10">$AY$33*BA33</f>
        <v>1.8962686355645203E-3</v>
      </c>
      <c r="BF4">
        <f t="shared" si="10"/>
        <v>7.6605129562129642E-3</v>
      </c>
      <c r="BG4">
        <f t="shared" si="10"/>
        <v>4.7254926280846351E-3</v>
      </c>
      <c r="BH4">
        <f t="shared" si="10"/>
        <v>1.1547140749648501E-3</v>
      </c>
      <c r="BI4">
        <f t="shared" si="10"/>
        <v>8.9615368179630228E-3</v>
      </c>
      <c r="BJ4">
        <f t="shared" si="10"/>
        <v>2.2919415285528187E-3</v>
      </c>
      <c r="BK4">
        <f t="shared" si="10"/>
        <v>2.1050045710829615E-3</v>
      </c>
      <c r="BL4">
        <f t="shared" si="10"/>
        <v>5.283387069315767E-4</v>
      </c>
      <c r="BM4">
        <f t="shared" si="10"/>
        <v>5.2960787948708298E-3</v>
      </c>
      <c r="BN4">
        <f t="shared" si="10"/>
        <v>3.1540059801248598E-3</v>
      </c>
      <c r="BO4">
        <f t="shared" si="10"/>
        <v>1.0819953868508965E-2</v>
      </c>
      <c r="BP4">
        <f t="shared" si="10"/>
        <v>1.4375365664865089E-4</v>
      </c>
      <c r="BQ4">
        <f t="shared" si="10"/>
        <v>7.3458275324550125E-3</v>
      </c>
      <c r="BR4">
        <f t="shared" si="10"/>
        <v>2.4318687703744658E-3</v>
      </c>
      <c r="BS4">
        <f t="shared" si="10"/>
        <v>5.9043410102696606E-3</v>
      </c>
      <c r="BT4">
        <f t="shared" si="10"/>
        <v>4.4168646214838153E-3</v>
      </c>
      <c r="BU4">
        <f t="shared" si="10"/>
        <v>0</v>
      </c>
    </row>
    <row r="5" spans="1:73" x14ac:dyDescent="0.25">
      <c r="B5">
        <v>1997</v>
      </c>
      <c r="C5">
        <v>6.4944186119424456</v>
      </c>
      <c r="D5">
        <v>6.3047300172719787</v>
      </c>
      <c r="E5">
        <v>7.1090441649435423</v>
      </c>
      <c r="F5">
        <v>8.7461938421005598</v>
      </c>
      <c r="G5">
        <v>6.2741409803574895</v>
      </c>
      <c r="H5">
        <v>7.2315175720420015</v>
      </c>
      <c r="I5">
        <v>6.4292053437678547</v>
      </c>
      <c r="J5">
        <v>4.6783593688372216</v>
      </c>
      <c r="K5">
        <v>7.1742614189483236</v>
      </c>
      <c r="L5">
        <v>5.5363387036855771</v>
      </c>
      <c r="M5">
        <v>6.4537288266771</v>
      </c>
      <c r="N5">
        <v>2.9222158423817302</v>
      </c>
      <c r="O5">
        <v>5.7944532042068468</v>
      </c>
      <c r="P5">
        <v>7.9780999827107815</v>
      </c>
      <c r="Q5">
        <v>6.31273150022135</v>
      </c>
      <c r="R5">
        <v>5.0634987836533236</v>
      </c>
      <c r="S5">
        <v>6.9379646750467909</v>
      </c>
      <c r="T5">
        <v>7.6134118025249089</v>
      </c>
      <c r="U5">
        <v>8.4113221669605878</v>
      </c>
      <c r="V5">
        <v>6.1763240892818381</v>
      </c>
      <c r="W5">
        <v>6.1343510820719054</v>
      </c>
      <c r="X5">
        <f t="shared" si="0"/>
        <v>135.77631197963416</v>
      </c>
      <c r="Z5" t="s">
        <v>6</v>
      </c>
      <c r="AE5">
        <f t="shared" ref="AE5:AP5" si="11">COVAR($F$2:$F$24,G2:G24)</f>
        <v>0.29990754455899354</v>
      </c>
      <c r="AF5">
        <f t="shared" si="11"/>
        <v>0.44032035941732472</v>
      </c>
      <c r="AG5">
        <f t="shared" si="11"/>
        <v>0.5708687747408383</v>
      </c>
      <c r="AH5">
        <f t="shared" si="11"/>
        <v>0.61946226882618094</v>
      </c>
      <c r="AI5">
        <f t="shared" si="11"/>
        <v>0.63738459349721632</v>
      </c>
      <c r="AJ5">
        <f t="shared" si="11"/>
        <v>0.4868161857602305</v>
      </c>
      <c r="AK5">
        <f t="shared" si="11"/>
        <v>0.40584468385506434</v>
      </c>
      <c r="AL5">
        <f t="shared" si="11"/>
        <v>0.86119072876522562</v>
      </c>
      <c r="AM5">
        <f t="shared" si="11"/>
        <v>0.91401089857106799</v>
      </c>
      <c r="AN5">
        <f t="shared" si="11"/>
        <v>0.25868640557280953</v>
      </c>
      <c r="AO5">
        <f t="shared" si="11"/>
        <v>0.56903804430155147</v>
      </c>
      <c r="AP5">
        <f t="shared" si="11"/>
        <v>0.24583703254895486</v>
      </c>
      <c r="AQ5">
        <f t="shared" ref="AQ5:AU5" si="12">COVAR($F$2:$F$24,S2:S24)</f>
        <v>0.46522375459689397</v>
      </c>
      <c r="AR5">
        <f t="shared" si="12"/>
        <v>0.2724307054831428</v>
      </c>
      <c r="AS5">
        <f t="shared" si="12"/>
        <v>0.2148371026494848</v>
      </c>
      <c r="AT5">
        <f t="shared" si="12"/>
        <v>0.84988824055055434</v>
      </c>
      <c r="AU5">
        <f t="shared" si="12"/>
        <v>0.5815664283915869</v>
      </c>
      <c r="AW5" t="s">
        <v>6</v>
      </c>
      <c r="AX5">
        <v>0.10855510966368397</v>
      </c>
      <c r="AZ5" t="s">
        <v>6</v>
      </c>
      <c r="BA5">
        <f t="shared" si="9"/>
        <v>5.8864769040482667E-3</v>
      </c>
      <c r="BB5">
        <f t="shared" ref="BB5:BB22" si="13">$AX$3*AX5</f>
        <v>1.5930304370865951E-3</v>
      </c>
      <c r="BC5">
        <f>$AX$4*AX5</f>
        <v>1.1178132447075927E-2</v>
      </c>
      <c r="BE5">
        <f>$AZ$33*BA33</f>
        <v>1.999084498384793E-3</v>
      </c>
      <c r="BF5">
        <f>$AZ$33*BB33</f>
        <v>8.0758666853561149E-3</v>
      </c>
      <c r="BG5">
        <f t="shared" ref="BG5:BU5" si="14">$AZ$33*BC33</f>
        <v>4.9817092804592712E-3</v>
      </c>
      <c r="BH5">
        <f t="shared" si="14"/>
        <v>1.2173227801354023E-3</v>
      </c>
      <c r="BI5">
        <f t="shared" si="14"/>
        <v>9.4474321826038109E-3</v>
      </c>
      <c r="BJ5">
        <f t="shared" si="14"/>
        <v>2.4162108126469582E-3</v>
      </c>
      <c r="BK5">
        <f t="shared" si="14"/>
        <v>2.2191381158547354E-3</v>
      </c>
      <c r="BL5">
        <f t="shared" si="14"/>
        <v>5.5698528104861675E-4</v>
      </c>
      <c r="BM5">
        <f t="shared" si="14"/>
        <v>5.5832326825881635E-3</v>
      </c>
      <c r="BN5">
        <f t="shared" si="14"/>
        <v>3.3250164794311984E-3</v>
      </c>
      <c r="BO5">
        <f t="shared" si="14"/>
        <v>1.1406612779489221E-2</v>
      </c>
      <c r="BP5">
        <f t="shared" si="14"/>
        <v>1.5154799336060111E-4</v>
      </c>
      <c r="BQ5">
        <f t="shared" si="14"/>
        <v>7.7441189884825149E-3</v>
      </c>
      <c r="BR5">
        <f t="shared" si="14"/>
        <v>2.5637249226106661E-3</v>
      </c>
      <c r="BS5">
        <f t="shared" si="14"/>
        <v>6.2244749322101431E-3</v>
      </c>
      <c r="BT5">
        <f t="shared" si="14"/>
        <v>4.656347434467749E-3</v>
      </c>
      <c r="BU5">
        <f t="shared" si="14"/>
        <v>0</v>
      </c>
    </row>
    <row r="6" spans="1:73" x14ac:dyDescent="0.25">
      <c r="B6">
        <v>1998</v>
      </c>
      <c r="C6">
        <v>4.7739952767446097</v>
      </c>
      <c r="D6">
        <v>6.0796346727788304</v>
      </c>
      <c r="E6">
        <v>8.0850447949847073</v>
      </c>
      <c r="F6">
        <v>7.8719745202639668</v>
      </c>
      <c r="G6">
        <v>6.8632126031879119</v>
      </c>
      <c r="H6">
        <v>8.5069056732870454</v>
      </c>
      <c r="I6">
        <v>7.2205964511725469</v>
      </c>
      <c r="J6">
        <v>6.4393503711000983</v>
      </c>
      <c r="K6">
        <v>7.1792085478068239</v>
      </c>
      <c r="L6">
        <v>5.3961934216375402</v>
      </c>
      <c r="M6">
        <v>6.7244593345832495</v>
      </c>
      <c r="N6">
        <v>4.5483697643272798</v>
      </c>
      <c r="O6">
        <v>5.8420309850360921</v>
      </c>
      <c r="P6">
        <v>8.1299053494995324</v>
      </c>
      <c r="Q6">
        <v>7.0118410694794795</v>
      </c>
      <c r="R6">
        <v>6.4093879591512986</v>
      </c>
      <c r="S6">
        <v>8.147363782654045</v>
      </c>
      <c r="T6">
        <v>8.0271359120663845</v>
      </c>
      <c r="U6">
        <v>8.6339941024339897</v>
      </c>
      <c r="V6">
        <v>5.9664811313689077</v>
      </c>
      <c r="W6">
        <v>6.3195946311136275</v>
      </c>
      <c r="X6">
        <f t="shared" si="0"/>
        <v>144.17668035467796</v>
      </c>
      <c r="Z6" t="s">
        <v>7</v>
      </c>
      <c r="AF6">
        <f t="shared" ref="AF6:AP6" si="15">COVAR($G$2:$G$24,H2:H24)</f>
        <v>0.27778749456784113</v>
      </c>
      <c r="AG6">
        <f t="shared" si="15"/>
        <v>0.52105055189500904</v>
      </c>
      <c r="AH6">
        <f t="shared" si="15"/>
        <v>0.53597222918910181</v>
      </c>
      <c r="AI6">
        <f t="shared" si="15"/>
        <v>0.32757471687489514</v>
      </c>
      <c r="AJ6">
        <f t="shared" si="15"/>
        <v>0.50637258185335288</v>
      </c>
      <c r="AK6">
        <f t="shared" si="15"/>
        <v>0.41799204510896815</v>
      </c>
      <c r="AL6">
        <f t="shared" si="15"/>
        <v>0.871820306609697</v>
      </c>
      <c r="AM6">
        <f t="shared" si="15"/>
        <v>0.34867298700911237</v>
      </c>
      <c r="AN6">
        <f t="shared" si="15"/>
        <v>0.21691819411244681</v>
      </c>
      <c r="AO6">
        <f t="shared" si="15"/>
        <v>0.4708126099569907</v>
      </c>
      <c r="AP6">
        <f t="shared" si="15"/>
        <v>0.12566079951678813</v>
      </c>
      <c r="AQ6">
        <f t="shared" ref="AQ6:AU6" si="16">COVAR($G$2:$G$24,S2:S24)</f>
        <v>0.516900328453888</v>
      </c>
      <c r="AR6">
        <f t="shared" si="16"/>
        <v>0.21104474716956859</v>
      </c>
      <c r="AS6">
        <f t="shared" si="16"/>
        <v>0.18665843967994947</v>
      </c>
      <c r="AT6">
        <f t="shared" si="16"/>
        <v>0.40704144316874352</v>
      </c>
      <c r="AU6">
        <f t="shared" si="16"/>
        <v>0.38827813519129017</v>
      </c>
      <c r="AW6" t="s">
        <v>7</v>
      </c>
      <c r="AX6">
        <v>1.84153883182301E-2</v>
      </c>
      <c r="AZ6" t="s">
        <v>7</v>
      </c>
      <c r="BA6">
        <f t="shared" si="9"/>
        <v>9.9858733826701184E-4</v>
      </c>
      <c r="BB6">
        <f t="shared" si="13"/>
        <v>2.7024314371379269E-4</v>
      </c>
      <c r="BC6">
        <f t="shared" ref="BC6:BC22" si="17">$AX$4*AX6</f>
        <v>1.8962686355645203E-3</v>
      </c>
      <c r="BD6">
        <f>$AX$5*AX6</f>
        <v>1.999084498384793E-3</v>
      </c>
      <c r="BF6">
        <f>$BA$33*BB33</f>
        <v>1.3699974278303685E-3</v>
      </c>
      <c r="BG6">
        <f t="shared" ref="BG6:BU6" si="18">$BA$33*BC33</f>
        <v>8.4510172918077654E-4</v>
      </c>
      <c r="BH6">
        <f t="shared" si="18"/>
        <v>2.0650775236902936E-4</v>
      </c>
      <c r="BI6">
        <f t="shared" si="18"/>
        <v>1.6026710561280559E-3</v>
      </c>
      <c r="BJ6">
        <f t="shared" si="18"/>
        <v>4.0988821725160637E-4</v>
      </c>
      <c r="BK6">
        <f t="shared" si="18"/>
        <v>3.7645662430685063E-4</v>
      </c>
      <c r="BL6">
        <f t="shared" si="18"/>
        <v>9.4487493677879059E-5</v>
      </c>
      <c r="BM6">
        <f t="shared" si="18"/>
        <v>9.4714471054779933E-4</v>
      </c>
      <c r="BN6">
        <f t="shared" si="18"/>
        <v>5.640588436872469E-4</v>
      </c>
      <c r="BO6">
        <f t="shared" si="18"/>
        <v>1.9350282486081127E-3</v>
      </c>
      <c r="BP6">
        <f t="shared" si="18"/>
        <v>2.5708740521107557E-5</v>
      </c>
      <c r="BQ6">
        <f t="shared" si="18"/>
        <v>1.313719444412241E-3</v>
      </c>
      <c r="BR6">
        <f t="shared" si="18"/>
        <v>4.3491264609531437E-4</v>
      </c>
      <c r="BS6">
        <f t="shared" si="18"/>
        <v>1.0559256336147003E-3</v>
      </c>
      <c r="BT6">
        <f t="shared" si="18"/>
        <v>7.8990704736033599E-4</v>
      </c>
      <c r="BU6">
        <f t="shared" si="18"/>
        <v>0</v>
      </c>
    </row>
    <row r="7" spans="1:73" x14ac:dyDescent="0.25">
      <c r="B7">
        <v>1999</v>
      </c>
      <c r="C7">
        <v>7.2744348480522323</v>
      </c>
      <c r="D7">
        <v>7.393712952206311</v>
      </c>
      <c r="E7">
        <v>8.5528778835344319</v>
      </c>
      <c r="F7">
        <v>7.9616288626445977</v>
      </c>
      <c r="G7">
        <v>6.5812355024570079</v>
      </c>
      <c r="H7">
        <v>7.944999165713714</v>
      </c>
      <c r="I7">
        <v>7.5393301441822898</v>
      </c>
      <c r="J7">
        <v>5.9360029850205738</v>
      </c>
      <c r="K7">
        <v>8.2489426042355074</v>
      </c>
      <c r="L7">
        <v>7.8381100873167844</v>
      </c>
      <c r="M7">
        <v>7.158413578078866</v>
      </c>
      <c r="N7">
        <v>2.7759433043859345</v>
      </c>
      <c r="O7">
        <v>7.1708884785125049</v>
      </c>
      <c r="P7">
        <v>7.9944437136197264</v>
      </c>
      <c r="Q7">
        <v>8.0725613041841964</v>
      </c>
      <c r="R7">
        <v>4.1143931357978261</v>
      </c>
      <c r="S7">
        <v>8.082907041112712</v>
      </c>
      <c r="T7">
        <v>8.2791352073824651</v>
      </c>
      <c r="U7">
        <v>8.79253001910946</v>
      </c>
      <c r="V7">
        <v>7.5856960277319185</v>
      </c>
      <c r="W7">
        <v>7.9218672094106708</v>
      </c>
      <c r="X7">
        <f t="shared" si="0"/>
        <v>153.22005405468971</v>
      </c>
      <c r="Z7" t="s">
        <v>24</v>
      </c>
      <c r="AG7" s="4">
        <f t="shared" ref="AG7:AP7" si="19">COVAR($H$2:$H$24,I2:I24)</f>
        <v>0.67537594901385478</v>
      </c>
      <c r="AH7" s="4">
        <f t="shared" si="19"/>
        <v>0.66128517506946394</v>
      </c>
      <c r="AI7" s="4">
        <f t="shared" si="19"/>
        <v>0.59125104146025909</v>
      </c>
      <c r="AJ7" s="4">
        <f t="shared" si="19"/>
        <v>0.63218825921139632</v>
      </c>
      <c r="AK7" s="4">
        <f t="shared" si="19"/>
        <v>0.40289005694852681</v>
      </c>
      <c r="AL7" s="4">
        <f t="shared" si="19"/>
        <v>0.72760641727608044</v>
      </c>
      <c r="AM7" s="4">
        <f t="shared" si="19"/>
        <v>0.71819629350406489</v>
      </c>
      <c r="AN7" s="4">
        <f t="shared" si="19"/>
        <v>0.28873842483767848</v>
      </c>
      <c r="AO7" s="4">
        <f t="shared" si="19"/>
        <v>0.74414469222382118</v>
      </c>
      <c r="AP7" s="4">
        <f t="shared" si="19"/>
        <v>7.7011944888010206E-2</v>
      </c>
      <c r="AQ7" s="4">
        <f t="shared" ref="AQ7:AU7" si="20">COVAR($H$2:$H$24,S2:S24)</f>
        <v>0.58442596411476777</v>
      </c>
      <c r="AR7" s="4">
        <f t="shared" si="20"/>
        <v>0.16228551532110466</v>
      </c>
      <c r="AS7" s="4">
        <f t="shared" si="20"/>
        <v>0.27496328424713284</v>
      </c>
      <c r="AT7" s="4">
        <f t="shared" si="20"/>
        <v>0.66296314056477068</v>
      </c>
      <c r="AU7" s="4">
        <f t="shared" si="20"/>
        <v>0.67277193500753329</v>
      </c>
      <c r="AW7" t="s">
        <v>8</v>
      </c>
      <c r="AX7">
        <v>7.4394164497424989E-2</v>
      </c>
      <c r="AZ7" t="s">
        <v>24</v>
      </c>
      <c r="BA7">
        <f t="shared" si="9"/>
        <v>4.0340757101787663E-3</v>
      </c>
      <c r="BB7">
        <f t="shared" si="13"/>
        <v>1.0917235379632438E-3</v>
      </c>
      <c r="BC7">
        <f t="shared" si="17"/>
        <v>7.6605129562129642E-3</v>
      </c>
      <c r="BD7">
        <f t="shared" ref="BD7:BD22" si="21">$AX$5*AX7</f>
        <v>8.0758666853561149E-3</v>
      </c>
      <c r="BE7">
        <f>$AX$6*AX7</f>
        <v>1.3699974278303685E-3</v>
      </c>
      <c r="BG7">
        <f>$BB$33*BC33</f>
        <v>3.4140272239328744E-3</v>
      </c>
      <c r="BH7">
        <f t="shared" ref="BH7:BU7" si="22">$BB$33*BD33</f>
        <v>8.3424641578297215E-4</v>
      </c>
      <c r="BI7">
        <f t="shared" si="22"/>
        <v>6.4744425762025713E-3</v>
      </c>
      <c r="BJ7">
        <f t="shared" si="22"/>
        <v>1.655859270129308E-3</v>
      </c>
      <c r="BK7">
        <f t="shared" si="22"/>
        <v>1.5208029041182246E-3</v>
      </c>
      <c r="BL7">
        <f t="shared" si="22"/>
        <v>3.8170892875839856E-4</v>
      </c>
      <c r="BM7">
        <f t="shared" si="22"/>
        <v>3.8262586800630149E-3</v>
      </c>
      <c r="BN7">
        <f t="shared" si="22"/>
        <v>2.2786750775141626E-3</v>
      </c>
      <c r="BO7">
        <f t="shared" si="22"/>
        <v>7.8170933648795075E-3</v>
      </c>
      <c r="BP7">
        <f t="shared" si="22"/>
        <v>1.038577215043331E-4</v>
      </c>
      <c r="BQ7">
        <f t="shared" si="22"/>
        <v>5.307140895547683E-3</v>
      </c>
      <c r="BR7">
        <f t="shared" si="22"/>
        <v>1.7569525212561374E-3</v>
      </c>
      <c r="BS7">
        <f t="shared" si="22"/>
        <v>4.2657099555384013E-3</v>
      </c>
      <c r="BT7">
        <f t="shared" si="22"/>
        <v>3.1910527111082905E-3</v>
      </c>
      <c r="BU7">
        <f t="shared" si="22"/>
        <v>0</v>
      </c>
    </row>
    <row r="8" spans="1:73" x14ac:dyDescent="0.25">
      <c r="B8">
        <v>2000</v>
      </c>
      <c r="C8">
        <v>8.161696124935979</v>
      </c>
      <c r="D8">
        <v>7.3304052118444023</v>
      </c>
      <c r="E8">
        <v>8.4971945449095472</v>
      </c>
      <c r="F8">
        <v>8.7817921366109672</v>
      </c>
      <c r="G8">
        <v>7.339240032062718</v>
      </c>
      <c r="H8">
        <v>8.7033199990511712</v>
      </c>
      <c r="I8">
        <v>8.4650135394175319</v>
      </c>
      <c r="J8">
        <v>5.9268149086860031</v>
      </c>
      <c r="K8">
        <v>9.6201681719122263</v>
      </c>
      <c r="L8">
        <v>7.14739534482481</v>
      </c>
      <c r="M8">
        <v>7.466156043361015</v>
      </c>
      <c r="N8">
        <v>5.2335565984932266</v>
      </c>
      <c r="O8">
        <v>8.1688052438470624</v>
      </c>
      <c r="P8">
        <v>8.2929970029405418</v>
      </c>
      <c r="Q8">
        <v>8.825437406580896</v>
      </c>
      <c r="R8">
        <v>4.9605109069136875</v>
      </c>
      <c r="S8">
        <v>7.8971260739400728</v>
      </c>
      <c r="T8">
        <v>6.4943839993028751</v>
      </c>
      <c r="U8">
        <v>9.0622946301460008</v>
      </c>
      <c r="V8">
        <v>7.7274249722518666</v>
      </c>
      <c r="W8">
        <v>6.4990975799748085</v>
      </c>
      <c r="X8">
        <f t="shared" si="0"/>
        <v>160.60083047200737</v>
      </c>
      <c r="Z8" t="s">
        <v>25</v>
      </c>
      <c r="AH8">
        <f t="shared" ref="AH8:AP8" si="23">COVAR($I$2:$I$24,J2:J24)</f>
        <v>0.79499313707865116</v>
      </c>
      <c r="AI8">
        <f t="shared" si="23"/>
        <v>0.73545699528088382</v>
      </c>
      <c r="AJ8">
        <f t="shared" si="23"/>
        <v>0.7791187532170889</v>
      </c>
      <c r="AK8">
        <f t="shared" si="23"/>
        <v>0.5498162389464194</v>
      </c>
      <c r="AL8">
        <f t="shared" si="23"/>
        <v>0.84392630132122348</v>
      </c>
      <c r="AM8">
        <f t="shared" si="23"/>
        <v>0.89759161287419464</v>
      </c>
      <c r="AN8">
        <f t="shared" si="23"/>
        <v>0.34427767621021987</v>
      </c>
      <c r="AO8">
        <f t="shared" si="23"/>
        <v>0.88442250670309708</v>
      </c>
      <c r="AP8">
        <f t="shared" si="23"/>
        <v>6.1375001203554505E-2</v>
      </c>
      <c r="AQ8">
        <f t="shared" ref="AQ8:AU8" si="24">COVAR($I$2:$I$24,S2:S24)</f>
        <v>0.75059199365351215</v>
      </c>
      <c r="AR8">
        <f t="shared" si="24"/>
        <v>0.19193224434969419</v>
      </c>
      <c r="AS8">
        <f t="shared" si="24"/>
        <v>0.37631298591878265</v>
      </c>
      <c r="AT8">
        <f t="shared" si="24"/>
        <v>0.83829173532099954</v>
      </c>
      <c r="AU8">
        <f t="shared" si="24"/>
        <v>0.77526687679743045</v>
      </c>
      <c r="AW8" t="s">
        <v>9</v>
      </c>
      <c r="AX8">
        <v>4.5891062114838919E-2</v>
      </c>
      <c r="AZ8" t="s">
        <v>25</v>
      </c>
      <c r="BA8">
        <f t="shared" si="9"/>
        <v>2.4884750066409382E-3</v>
      </c>
      <c r="BB8">
        <f t="shared" si="13"/>
        <v>6.734446583459789E-4</v>
      </c>
      <c r="BC8">
        <f t="shared" si="17"/>
        <v>4.7254926280846351E-3</v>
      </c>
      <c r="BD8">
        <f t="shared" si="21"/>
        <v>4.9817092804592712E-3</v>
      </c>
      <c r="BE8">
        <f t="shared" ref="BE8:BE22" si="25">$AX$6*AX8</f>
        <v>8.4510172918077654E-4</v>
      </c>
      <c r="BF8">
        <f>$AX$7*AX8</f>
        <v>3.4140272239328744E-3</v>
      </c>
      <c r="BH8">
        <f>$BC$33*BD33</f>
        <v>5.1461635928585841E-4</v>
      </c>
      <c r="BI8">
        <f t="shared" ref="BI8:BU8" si="26">$BC$33*BE33</f>
        <v>3.9938488244431339E-3</v>
      </c>
      <c r="BJ8">
        <f t="shared" si="26"/>
        <v>1.0214395326876226E-3</v>
      </c>
      <c r="BK8">
        <f t="shared" si="26"/>
        <v>9.3812815842205682E-4</v>
      </c>
      <c r="BL8">
        <f t="shared" si="26"/>
        <v>2.3546239517276398E-4</v>
      </c>
      <c r="BM8">
        <f t="shared" si="26"/>
        <v>2.3602802174126324E-3</v>
      </c>
      <c r="BN8">
        <f t="shared" si="26"/>
        <v>1.4056320173520779E-3</v>
      </c>
      <c r="BO8">
        <f t="shared" si="26"/>
        <v>4.8220814036778054E-3</v>
      </c>
      <c r="BP8">
        <f t="shared" si="26"/>
        <v>6.4066061913041079E-5</v>
      </c>
      <c r="BQ8">
        <f t="shared" si="26"/>
        <v>3.2737827507722142E-3</v>
      </c>
      <c r="BR8">
        <f t="shared" si="26"/>
        <v>1.0838002930805017E-3</v>
      </c>
      <c r="BS8">
        <f t="shared" si="26"/>
        <v>2.6313617722029171E-3</v>
      </c>
      <c r="BT8">
        <f t="shared" si="26"/>
        <v>1.9684446914148015E-3</v>
      </c>
      <c r="BU8">
        <f t="shared" si="26"/>
        <v>0</v>
      </c>
    </row>
    <row r="9" spans="1:73" x14ac:dyDescent="0.25">
      <c r="B9">
        <v>2001</v>
      </c>
      <c r="C9">
        <v>8.1207373774656606</v>
      </c>
      <c r="D9">
        <v>7.5545094199723719</v>
      </c>
      <c r="E9">
        <v>10.462983095147134</v>
      </c>
      <c r="F9">
        <v>9.5757037122496858</v>
      </c>
      <c r="G9">
        <v>8.682877107057168</v>
      </c>
      <c r="H9">
        <v>9.4030212793736627</v>
      </c>
      <c r="I9">
        <v>9.1392202394730564</v>
      </c>
      <c r="J9">
        <v>8.5240363898982316</v>
      </c>
      <c r="K9">
        <v>10.036385411187043</v>
      </c>
      <c r="L9">
        <v>8.3752839452335444</v>
      </c>
      <c r="M9">
        <v>7.9174452751148419</v>
      </c>
      <c r="N9">
        <v>5.4611799869773163</v>
      </c>
      <c r="O9">
        <v>7.4160527095592936</v>
      </c>
      <c r="P9">
        <v>8.5787898896328887</v>
      </c>
      <c r="Q9">
        <v>9.3100876629240545</v>
      </c>
      <c r="R9">
        <v>4.6047534324917487</v>
      </c>
      <c r="S9">
        <v>9.4227565906495041</v>
      </c>
      <c r="T9">
        <v>8.2044667778581957</v>
      </c>
      <c r="U9">
        <v>9.3456503902412535</v>
      </c>
      <c r="V9">
        <v>7.6138186848086287</v>
      </c>
      <c r="W9">
        <v>8.2267183338792247</v>
      </c>
      <c r="X9">
        <f t="shared" si="0"/>
        <v>175.97647771119449</v>
      </c>
      <c r="Z9" t="s">
        <v>10</v>
      </c>
      <c r="AI9">
        <f t="shared" ref="AI9:AP9" si="27">COVAR($J$2:$J$24,K2:K24)</f>
        <v>0.94641106435467481</v>
      </c>
      <c r="AJ9">
        <f t="shared" si="27"/>
        <v>0.90679080850940375</v>
      </c>
      <c r="AK9">
        <f t="shared" si="27"/>
        <v>0.62186223731458978</v>
      </c>
      <c r="AL9">
        <f t="shared" si="27"/>
        <v>1.1059583493339487</v>
      </c>
      <c r="AM9">
        <f t="shared" si="27"/>
        <v>1.0738475018896545</v>
      </c>
      <c r="AN9">
        <f t="shared" si="27"/>
        <v>0.32902672721467946</v>
      </c>
      <c r="AO9">
        <f t="shared" si="27"/>
        <v>0.93890852136231995</v>
      </c>
      <c r="AP9">
        <f t="shared" si="27"/>
        <v>7.7801375763072514E-2</v>
      </c>
      <c r="AQ9">
        <f t="shared" ref="AQ9:AU9" si="28">COVAR($J$2:$J$24,S2:S24)</f>
        <v>0.74507595118798398</v>
      </c>
      <c r="AR9">
        <f t="shared" si="28"/>
        <v>0.37147599496334488</v>
      </c>
      <c r="AS9">
        <f t="shared" si="28"/>
        <v>0.30677221415124045</v>
      </c>
      <c r="AT9">
        <f t="shared" si="28"/>
        <v>1.012756410825906</v>
      </c>
      <c r="AU9">
        <f t="shared" si="28"/>
        <v>0.8254121641602401</v>
      </c>
      <c r="AW9" t="s">
        <v>10</v>
      </c>
      <c r="AX9">
        <v>1.1213869010006127E-2</v>
      </c>
      <c r="AZ9" t="s">
        <v>10</v>
      </c>
      <c r="BA9">
        <f t="shared" si="9"/>
        <v>6.0807990648188465E-4</v>
      </c>
      <c r="BB9">
        <f t="shared" si="13"/>
        <v>1.6456189584982862E-4</v>
      </c>
      <c r="BC9">
        <f t="shared" si="17"/>
        <v>1.1547140749648501E-3</v>
      </c>
      <c r="BD9">
        <f t="shared" si="21"/>
        <v>1.2173227801354023E-3</v>
      </c>
      <c r="BE9">
        <f t="shared" si="25"/>
        <v>2.0650775236902936E-4</v>
      </c>
      <c r="BF9">
        <f t="shared" ref="BF9:BF22" si="29">$AX$7*AX9</f>
        <v>8.3424641578297215E-4</v>
      </c>
      <c r="BG9">
        <f>$AX$8*AX9</f>
        <v>5.1461635928585841E-4</v>
      </c>
      <c r="BI9">
        <f>$BD$33*BE33</f>
        <v>9.7593072592212912E-4</v>
      </c>
      <c r="BJ9">
        <f t="shared" ref="BJ9:BU9" si="30">$BD$33*BF33</f>
        <v>2.4959738548951818E-4</v>
      </c>
      <c r="BK9">
        <f t="shared" si="30"/>
        <v>2.29239546838502E-4</v>
      </c>
      <c r="BL9">
        <f t="shared" si="30"/>
        <v>5.7537226958098319E-5</v>
      </c>
      <c r="BM9">
        <f t="shared" si="30"/>
        <v>5.7675442592154842E-4</v>
      </c>
      <c r="BN9">
        <f t="shared" si="30"/>
        <v>3.4347806724133363E-4</v>
      </c>
      <c r="BO9">
        <f t="shared" si="30"/>
        <v>1.1783163588829741E-3</v>
      </c>
      <c r="BP9">
        <f t="shared" si="30"/>
        <v>1.565508386975164E-5</v>
      </c>
      <c r="BQ9">
        <f t="shared" si="30"/>
        <v>7.9997649308069421E-4</v>
      </c>
      <c r="BR9">
        <f t="shared" si="30"/>
        <v>2.6483576451548547E-4</v>
      </c>
      <c r="BS9">
        <f t="shared" si="30"/>
        <v>6.4299549567147049E-4</v>
      </c>
      <c r="BT9">
        <f t="shared" si="30"/>
        <v>4.8100610240245243E-4</v>
      </c>
      <c r="BU9">
        <f t="shared" si="30"/>
        <v>0</v>
      </c>
    </row>
    <row r="10" spans="1:73" x14ac:dyDescent="0.25">
      <c r="B10">
        <v>2002</v>
      </c>
      <c r="C10">
        <v>9.1644562443472157</v>
      </c>
      <c r="D10">
        <v>8.1277930842181743</v>
      </c>
      <c r="E10">
        <v>10.45921458605026</v>
      </c>
      <c r="F10">
        <v>8.9972709062334477</v>
      </c>
      <c r="G10">
        <v>8.1447402922673078</v>
      </c>
      <c r="H10">
        <v>9.8972550126519323</v>
      </c>
      <c r="I10">
        <v>9.3329258923079337</v>
      </c>
      <c r="J10">
        <v>7.6758878661864207</v>
      </c>
      <c r="K10">
        <v>9.801918087370936</v>
      </c>
      <c r="L10">
        <v>9.7743944165642311</v>
      </c>
      <c r="M10">
        <v>8.1736496964848033</v>
      </c>
      <c r="N10">
        <v>6.350150625254642</v>
      </c>
      <c r="O10">
        <v>7.715147078637095</v>
      </c>
      <c r="P10">
        <v>8.493105395887147</v>
      </c>
      <c r="Q10">
        <v>10.974457245724933</v>
      </c>
      <c r="R10">
        <v>4.6151205168412597</v>
      </c>
      <c r="S10">
        <v>9.312131894770074</v>
      </c>
      <c r="T10">
        <v>8.2063538184072353</v>
      </c>
      <c r="U10">
        <v>9.5881962498758568</v>
      </c>
      <c r="V10">
        <v>9.5494369814653268</v>
      </c>
      <c r="W10">
        <v>10.128774069216883</v>
      </c>
      <c r="X10">
        <f t="shared" si="0"/>
        <v>184.4823799607631</v>
      </c>
      <c r="Z10" t="s">
        <v>11</v>
      </c>
      <c r="AJ10">
        <f t="shared" ref="AJ10:AP10" si="31">COVAR($K$2:$K$24,L2:L24)</f>
        <v>0.97021735515301089</v>
      </c>
      <c r="AK10">
        <f t="shared" si="31"/>
        <v>0.59897407430231486</v>
      </c>
      <c r="AL10">
        <f t="shared" si="31"/>
        <v>0.93483368724914195</v>
      </c>
      <c r="AM10">
        <f t="shared" si="31"/>
        <v>1.2866077560409914</v>
      </c>
      <c r="AN10">
        <f t="shared" si="31"/>
        <v>0.26106802170259619</v>
      </c>
      <c r="AO10">
        <f t="shared" si="31"/>
        <v>0.8766740873692116</v>
      </c>
      <c r="AP10">
        <f t="shared" si="31"/>
        <v>-8.0912203163246238E-2</v>
      </c>
      <c r="AQ10">
        <f t="shared" ref="AQ10:AU10" si="32">COVAR($K$2:$K$24,S2:S24)</f>
        <v>0.53505087880955671</v>
      </c>
      <c r="AR10">
        <f t="shared" si="32"/>
        <v>0.28346928704339019</v>
      </c>
      <c r="AS10">
        <f t="shared" si="32"/>
        <v>0.3196119035271433</v>
      </c>
      <c r="AT10">
        <f t="shared" si="32"/>
        <v>1.1965760243942476</v>
      </c>
      <c r="AU10">
        <f t="shared" si="32"/>
        <v>0.74678683447472405</v>
      </c>
      <c r="AW10" t="s">
        <v>11</v>
      </c>
      <c r="AX10">
        <v>8.70289036773398E-2</v>
      </c>
      <c r="AZ10" t="s">
        <v>11</v>
      </c>
      <c r="BA10">
        <f t="shared" si="9"/>
        <v>4.7192032974628807E-3</v>
      </c>
      <c r="BB10">
        <f t="shared" si="13"/>
        <v>1.2771364967876803E-3</v>
      </c>
      <c r="BC10">
        <f t="shared" si="17"/>
        <v>8.9615368179630228E-3</v>
      </c>
      <c r="BD10">
        <f t="shared" si="21"/>
        <v>9.4474321826038109E-3</v>
      </c>
      <c r="BE10">
        <f t="shared" si="25"/>
        <v>1.6026710561280559E-3</v>
      </c>
      <c r="BF10">
        <f t="shared" si="29"/>
        <v>6.4744425762025713E-3</v>
      </c>
      <c r="BG10">
        <f t="shared" ref="BG10:BG22" si="33">$AX$8*AX10</f>
        <v>3.9938488244431339E-3</v>
      </c>
      <c r="BH10">
        <f>$AX$9*AX10</f>
        <v>9.7593072592212912E-4</v>
      </c>
      <c r="BJ10">
        <f>$BE$33*BF33</f>
        <v>1.9370822684392367E-3</v>
      </c>
      <c r="BK10">
        <f t="shared" ref="BK10:BU10" si="34">$BE$33*BG33</f>
        <v>1.7790885931557813E-3</v>
      </c>
      <c r="BL10">
        <f t="shared" si="34"/>
        <v>4.4653649675499834E-4</v>
      </c>
      <c r="BM10">
        <f t="shared" si="34"/>
        <v>4.4760916445713353E-3</v>
      </c>
      <c r="BN10">
        <f t="shared" si="34"/>
        <v>2.6656740508161632E-3</v>
      </c>
      <c r="BO10">
        <f t="shared" si="34"/>
        <v>9.1447100734953265E-3</v>
      </c>
      <c r="BP10">
        <f t="shared" si="34"/>
        <v>1.214964063647955E-4</v>
      </c>
      <c r="BQ10">
        <f t="shared" si="34"/>
        <v>6.2084796155843251E-3</v>
      </c>
      <c r="BR10">
        <f t="shared" si="34"/>
        <v>2.0553447003676239E-3</v>
      </c>
      <c r="BS10">
        <f t="shared" si="34"/>
        <v>4.9901771643509852E-3</v>
      </c>
      <c r="BT10">
        <f t="shared" si="34"/>
        <v>3.7330054164929831E-3</v>
      </c>
      <c r="BU10">
        <f t="shared" si="34"/>
        <v>0</v>
      </c>
    </row>
    <row r="11" spans="1:73" x14ac:dyDescent="0.25">
      <c r="B11">
        <v>2003</v>
      </c>
      <c r="C11">
        <v>9.3215239009367981</v>
      </c>
      <c r="D11">
        <v>8.7054608034498333</v>
      </c>
      <c r="E11">
        <v>10.2400343205413</v>
      </c>
      <c r="F11">
        <v>10.100372831471468</v>
      </c>
      <c r="G11">
        <v>6.9429125636341711</v>
      </c>
      <c r="H11">
        <v>9.7941893426354394</v>
      </c>
      <c r="I11">
        <v>9.3972636434621482</v>
      </c>
      <c r="J11">
        <v>7.8573630439081557</v>
      </c>
      <c r="K11">
        <v>10.472928209915622</v>
      </c>
      <c r="L11">
        <v>9.3130264449330031</v>
      </c>
      <c r="M11">
        <v>8.0429789709293313</v>
      </c>
      <c r="N11">
        <v>3.8427195267015488</v>
      </c>
      <c r="O11">
        <v>9.075431633730993</v>
      </c>
      <c r="P11">
        <v>8.8825787829223746</v>
      </c>
      <c r="Q11">
        <v>10.358567881186488</v>
      </c>
      <c r="R11">
        <v>4.5483697643272798</v>
      </c>
      <c r="S11">
        <v>8.4585318584776275</v>
      </c>
      <c r="T11">
        <v>8.1508191894005151</v>
      </c>
      <c r="U11">
        <v>8.8254640270911491</v>
      </c>
      <c r="V11">
        <v>9.5567721639329548</v>
      </c>
      <c r="W11">
        <v>9.793582911536534</v>
      </c>
      <c r="X11">
        <f t="shared" si="0"/>
        <v>181.68089181512471</v>
      </c>
      <c r="Z11" t="s">
        <v>12</v>
      </c>
      <c r="AK11">
        <f t="shared" ref="AK11:AP11" si="35">COVAR($L$2:$L$24,M2:M24)</f>
        <v>0.58635987170880777</v>
      </c>
      <c r="AL11">
        <f t="shared" si="35"/>
        <v>0.97448254101433551</v>
      </c>
      <c r="AM11">
        <f t="shared" si="35"/>
        <v>1.0090045081320287</v>
      </c>
      <c r="AN11">
        <f t="shared" si="35"/>
        <v>0.37172786098208205</v>
      </c>
      <c r="AO11">
        <f t="shared" si="35"/>
        <v>1.0457853441162122</v>
      </c>
      <c r="AP11">
        <f t="shared" si="35"/>
        <v>-0.12852371762249704</v>
      </c>
      <c r="AQ11">
        <f t="shared" ref="AQ11:AU11" si="36">COVAR($L$2:$L$24,S2:S24)</f>
        <v>0.58922473919435259</v>
      </c>
      <c r="AR11">
        <f t="shared" si="36"/>
        <v>0.32875095036114493</v>
      </c>
      <c r="AS11">
        <f t="shared" si="36"/>
        <v>0.27467067921865956</v>
      </c>
      <c r="AT11">
        <f t="shared" si="36"/>
        <v>1.1283259520109803</v>
      </c>
      <c r="AU11">
        <f t="shared" si="36"/>
        <v>1.0400459503234938</v>
      </c>
      <c r="AW11" t="s">
        <v>12</v>
      </c>
      <c r="AX11">
        <v>2.2257918767091232E-2</v>
      </c>
      <c r="AZ11" t="s">
        <v>12</v>
      </c>
      <c r="BA11">
        <f t="shared" si="9"/>
        <v>1.2069512449536652E-3</v>
      </c>
      <c r="BB11">
        <f t="shared" si="13"/>
        <v>3.2663171887559005E-4</v>
      </c>
      <c r="BC11">
        <f t="shared" si="17"/>
        <v>2.2919415285528187E-3</v>
      </c>
      <c r="BD11">
        <f t="shared" si="21"/>
        <v>2.4162108126469582E-3</v>
      </c>
      <c r="BE11">
        <f t="shared" si="25"/>
        <v>4.0988821725160637E-4</v>
      </c>
      <c r="BF11">
        <f t="shared" si="29"/>
        <v>1.655859270129308E-3</v>
      </c>
      <c r="BG11">
        <f t="shared" si="33"/>
        <v>1.0214395326876226E-3</v>
      </c>
      <c r="BH11">
        <f t="shared" ref="BH11:BH22" si="37">$AX$9*AX11</f>
        <v>2.4959738548951818E-4</v>
      </c>
      <c r="BI11">
        <f>$AX$10*AX11</f>
        <v>1.9370822684392367E-3</v>
      </c>
      <c r="BK11">
        <f>$BF$33*BG33</f>
        <v>4.5500756315089105E-4</v>
      </c>
      <c r="BL11">
        <f t="shared" ref="BL11:BU11" si="38">$BF$33*BH33</f>
        <v>1.1420312851651051E-4</v>
      </c>
      <c r="BM11">
        <f t="shared" si="38"/>
        <v>1.1447746669117859E-3</v>
      </c>
      <c r="BN11">
        <f t="shared" si="38"/>
        <v>6.8175461226748597E-4</v>
      </c>
      <c r="BO11">
        <f t="shared" si="38"/>
        <v>2.3387886709350485E-3</v>
      </c>
      <c r="BP11">
        <f t="shared" si="38"/>
        <v>3.1073092146342259E-5</v>
      </c>
      <c r="BQ11">
        <f t="shared" si="38"/>
        <v>1.5878383974955029E-3</v>
      </c>
      <c r="BR11">
        <f t="shared" si="38"/>
        <v>5.2566094074635143E-4</v>
      </c>
      <c r="BS11">
        <f t="shared" si="38"/>
        <v>1.2762536727948931E-3</v>
      </c>
      <c r="BT11">
        <f t="shared" si="38"/>
        <v>9.5472800192296012E-4</v>
      </c>
      <c r="BU11">
        <f t="shared" si="38"/>
        <v>0</v>
      </c>
    </row>
    <row r="12" spans="1:73" x14ac:dyDescent="0.25">
      <c r="B12">
        <v>2004</v>
      </c>
      <c r="C12">
        <v>8.6462974072352186</v>
      </c>
      <c r="D12">
        <v>8.5106325872036201</v>
      </c>
      <c r="E12">
        <v>10.141216393413377</v>
      </c>
      <c r="F12">
        <v>10.088474033524067</v>
      </c>
      <c r="G12">
        <v>8.9989374120110899</v>
      </c>
      <c r="H12">
        <v>9.1872408375887051</v>
      </c>
      <c r="I12">
        <v>8.8436652822789448</v>
      </c>
      <c r="J12">
        <v>7.7791032186592322</v>
      </c>
      <c r="K12">
        <v>9.9216327969015072</v>
      </c>
      <c r="L12">
        <v>8.5378309345267454</v>
      </c>
      <c r="M12">
        <v>8.2608749606225178</v>
      </c>
      <c r="N12">
        <v>7.4876120343727157</v>
      </c>
      <c r="O12">
        <v>9.0928192585369203</v>
      </c>
      <c r="P12">
        <v>9.0704434204877042</v>
      </c>
      <c r="Q12">
        <v>9.1578930939277328</v>
      </c>
      <c r="R12">
        <v>6.0845984474897117</v>
      </c>
      <c r="S12">
        <v>9.388843051930527</v>
      </c>
      <c r="T12">
        <v>8.2430194689892495</v>
      </c>
      <c r="U12">
        <v>8.9580981842670138</v>
      </c>
      <c r="V12">
        <v>7.9205096753389297</v>
      </c>
      <c r="W12">
        <v>8.7031169481429043</v>
      </c>
      <c r="X12">
        <f t="shared" si="0"/>
        <v>183.02285944744844</v>
      </c>
      <c r="Z12" t="s">
        <v>26</v>
      </c>
      <c r="AL12">
        <f>COVAR($M$2:$M$24,N2:N24)</f>
        <v>0.81484461719221113</v>
      </c>
      <c r="AM12">
        <f>COVAR($M$2:$M$24,O2:O24)</f>
        <v>0.82202419201669807</v>
      </c>
      <c r="AN12">
        <f>COVAR($M$2:$M$24,P2:P24)</f>
        <v>0.21698726455667017</v>
      </c>
      <c r="AO12">
        <f>COVAR($M$2:$M$24,Q2:Q24)</f>
        <v>0.65740779536106553</v>
      </c>
      <c r="AP12">
        <f>COVAR($M$2:$M$24,R2:R24)</f>
        <v>6.8479615491023036E-4</v>
      </c>
      <c r="AQ12">
        <f t="shared" ref="AQ12:AU12" si="39">COVAR($M$2:$M$24,S2:S24)</f>
        <v>0.59439375746815737</v>
      </c>
      <c r="AR12">
        <f t="shared" si="39"/>
        <v>0.23695506524422835</v>
      </c>
      <c r="AS12">
        <f t="shared" si="39"/>
        <v>0.25728405919228919</v>
      </c>
      <c r="AT12">
        <f t="shared" si="39"/>
        <v>0.70389141112048081</v>
      </c>
      <c r="AU12">
        <f t="shared" si="39"/>
        <v>0.57767440259516833</v>
      </c>
      <c r="AW12" t="s">
        <v>13</v>
      </c>
      <c r="AX12">
        <v>2.0442502639717988E-2</v>
      </c>
      <c r="AZ12" t="s">
        <v>26</v>
      </c>
      <c r="BA12">
        <f t="shared" si="9"/>
        <v>1.1085090330842557E-3</v>
      </c>
      <c r="BB12">
        <f t="shared" si="13"/>
        <v>2.9999075139056574E-4</v>
      </c>
      <c r="BC12">
        <f t="shared" si="17"/>
        <v>2.1050045710829615E-3</v>
      </c>
      <c r="BD12">
        <f t="shared" si="21"/>
        <v>2.2191381158547354E-3</v>
      </c>
      <c r="BE12">
        <f t="shared" si="25"/>
        <v>3.7645662430685063E-4</v>
      </c>
      <c r="BF12">
        <f t="shared" si="29"/>
        <v>1.5208029041182246E-3</v>
      </c>
      <c r="BG12">
        <f t="shared" si="33"/>
        <v>9.3812815842205682E-4</v>
      </c>
      <c r="BH12">
        <f t="shared" si="37"/>
        <v>2.29239546838502E-4</v>
      </c>
      <c r="BI12">
        <f t="shared" ref="BI12:BI22" si="40">$AX$10*AX12</f>
        <v>1.7790885931557813E-3</v>
      </c>
      <c r="BJ12">
        <f>$AX$11*AX12</f>
        <v>4.5500756315089105E-4</v>
      </c>
      <c r="BL12">
        <f>$BG$33*BH33</f>
        <v>1.0488841210143004E-4</v>
      </c>
      <c r="BM12">
        <f t="shared" ref="BM12:BU12" si="41">$BG$33*BI33</f>
        <v>1.0514037451168556E-3</v>
      </c>
      <c r="BN12">
        <f t="shared" si="41"/>
        <v>6.2614885995198179E-4</v>
      </c>
      <c r="BO12">
        <f t="shared" si="41"/>
        <v>2.1480307336740438E-3</v>
      </c>
      <c r="BP12">
        <f t="shared" si="41"/>
        <v>2.8538686607346906E-5</v>
      </c>
      <c r="BQ12">
        <f t="shared" si="41"/>
        <v>1.4583299980517157E-3</v>
      </c>
      <c r="BR12">
        <f t="shared" si="41"/>
        <v>4.8278661096974812E-4</v>
      </c>
      <c r="BS12">
        <f t="shared" si="41"/>
        <v>1.1721589672451177E-3</v>
      </c>
      <c r="BT12">
        <f t="shared" si="41"/>
        <v>8.7685780075624602E-4</v>
      </c>
      <c r="BU12">
        <f t="shared" si="41"/>
        <v>0</v>
      </c>
    </row>
    <row r="13" spans="1:73" x14ac:dyDescent="0.25">
      <c r="B13">
        <v>2005</v>
      </c>
      <c r="C13">
        <v>9.581038611601306</v>
      </c>
      <c r="D13">
        <v>7.7661343722372989</v>
      </c>
      <c r="E13">
        <v>9.7846664783040733</v>
      </c>
      <c r="F13">
        <v>9.4172664616008426</v>
      </c>
      <c r="G13">
        <v>6.2692540995355168</v>
      </c>
      <c r="H13">
        <v>9.8713065027065845</v>
      </c>
      <c r="I13">
        <v>8.9779037737503806</v>
      </c>
      <c r="J13">
        <v>7.1465753096813547</v>
      </c>
      <c r="K13">
        <v>9.2953667941346829</v>
      </c>
      <c r="L13">
        <v>6.5730980608844849</v>
      </c>
      <c r="M13">
        <v>7.6265905114776213</v>
      </c>
      <c r="N13">
        <v>4.4223485041524544</v>
      </c>
      <c r="O13">
        <v>9.627401870179833</v>
      </c>
      <c r="P13">
        <v>8.4221862989489917</v>
      </c>
      <c r="Q13">
        <v>9.7763617904601112</v>
      </c>
      <c r="R13">
        <v>4.7038836589241244</v>
      </c>
      <c r="S13">
        <v>9.6133691813839981</v>
      </c>
      <c r="T13">
        <v>7.589356898652456</v>
      </c>
      <c r="U13">
        <v>9.084512563736693</v>
      </c>
      <c r="V13">
        <v>7.639702411110699</v>
      </c>
      <c r="W13">
        <v>8.1846183500737197</v>
      </c>
      <c r="X13">
        <f t="shared" si="0"/>
        <v>171.37294250353725</v>
      </c>
      <c r="Z13" t="s">
        <v>14</v>
      </c>
      <c r="AM13">
        <f>COVAR($N$2:$N$24,O2:O24)</f>
        <v>1.4847105911025464</v>
      </c>
      <c r="AN13">
        <f>COVAR($N$2:$N$24,P2:P24)</f>
        <v>0.37250750546863459</v>
      </c>
      <c r="AO13">
        <f>COVAR($N$2:$N$24,Q2:Q24)</f>
        <v>1.1384165299344324</v>
      </c>
      <c r="AP13">
        <f>COVAR($N$2:$N$24,R2:R24)</f>
        <v>0.44309714126032773</v>
      </c>
      <c r="AQ13">
        <f t="shared" ref="AQ13:AU13" si="42">COVAR($N$2:$N$24,S2:S24)</f>
        <v>0.90501343583601546</v>
      </c>
      <c r="AR13">
        <f t="shared" si="42"/>
        <v>0.43070820117446396</v>
      </c>
      <c r="AS13">
        <f t="shared" si="42"/>
        <v>0.27566367491738836</v>
      </c>
      <c r="AT13">
        <f t="shared" si="42"/>
        <v>1.2989721759820039</v>
      </c>
      <c r="AU13">
        <f t="shared" si="42"/>
        <v>0.991979221648289</v>
      </c>
      <c r="AW13" t="s">
        <v>14</v>
      </c>
      <c r="AX13">
        <v>5.1308987920902138E-3</v>
      </c>
      <c r="AZ13" t="s">
        <v>14</v>
      </c>
      <c r="BA13">
        <f t="shared" si="9"/>
        <v>2.7822658307121844E-4</v>
      </c>
      <c r="BB13">
        <f t="shared" si="13"/>
        <v>7.5295193111899901E-5</v>
      </c>
      <c r="BC13">
        <f t="shared" si="17"/>
        <v>5.283387069315767E-4</v>
      </c>
      <c r="BD13">
        <f t="shared" si="21"/>
        <v>5.5698528104861675E-4</v>
      </c>
      <c r="BE13">
        <f t="shared" si="25"/>
        <v>9.4487493677879059E-5</v>
      </c>
      <c r="BF13">
        <f t="shared" si="29"/>
        <v>3.8170892875839856E-4</v>
      </c>
      <c r="BG13">
        <f t="shared" si="33"/>
        <v>2.3546239517276398E-4</v>
      </c>
      <c r="BH13">
        <f t="shared" si="37"/>
        <v>5.7537226958098319E-5</v>
      </c>
      <c r="BI13">
        <f t="shared" si="40"/>
        <v>4.4653649675499834E-4</v>
      </c>
      <c r="BJ13">
        <f t="shared" ref="BJ13:BJ22" si="43">$AX$11*AX13</f>
        <v>1.1420312851651051E-4</v>
      </c>
      <c r="BK13">
        <f>$AX$12*AX13</f>
        <v>1.0488841210143004E-4</v>
      </c>
      <c r="BM13">
        <f t="shared" ref="BM13:BU13" si="44">$BH$33*BI33</f>
        <v>2.638936289208483E-4</v>
      </c>
      <c r="BN13">
        <f t="shared" si="44"/>
        <v>1.5715817607156774E-4</v>
      </c>
      <c r="BO13">
        <f t="shared" si="44"/>
        <v>5.3913791726103706E-4</v>
      </c>
      <c r="BP13">
        <f t="shared" si="44"/>
        <v>7.162973889360224E-6</v>
      </c>
      <c r="BQ13">
        <f t="shared" si="44"/>
        <v>3.6602874693700889E-4</v>
      </c>
      <c r="BR13">
        <f t="shared" si="44"/>
        <v>1.2117543936372859E-4</v>
      </c>
      <c r="BS13">
        <f t="shared" si="44"/>
        <v>2.9420218919236276E-4</v>
      </c>
      <c r="BT13">
        <f t="shared" si="44"/>
        <v>2.2008404303658051E-4</v>
      </c>
      <c r="BU13">
        <f t="shared" si="44"/>
        <v>0</v>
      </c>
    </row>
    <row r="14" spans="1:73" x14ac:dyDescent="0.25">
      <c r="B14">
        <v>2006</v>
      </c>
      <c r="C14">
        <v>7.6706515667498367</v>
      </c>
      <c r="D14">
        <v>7.659437944108431</v>
      </c>
      <c r="E14">
        <v>9.4130078866963629</v>
      </c>
      <c r="F14">
        <v>10.3437712796079</v>
      </c>
      <c r="G14">
        <v>7.0909098220799835</v>
      </c>
      <c r="H14">
        <v>9.0699432279031331</v>
      </c>
      <c r="I14">
        <v>8.5707174735597231</v>
      </c>
      <c r="J14">
        <v>6.7046807303952125</v>
      </c>
      <c r="K14">
        <v>9.4434273664745536</v>
      </c>
      <c r="L14">
        <v>7.6207690234132013</v>
      </c>
      <c r="M14">
        <v>8.0900557962433535</v>
      </c>
      <c r="N14">
        <v>6.3254492202573935</v>
      </c>
      <c r="O14">
        <v>8.6409333274911262</v>
      </c>
      <c r="P14">
        <v>8.6872881329340945</v>
      </c>
      <c r="Q14">
        <v>8.7609778930482207</v>
      </c>
      <c r="R14">
        <v>5.770085742060501</v>
      </c>
      <c r="S14">
        <v>7.8006972774643204</v>
      </c>
      <c r="T14">
        <v>8.2753763748364069</v>
      </c>
      <c r="U14">
        <v>9.7035057501674142</v>
      </c>
      <c r="V14">
        <v>9.1630345404224425</v>
      </c>
      <c r="W14">
        <v>8.4375663392917808</v>
      </c>
      <c r="X14">
        <f t="shared" si="0"/>
        <v>173.24228671520538</v>
      </c>
      <c r="Z14" t="s">
        <v>15</v>
      </c>
      <c r="AN14">
        <f>COVAR($O$2:$O$24,P2:P24)</f>
        <v>0.34307830497104858</v>
      </c>
      <c r="AO14">
        <f>COVAR($O$2:$O$24,Q2:Q24)</f>
        <v>1.188204873549056</v>
      </c>
      <c r="AP14">
        <f>COVAR($O$2:$O$24,R2:R24)</f>
        <v>5.1635010623099907E-2</v>
      </c>
      <c r="AQ14">
        <f t="shared" ref="AQ14:AU14" si="45">COVAR($O$2:$O$24,S2:S24)</f>
        <v>0.96710089675835875</v>
      </c>
      <c r="AR14">
        <f t="shared" si="45"/>
        <v>0.36216716838721669</v>
      </c>
      <c r="AS14">
        <f t="shared" si="45"/>
        <v>0.36211830269782536</v>
      </c>
      <c r="AT14">
        <f t="shared" si="45"/>
        <v>1.4662715526416132</v>
      </c>
      <c r="AU14">
        <f t="shared" si="45"/>
        <v>1.0141943585969329</v>
      </c>
      <c r="AW14" t="s">
        <v>15</v>
      </c>
      <c r="AX14">
        <v>5.1432242110810364E-2</v>
      </c>
      <c r="AZ14" t="s">
        <v>15</v>
      </c>
      <c r="BA14">
        <f t="shared" si="9"/>
        <v>2.7889493755445718E-3</v>
      </c>
      <c r="BB14">
        <f t="shared" si="13"/>
        <v>7.5476066841962503E-4</v>
      </c>
      <c r="BC14">
        <f t="shared" si="17"/>
        <v>5.2960787948708298E-3</v>
      </c>
      <c r="BD14">
        <f t="shared" si="21"/>
        <v>5.5832326825881635E-3</v>
      </c>
      <c r="BE14">
        <f t="shared" si="25"/>
        <v>9.4714471054779933E-4</v>
      </c>
      <c r="BF14">
        <f t="shared" si="29"/>
        <v>3.8262586800630149E-3</v>
      </c>
      <c r="BG14">
        <f t="shared" si="33"/>
        <v>2.3602802174126324E-3</v>
      </c>
      <c r="BH14">
        <f t="shared" si="37"/>
        <v>5.7675442592154842E-4</v>
      </c>
      <c r="BI14">
        <f t="shared" si="40"/>
        <v>4.4760916445713353E-3</v>
      </c>
      <c r="BJ14">
        <f t="shared" si="43"/>
        <v>1.1447746669117859E-3</v>
      </c>
      <c r="BK14">
        <f t="shared" ref="BK14:BK22" si="46">$AX$12*AX14</f>
        <v>1.0514037451168556E-3</v>
      </c>
      <c r="BL14">
        <f>$AX$13*AX14</f>
        <v>2.638936289208483E-4</v>
      </c>
      <c r="BN14">
        <f>$BI$33*BJ33</f>
        <v>1.57535700643072E-3</v>
      </c>
      <c r="BO14">
        <f t="shared" ref="BO14:BU14" si="47">$BI$33*BK33</f>
        <v>5.4043303162468921E-3</v>
      </c>
      <c r="BP14">
        <f t="shared" si="47"/>
        <v>7.1801807488178278E-5</v>
      </c>
      <c r="BQ14">
        <f t="shared" si="47"/>
        <v>3.6690801933186479E-3</v>
      </c>
      <c r="BR14">
        <f t="shared" si="47"/>
        <v>1.2146652638806387E-3</v>
      </c>
      <c r="BS14">
        <f t="shared" si="47"/>
        <v>2.9490892019539932E-3</v>
      </c>
      <c r="BT14">
        <f t="shared" si="47"/>
        <v>2.2061272780576789E-3</v>
      </c>
      <c r="BU14">
        <f t="shared" si="47"/>
        <v>0</v>
      </c>
    </row>
    <row r="15" spans="1:73" x14ac:dyDescent="0.25">
      <c r="B15">
        <v>2007</v>
      </c>
      <c r="C15">
        <v>7.7996042758844082</v>
      </c>
      <c r="D15">
        <v>6.5443695563649493</v>
      </c>
      <c r="E15">
        <v>7.3206773630912032</v>
      </c>
      <c r="F15">
        <v>9.6724206487502542</v>
      </c>
      <c r="G15">
        <v>5.9593638807015417</v>
      </c>
      <c r="H15">
        <v>8.479651794694206</v>
      </c>
      <c r="I15">
        <v>7.4979884437110256</v>
      </c>
      <c r="J15">
        <v>6.1959811433888241</v>
      </c>
      <c r="K15">
        <v>9.6770630566228864</v>
      </c>
      <c r="L15">
        <v>6.1064152927868536</v>
      </c>
      <c r="M15">
        <v>7.3798022736794575</v>
      </c>
      <c r="N15">
        <v>4.2201759310613127</v>
      </c>
      <c r="O15">
        <v>7.8230819098966435</v>
      </c>
      <c r="P15">
        <v>7.4056890680932188</v>
      </c>
      <c r="Q15">
        <v>8.3033471926852886</v>
      </c>
      <c r="R15">
        <v>4.7115756100843562</v>
      </c>
      <c r="S15">
        <v>8.5506895094807174</v>
      </c>
      <c r="T15">
        <v>8.3030656912674772</v>
      </c>
      <c r="U15">
        <v>8.4112971788701891</v>
      </c>
      <c r="V15">
        <v>7.8667048627751273</v>
      </c>
      <c r="W15">
        <v>8.1858061848858039</v>
      </c>
      <c r="X15">
        <f t="shared" si="0"/>
        <v>156.41477086877575</v>
      </c>
      <c r="Z15" t="s">
        <v>16</v>
      </c>
      <c r="AO15">
        <f>COVAR($P$2:$P$24,Q2:Q24)</f>
        <v>0.30624359049171779</v>
      </c>
      <c r="AP15">
        <f>COVAR($P$2:$P$24,R2:R24)</f>
        <v>4.3773077198166123E-2</v>
      </c>
      <c r="AQ15">
        <f t="shared" ref="AQ15:AU15" si="48">COVAR($P$2:$P$24,S2:S24)</f>
        <v>0.30524773126037669</v>
      </c>
      <c r="AR15">
        <f t="shared" si="48"/>
        <v>0.13864167844519457</v>
      </c>
      <c r="AS15">
        <f t="shared" si="48"/>
        <v>0.20637926246957083</v>
      </c>
      <c r="AT15">
        <f t="shared" si="48"/>
        <v>0.30214128553656833</v>
      </c>
      <c r="AU15">
        <f t="shared" si="48"/>
        <v>0.29823631229641651</v>
      </c>
      <c r="AW15" t="s">
        <v>16</v>
      </c>
      <c r="AX15">
        <v>3.0629755611988014E-2</v>
      </c>
      <c r="AZ15" t="s">
        <v>16</v>
      </c>
      <c r="BA15">
        <f t="shared" si="9"/>
        <v>1.6609199654001017E-3</v>
      </c>
      <c r="BB15">
        <f t="shared" si="13"/>
        <v>4.4948720628251038E-4</v>
      </c>
      <c r="BC15">
        <f t="shared" si="17"/>
        <v>3.1540059801248598E-3</v>
      </c>
      <c r="BD15">
        <f t="shared" si="21"/>
        <v>3.3250164794311984E-3</v>
      </c>
      <c r="BE15">
        <f t="shared" si="25"/>
        <v>5.640588436872469E-4</v>
      </c>
      <c r="BF15">
        <f t="shared" si="29"/>
        <v>2.2786750775141626E-3</v>
      </c>
      <c r="BG15">
        <f t="shared" si="33"/>
        <v>1.4056320173520779E-3</v>
      </c>
      <c r="BH15">
        <f t="shared" si="37"/>
        <v>3.4347806724133363E-4</v>
      </c>
      <c r="BI15">
        <f t="shared" si="40"/>
        <v>2.6656740508161632E-3</v>
      </c>
      <c r="BJ15">
        <f t="shared" si="43"/>
        <v>6.8175461226748597E-4</v>
      </c>
      <c r="BK15">
        <f t="shared" si="46"/>
        <v>6.2614885995198179E-4</v>
      </c>
      <c r="BL15">
        <f t="shared" ref="BL15:BL22" si="49">$AX$13*AX15</f>
        <v>1.5715817607156774E-4</v>
      </c>
      <c r="BM15">
        <f>$AX$14*AX15</f>
        <v>1.57535700643072E-3</v>
      </c>
      <c r="BO15">
        <f>$BJ$33*BK33</f>
        <v>3.2184736663134375E-3</v>
      </c>
      <c r="BP15">
        <f t="shared" ref="BP15:BU15" si="50">$BJ$33*BL33</f>
        <v>4.2760566632961435E-5</v>
      </c>
      <c r="BQ15">
        <f t="shared" si="50"/>
        <v>2.1850696183924388E-3</v>
      </c>
      <c r="BR15">
        <f t="shared" si="50"/>
        <v>7.2337698408864279E-4</v>
      </c>
      <c r="BS15">
        <f t="shared" si="50"/>
        <v>1.7562890091236652E-3</v>
      </c>
      <c r="BT15">
        <f t="shared" si="50"/>
        <v>1.3138283808483643E-3</v>
      </c>
      <c r="BU15">
        <f t="shared" si="50"/>
        <v>0</v>
      </c>
    </row>
    <row r="16" spans="1:73" x14ac:dyDescent="0.25">
      <c r="B16">
        <v>2008</v>
      </c>
      <c r="C16">
        <v>9.5172982222790701</v>
      </c>
      <c r="D16">
        <v>7.1259724297733023</v>
      </c>
      <c r="E16">
        <v>9.6281090713684332</v>
      </c>
      <c r="F16">
        <v>9.101797928603121</v>
      </c>
      <c r="G16">
        <v>6.688405542451398</v>
      </c>
      <c r="H16">
        <v>9.1278434647408471</v>
      </c>
      <c r="I16">
        <v>8.426012839468294</v>
      </c>
      <c r="J16">
        <v>6.9824272320104344</v>
      </c>
      <c r="K16">
        <v>9.7732149841129221</v>
      </c>
      <c r="L16">
        <v>7.5404264236249912</v>
      </c>
      <c r="M16">
        <v>8.1631329020887922</v>
      </c>
      <c r="N16">
        <v>6.5017492082535444</v>
      </c>
      <c r="O16">
        <v>9.9549456802766905</v>
      </c>
      <c r="P16">
        <v>8.2822403886485212</v>
      </c>
      <c r="Q16">
        <v>9.7897004764698465</v>
      </c>
      <c r="R16">
        <v>3.8039376924441344</v>
      </c>
      <c r="S16">
        <v>9.9694271962347258</v>
      </c>
      <c r="T16">
        <v>7.8853829839323284</v>
      </c>
      <c r="U16">
        <v>9.7689048786460759</v>
      </c>
      <c r="V16">
        <v>8.5025932515382525</v>
      </c>
      <c r="W16">
        <v>9.3180025225533125</v>
      </c>
      <c r="X16">
        <f t="shared" si="0"/>
        <v>175.85152531951906</v>
      </c>
      <c r="Z16" t="s">
        <v>17</v>
      </c>
      <c r="AP16">
        <f>COVAR($Q$2:$Q$24,R2:R24)</f>
        <v>-8.9187154965929535E-2</v>
      </c>
      <c r="AQ16">
        <f t="shared" ref="AQ16:AU16" si="51">COVAR($Q$2:$Q$24,S2:S24)</f>
        <v>0.81815124269530459</v>
      </c>
      <c r="AR16">
        <f t="shared" si="51"/>
        <v>0.24915549653536032</v>
      </c>
      <c r="AS16">
        <f t="shared" si="51"/>
        <v>0.30589026246232626</v>
      </c>
      <c r="AT16">
        <f t="shared" si="51"/>
        <v>1.1111108434863746</v>
      </c>
      <c r="AU16">
        <f t="shared" si="51"/>
        <v>1.077371623161764</v>
      </c>
      <c r="AW16" t="s">
        <v>17</v>
      </c>
      <c r="AX16">
        <v>0.10507670080964591</v>
      </c>
      <c r="AZ16" t="s">
        <v>17</v>
      </c>
      <c r="BA16">
        <f t="shared" si="9"/>
        <v>5.6978577460411713E-3</v>
      </c>
      <c r="BB16">
        <f t="shared" si="13"/>
        <v>1.5419852933408844E-3</v>
      </c>
      <c r="BC16">
        <f t="shared" si="17"/>
        <v>1.0819953868508965E-2</v>
      </c>
      <c r="BD16">
        <f t="shared" si="21"/>
        <v>1.1406612779489221E-2</v>
      </c>
      <c r="BE16">
        <f t="shared" si="25"/>
        <v>1.9350282486081127E-3</v>
      </c>
      <c r="BF16">
        <f t="shared" si="29"/>
        <v>7.8170933648795075E-3</v>
      </c>
      <c r="BG16">
        <f t="shared" si="33"/>
        <v>4.8220814036778054E-3</v>
      </c>
      <c r="BH16">
        <f t="shared" si="37"/>
        <v>1.1783163588829741E-3</v>
      </c>
      <c r="BI16">
        <f t="shared" si="40"/>
        <v>9.1447100734953265E-3</v>
      </c>
      <c r="BJ16">
        <f t="shared" si="43"/>
        <v>2.3387886709350485E-3</v>
      </c>
      <c r="BK16">
        <f t="shared" si="46"/>
        <v>2.1480307336740438E-3</v>
      </c>
      <c r="BL16">
        <f t="shared" si="49"/>
        <v>5.3913791726103706E-4</v>
      </c>
      <c r="BM16">
        <f t="shared" ref="BM16:BM22" si="52">$AX$14*AX16</f>
        <v>5.4043303162468921E-3</v>
      </c>
      <c r="BN16">
        <f>$AX$15*AX16</f>
        <v>3.2184736663134375E-3</v>
      </c>
      <c r="BP16">
        <f>$BK$33*BL33</f>
        <v>1.4669197245517922E-4</v>
      </c>
      <c r="BQ16">
        <f t="shared" ref="BQ16:BU16" si="53">$BK$33*BM33</f>
        <v>7.4959757906200072E-3</v>
      </c>
      <c r="BR16">
        <f t="shared" si="53"/>
        <v>2.4815760168820002E-3</v>
      </c>
      <c r="BS16">
        <f t="shared" si="53"/>
        <v>6.0250253735204071E-3</v>
      </c>
      <c r="BT16">
        <f t="shared" si="53"/>
        <v>4.507145059805615E-3</v>
      </c>
      <c r="BU16">
        <f t="shared" si="53"/>
        <v>0</v>
      </c>
    </row>
    <row r="17" spans="1:73" x14ac:dyDescent="0.25">
      <c r="B17">
        <v>2009</v>
      </c>
      <c r="C17">
        <v>9.6640103902474284</v>
      </c>
      <c r="D17">
        <v>8.2545512539925774</v>
      </c>
      <c r="E17">
        <v>10.275419228078761</v>
      </c>
      <c r="F17">
        <v>10.084326379805381</v>
      </c>
      <c r="G17">
        <v>8.1447041530940343</v>
      </c>
      <c r="H17">
        <v>9.9376255816251664</v>
      </c>
      <c r="I17">
        <v>9.6934254040696661</v>
      </c>
      <c r="J17">
        <v>8.3226501589290933</v>
      </c>
      <c r="K17">
        <v>10.060120402684429</v>
      </c>
      <c r="L17">
        <v>8.42793412898288</v>
      </c>
      <c r="M17">
        <v>9.0242607949194156</v>
      </c>
      <c r="N17">
        <v>6.6978702183367727</v>
      </c>
      <c r="O17">
        <v>10.161330860173404</v>
      </c>
      <c r="P17">
        <v>8.6285864412276254</v>
      </c>
      <c r="Q17">
        <v>10.401585097528459</v>
      </c>
      <c r="R17">
        <v>5.2483248669597469</v>
      </c>
      <c r="S17">
        <v>9.7494668821784192</v>
      </c>
      <c r="T17">
        <v>8.0715544000939978</v>
      </c>
      <c r="U17">
        <v>9.1969097230186065</v>
      </c>
      <c r="V17">
        <v>9.7685376427709816</v>
      </c>
      <c r="W17">
        <v>9.3947144803424045</v>
      </c>
      <c r="X17">
        <f t="shared" si="0"/>
        <v>189.20790848905924</v>
      </c>
      <c r="Z17" t="s">
        <v>18</v>
      </c>
      <c r="AQ17">
        <f>COVAR($R$2:$R$24,S2:S24)</f>
        <v>-2.0424406392246356E-2</v>
      </c>
      <c r="AR17">
        <f>COVAR($R$2:$R$24,T2:T24)</f>
        <v>-2.4281949222951904E-2</v>
      </c>
      <c r="AS17">
        <f>COVAR($R$2:$R$24,U2:U24)</f>
        <v>-7.1605361585971986E-2</v>
      </c>
      <c r="AT17">
        <f>COVAR($R$2:$R$24,V2:V24)</f>
        <v>5.5482819966596798E-2</v>
      </c>
      <c r="AU17">
        <f>COVAR($R$2:$R$24,W2:W24)</f>
        <v>-0.10600463526253866</v>
      </c>
      <c r="AW17" t="s">
        <v>18</v>
      </c>
      <c r="AX17">
        <v>1.3960466147573704E-3</v>
      </c>
      <c r="AZ17" t="s">
        <v>18</v>
      </c>
      <c r="BA17">
        <f t="shared" si="9"/>
        <v>7.5701606126175847E-5</v>
      </c>
      <c r="BB17">
        <f t="shared" si="13"/>
        <v>2.0486780915152018E-5</v>
      </c>
      <c r="BC17">
        <f t="shared" si="17"/>
        <v>1.4375365664865089E-4</v>
      </c>
      <c r="BD17">
        <f t="shared" si="21"/>
        <v>1.5154799336060111E-4</v>
      </c>
      <c r="BE17">
        <f t="shared" si="25"/>
        <v>2.5708740521107557E-5</v>
      </c>
      <c r="BF17">
        <f t="shared" si="29"/>
        <v>1.038577215043331E-4</v>
      </c>
      <c r="BG17">
        <f t="shared" si="33"/>
        <v>6.4066061913041079E-5</v>
      </c>
      <c r="BH17">
        <f t="shared" si="37"/>
        <v>1.565508386975164E-5</v>
      </c>
      <c r="BI17">
        <f t="shared" si="40"/>
        <v>1.214964063647955E-4</v>
      </c>
      <c r="BJ17">
        <f t="shared" si="43"/>
        <v>3.1073092146342259E-5</v>
      </c>
      <c r="BK17">
        <f t="shared" si="46"/>
        <v>2.8538686607346906E-5</v>
      </c>
      <c r="BL17">
        <f t="shared" si="49"/>
        <v>7.162973889360224E-6</v>
      </c>
      <c r="BM17">
        <f t="shared" si="52"/>
        <v>7.1801807488178278E-5</v>
      </c>
      <c r="BN17">
        <f t="shared" ref="BN17:BN22" si="54">$AX$15*AX17</f>
        <v>4.2760566632961435E-5</v>
      </c>
      <c r="BO17">
        <f>$AX$16*AX17</f>
        <v>1.4669197245517922E-4</v>
      </c>
      <c r="BQ17">
        <f>$BL$33*BM33</f>
        <v>9.9591360845596841E-5</v>
      </c>
      <c r="BR17">
        <f t="shared" ref="BR17:BU17" si="55">$BL$33*BN33</f>
        <v>3.2970161519509455E-5</v>
      </c>
      <c r="BS17">
        <f t="shared" si="55"/>
        <v>8.0048347651949549E-5</v>
      </c>
      <c r="BT17">
        <f t="shared" si="55"/>
        <v>5.9881824938154318E-5</v>
      </c>
      <c r="BU17">
        <f t="shared" si="55"/>
        <v>0</v>
      </c>
    </row>
    <row r="18" spans="1:73" x14ac:dyDescent="0.25">
      <c r="B18">
        <v>2010</v>
      </c>
      <c r="C18">
        <v>9.2300346342679607</v>
      </c>
      <c r="D18">
        <v>7.6880212868990654</v>
      </c>
      <c r="E18">
        <v>10.278997937931317</v>
      </c>
      <c r="F18">
        <v>10.11880901195234</v>
      </c>
      <c r="G18">
        <v>9.3864982353372</v>
      </c>
      <c r="H18">
        <v>9.822217556965084</v>
      </c>
      <c r="I18">
        <v>9.856282841397876</v>
      </c>
      <c r="J18">
        <v>8.4510421427845781</v>
      </c>
      <c r="K18">
        <v>10.431510244893797</v>
      </c>
      <c r="L18">
        <v>7.6258261109094896</v>
      </c>
      <c r="M18">
        <v>9.1995401537552475</v>
      </c>
      <c r="N18">
        <v>7.2832674721088138</v>
      </c>
      <c r="O18">
        <v>8.7970473370159397</v>
      </c>
      <c r="P18">
        <v>8.9975313924324087</v>
      </c>
      <c r="Q18">
        <v>10.21652761308602</v>
      </c>
      <c r="R18">
        <v>4.5833550085550039</v>
      </c>
      <c r="S18">
        <v>10.177282192067644</v>
      </c>
      <c r="T18">
        <v>9.3276039745049211</v>
      </c>
      <c r="U18">
        <v>9.9738945114493074</v>
      </c>
      <c r="V18">
        <v>9.6598022192392605</v>
      </c>
      <c r="W18">
        <v>9.1096414886271422</v>
      </c>
      <c r="X18">
        <f t="shared" si="0"/>
        <v>190.21473336618041</v>
      </c>
      <c r="Z18" t="s">
        <v>27</v>
      </c>
      <c r="AR18">
        <f>COVAR($S$2:$S$24,T2:T24)</f>
        <v>0.2973564734233427</v>
      </c>
      <c r="AS18">
        <f>COVAR($S$2:$S$24,U2:U24)</f>
        <v>0.41135824557540346</v>
      </c>
      <c r="AT18">
        <f>COVAR($S$2:$S$24,V2:V24)</f>
        <v>0.59643797663899101</v>
      </c>
      <c r="AU18">
        <f>COVAR($S$2:$S$24,W2:W24)</f>
        <v>0.74262941272000704</v>
      </c>
      <c r="AW18" t="s">
        <v>19</v>
      </c>
      <c r="AX18">
        <v>7.1338134266315731E-2</v>
      </c>
      <c r="AZ18" t="s">
        <v>27</v>
      </c>
      <c r="BA18">
        <f t="shared" si="9"/>
        <v>3.8683603290306039E-3</v>
      </c>
      <c r="BB18">
        <f t="shared" si="13"/>
        <v>1.046876739043354E-3</v>
      </c>
      <c r="BC18">
        <f t="shared" si="17"/>
        <v>7.3458275324550125E-3</v>
      </c>
      <c r="BD18">
        <f t="shared" si="21"/>
        <v>7.7441189884825149E-3</v>
      </c>
      <c r="BE18">
        <f t="shared" si="25"/>
        <v>1.313719444412241E-3</v>
      </c>
      <c r="BF18">
        <f t="shared" si="29"/>
        <v>5.307140895547683E-3</v>
      </c>
      <c r="BG18">
        <f t="shared" si="33"/>
        <v>3.2737827507722142E-3</v>
      </c>
      <c r="BH18">
        <f t="shared" si="37"/>
        <v>7.9997649308069421E-4</v>
      </c>
      <c r="BI18">
        <f t="shared" si="40"/>
        <v>6.2084796155843251E-3</v>
      </c>
      <c r="BJ18">
        <f t="shared" si="43"/>
        <v>1.5878383974955029E-3</v>
      </c>
      <c r="BK18">
        <f t="shared" si="46"/>
        <v>1.4583299980517157E-3</v>
      </c>
      <c r="BL18">
        <f t="shared" si="49"/>
        <v>3.6602874693700889E-4</v>
      </c>
      <c r="BM18">
        <f t="shared" si="52"/>
        <v>3.6690801933186479E-3</v>
      </c>
      <c r="BN18">
        <f t="shared" si="54"/>
        <v>2.1850696183924388E-3</v>
      </c>
      <c r="BO18">
        <f t="shared" ref="BO18:BO22" si="56">$AX$16*AX18</f>
        <v>7.4959757906200072E-3</v>
      </c>
      <c r="BP18">
        <f>$AX$17*AX18</f>
        <v>9.9591360845596841E-5</v>
      </c>
      <c r="BR18">
        <f>$BM$33*BN33</f>
        <v>1.6847788493578768E-3</v>
      </c>
      <c r="BS18">
        <f t="shared" ref="BS18:BU18" si="57">$BM$33*BO33</f>
        <v>4.0904792950513099E-3</v>
      </c>
      <c r="BT18">
        <f t="shared" si="57"/>
        <v>3.0599677850245031E-3</v>
      </c>
      <c r="BU18">
        <f t="shared" si="57"/>
        <v>0</v>
      </c>
    </row>
    <row r="19" spans="1:73" x14ac:dyDescent="0.25">
      <c r="B19">
        <v>2011</v>
      </c>
      <c r="C19">
        <v>10.313832225541692</v>
      </c>
      <c r="D19">
        <v>7.8408989437260077</v>
      </c>
      <c r="E19">
        <v>9.367520500938264</v>
      </c>
      <c r="F19">
        <v>10.989035080438756</v>
      </c>
      <c r="G19">
        <v>9.1907822679732352</v>
      </c>
      <c r="H19">
        <v>9.8990062498858471</v>
      </c>
      <c r="I19">
        <v>9.9635082373259376</v>
      </c>
      <c r="J19">
        <v>7.7214900693395014</v>
      </c>
      <c r="K19">
        <v>9.6989817346062903</v>
      </c>
      <c r="L19">
        <v>9.0311551682766726</v>
      </c>
      <c r="M19">
        <v>8.7648740760108108</v>
      </c>
      <c r="N19">
        <v>8.2607733514559918</v>
      </c>
      <c r="O19">
        <v>10.469011083306784</v>
      </c>
      <c r="P19">
        <v>8.818863145912335</v>
      </c>
      <c r="Q19">
        <v>10.304792957231784</v>
      </c>
      <c r="R19">
        <v>5.8758268150244195</v>
      </c>
      <c r="S19">
        <v>10.880832150758939</v>
      </c>
      <c r="T19">
        <v>8.8634863454792967</v>
      </c>
      <c r="U19">
        <v>8.9554398862118969</v>
      </c>
      <c r="V19">
        <v>9.9271905734106465</v>
      </c>
      <c r="W19">
        <v>9.9180061143874241</v>
      </c>
      <c r="X19">
        <f t="shared" si="0"/>
        <v>195.05530697724257</v>
      </c>
      <c r="Z19" t="s">
        <v>20</v>
      </c>
      <c r="AS19">
        <f>COVAR($T$2:$T$24,U2:U24)</f>
        <v>0.12730371395229192</v>
      </c>
      <c r="AT19">
        <f>COVAR($T$2:$T$24,V2:V24)</f>
        <v>0.42959572307562238</v>
      </c>
      <c r="AU19">
        <f>COVAR($T$2:$T$24,W2:W24)</f>
        <v>0.36137467858335764</v>
      </c>
      <c r="AW19" t="s">
        <v>20</v>
      </c>
      <c r="AX19">
        <v>2.3616805607339687E-2</v>
      </c>
      <c r="AZ19" t="s">
        <v>20</v>
      </c>
      <c r="BA19">
        <f t="shared" si="9"/>
        <v>1.2806378362630899E-3</v>
      </c>
      <c r="BB19">
        <f t="shared" si="13"/>
        <v>3.4657318550741285E-4</v>
      </c>
      <c r="BC19">
        <f t="shared" si="17"/>
        <v>2.4318687703744658E-3</v>
      </c>
      <c r="BD19">
        <f t="shared" si="21"/>
        <v>2.5637249226106661E-3</v>
      </c>
      <c r="BE19">
        <f t="shared" si="25"/>
        <v>4.3491264609531437E-4</v>
      </c>
      <c r="BF19">
        <f t="shared" si="29"/>
        <v>1.7569525212561374E-3</v>
      </c>
      <c r="BG19">
        <f t="shared" si="33"/>
        <v>1.0838002930805017E-3</v>
      </c>
      <c r="BH19">
        <f t="shared" si="37"/>
        <v>2.6483576451548547E-4</v>
      </c>
      <c r="BI19">
        <f t="shared" si="40"/>
        <v>2.0553447003676239E-3</v>
      </c>
      <c r="BJ19">
        <f t="shared" si="43"/>
        <v>5.2566094074635143E-4</v>
      </c>
      <c r="BK19">
        <f t="shared" si="46"/>
        <v>4.8278661096974812E-4</v>
      </c>
      <c r="BL19">
        <f t="shared" si="49"/>
        <v>1.2117543936372859E-4</v>
      </c>
      <c r="BM19">
        <f t="shared" si="52"/>
        <v>1.2146652638806387E-3</v>
      </c>
      <c r="BN19">
        <f t="shared" si="54"/>
        <v>7.2337698408864279E-4</v>
      </c>
      <c r="BO19">
        <f t="shared" si="56"/>
        <v>2.4815760168820002E-3</v>
      </c>
      <c r="BP19">
        <f t="shared" ref="BP19:BP22" si="58">$AX$17*AX19</f>
        <v>3.2970161519509455E-5</v>
      </c>
      <c r="BQ19">
        <f>$AX$18*AX19</f>
        <v>1.6847788493578768E-3</v>
      </c>
      <c r="BS19">
        <f>$BN$33*BO33</f>
        <v>1.3541713046690785E-3</v>
      </c>
      <c r="BT19">
        <f t="shared" ref="BT19:BU19" si="59">$BN$33*BP33</f>
        <v>1.013015900778445E-3</v>
      </c>
      <c r="BU19">
        <f t="shared" si="59"/>
        <v>0</v>
      </c>
    </row>
    <row r="20" spans="1:73" x14ac:dyDescent="0.25">
      <c r="B20">
        <v>2012</v>
      </c>
      <c r="C20">
        <v>9.2428335339625622</v>
      </c>
      <c r="D20">
        <v>7.736850137912632</v>
      </c>
      <c r="E20">
        <v>9.3484912612042912</v>
      </c>
      <c r="F20">
        <v>8.8831599543389785</v>
      </c>
      <c r="G20">
        <v>8.0236243138661418</v>
      </c>
      <c r="H20">
        <v>8.4231022680166419</v>
      </c>
      <c r="I20">
        <v>8.0014040502408701</v>
      </c>
      <c r="J20">
        <v>7.0039741367226798</v>
      </c>
      <c r="K20">
        <v>8.1926851945508119</v>
      </c>
      <c r="L20">
        <v>7.6668614652160603</v>
      </c>
      <c r="M20">
        <v>8.2487779738745388</v>
      </c>
      <c r="N20">
        <v>5.8949402158858977</v>
      </c>
      <c r="O20">
        <v>8.6093542939087317</v>
      </c>
      <c r="P20">
        <v>8.4788630084524836</v>
      </c>
      <c r="Q20">
        <v>9.586671351883659</v>
      </c>
      <c r="R20">
        <v>3.748642873063881</v>
      </c>
      <c r="S20">
        <v>9.5603804268081873</v>
      </c>
      <c r="T20">
        <v>8.8424212640273474</v>
      </c>
      <c r="U20">
        <v>9.3365237977079829</v>
      </c>
      <c r="V20">
        <v>7.6290513172961676</v>
      </c>
      <c r="W20">
        <v>8.9417943568722382</v>
      </c>
      <c r="X20">
        <f t="shared" si="0"/>
        <v>171.40040719581279</v>
      </c>
      <c r="Z20" t="s">
        <v>21</v>
      </c>
      <c r="AT20">
        <f>COVAR($U$2:$U$24,V2:V24)</f>
        <v>0.30673800886042363</v>
      </c>
      <c r="AU20">
        <f>COVAR($U$2:$U$24,W2:W24)</f>
        <v>0.29365173548881712</v>
      </c>
      <c r="AW20" t="s">
        <v>21</v>
      </c>
      <c r="AX20">
        <v>5.7339308591684644E-2</v>
      </c>
      <c r="AZ20" t="s">
        <v>21</v>
      </c>
      <c r="BA20">
        <f t="shared" si="9"/>
        <v>3.1092641955292885E-3</v>
      </c>
      <c r="BB20">
        <f t="shared" si="13"/>
        <v>8.4144600941444701E-4</v>
      </c>
      <c r="BC20">
        <f t="shared" si="17"/>
        <v>5.9043410102696606E-3</v>
      </c>
      <c r="BD20">
        <f t="shared" si="21"/>
        <v>6.2244749322101431E-3</v>
      </c>
      <c r="BE20">
        <f t="shared" si="25"/>
        <v>1.0559256336147003E-3</v>
      </c>
      <c r="BF20">
        <f t="shared" si="29"/>
        <v>4.2657099555384013E-3</v>
      </c>
      <c r="BG20">
        <f t="shared" si="33"/>
        <v>2.6313617722029171E-3</v>
      </c>
      <c r="BH20">
        <f t="shared" si="37"/>
        <v>6.4299549567147049E-4</v>
      </c>
      <c r="BI20">
        <f t="shared" si="40"/>
        <v>4.9901771643509852E-3</v>
      </c>
      <c r="BJ20">
        <f t="shared" si="43"/>
        <v>1.2762536727948931E-3</v>
      </c>
      <c r="BK20">
        <f t="shared" si="46"/>
        <v>1.1721589672451177E-3</v>
      </c>
      <c r="BL20">
        <f t="shared" si="49"/>
        <v>2.9420218919236276E-4</v>
      </c>
      <c r="BM20">
        <f t="shared" si="52"/>
        <v>2.9490892019539932E-3</v>
      </c>
      <c r="BN20">
        <f t="shared" si="54"/>
        <v>1.7562890091236652E-3</v>
      </c>
      <c r="BO20">
        <f t="shared" si="56"/>
        <v>6.0250253735204071E-3</v>
      </c>
      <c r="BP20">
        <f t="shared" si="58"/>
        <v>8.0048347651949549E-5</v>
      </c>
      <c r="BQ20">
        <f t="shared" ref="BQ20:BQ22" si="60">$AX$18*AX20</f>
        <v>4.0904792950513099E-3</v>
      </c>
      <c r="BR20">
        <f>$AX$19*AX20</f>
        <v>1.3541713046690785E-3</v>
      </c>
      <c r="BT20">
        <f>$BO$33*BP33</f>
        <v>2.4595041475451132E-3</v>
      </c>
      <c r="BU20">
        <f>$BO$33*BQ33</f>
        <v>0</v>
      </c>
    </row>
    <row r="21" spans="1:73" x14ac:dyDescent="0.25">
      <c r="B21">
        <v>2013</v>
      </c>
      <c r="C21">
        <v>9.286855577308188</v>
      </c>
      <c r="D21">
        <v>7.7596240720700216</v>
      </c>
      <c r="E21">
        <v>8.987902966631049</v>
      </c>
      <c r="F21">
        <v>10.221427832622338</v>
      </c>
      <c r="G21">
        <v>7.7196462738129199</v>
      </c>
      <c r="H21">
        <v>9.111786098576534</v>
      </c>
      <c r="I21">
        <v>8.5108615609757248</v>
      </c>
      <c r="J21">
        <v>6.8340086011244319</v>
      </c>
      <c r="K21">
        <v>8.5714743432901024</v>
      </c>
      <c r="L21">
        <v>7.0039741367226798</v>
      </c>
      <c r="M21">
        <v>8.079178464192001</v>
      </c>
      <c r="N21">
        <v>7.2120371808255737</v>
      </c>
      <c r="O21">
        <v>9.0947024177077136</v>
      </c>
      <c r="P21">
        <v>8.3930159189213569</v>
      </c>
      <c r="Q21">
        <v>9.7060896609785381</v>
      </c>
      <c r="R21">
        <v>6.4926977992015855</v>
      </c>
      <c r="S21">
        <v>9.5582798305589733</v>
      </c>
      <c r="T21">
        <v>8.2864217846324344</v>
      </c>
      <c r="U21">
        <v>8.9226365938624799</v>
      </c>
      <c r="V21">
        <v>8.540832498482434</v>
      </c>
      <c r="W21">
        <v>8.3266125054391829</v>
      </c>
      <c r="X21">
        <f t="shared" si="0"/>
        <v>176.62006611793626</v>
      </c>
      <c r="Z21" t="s">
        <v>22</v>
      </c>
      <c r="AU21">
        <f>COVAR(V2:V24,W2:W24)</f>
        <v>1.0532772428398907</v>
      </c>
      <c r="AW21" t="s">
        <v>22</v>
      </c>
      <c r="AX21">
        <v>4.2893857773195945E-2</v>
      </c>
      <c r="AZ21" t="s">
        <v>22</v>
      </c>
      <c r="BA21">
        <f t="shared" si="9"/>
        <v>2.3259495005781236E-3</v>
      </c>
      <c r="BB21">
        <f t="shared" si="13"/>
        <v>6.2946112079350703E-4</v>
      </c>
      <c r="BC21">
        <f t="shared" si="17"/>
        <v>4.4168646214838153E-3</v>
      </c>
      <c r="BD21">
        <f t="shared" si="21"/>
        <v>4.656347434467749E-3</v>
      </c>
      <c r="BE21">
        <f t="shared" si="25"/>
        <v>7.8990704736033599E-4</v>
      </c>
      <c r="BF21">
        <f t="shared" si="29"/>
        <v>3.1910527111082905E-3</v>
      </c>
      <c r="BG21">
        <f t="shared" si="33"/>
        <v>1.9684446914148015E-3</v>
      </c>
      <c r="BH21">
        <f t="shared" si="37"/>
        <v>4.8100610240245243E-4</v>
      </c>
      <c r="BI21">
        <f t="shared" si="40"/>
        <v>3.7330054164929831E-3</v>
      </c>
      <c r="BJ21">
        <f t="shared" si="43"/>
        <v>9.5472800192296012E-4</v>
      </c>
      <c r="BK21">
        <f t="shared" si="46"/>
        <v>8.7685780075624602E-4</v>
      </c>
      <c r="BL21">
        <f t="shared" si="49"/>
        <v>2.2008404303658051E-4</v>
      </c>
      <c r="BM21">
        <f t="shared" si="52"/>
        <v>2.2061272780576789E-3</v>
      </c>
      <c r="BN21">
        <f t="shared" si="54"/>
        <v>1.3138283808483643E-3</v>
      </c>
      <c r="BO21">
        <f t="shared" si="56"/>
        <v>4.507145059805615E-3</v>
      </c>
      <c r="BP21">
        <f t="shared" si="58"/>
        <v>5.9881824938154318E-5</v>
      </c>
      <c r="BQ21">
        <f t="shared" si="60"/>
        <v>3.0599677850245031E-3</v>
      </c>
      <c r="BR21">
        <f t="shared" ref="BR21:BR22" si="61">$AX$19*AX21</f>
        <v>1.013015900778445E-3</v>
      </c>
      <c r="BS21">
        <f>$AX$20*AX21</f>
        <v>2.4595041475451132E-3</v>
      </c>
      <c r="BU21">
        <f>$BP$33*BQ33</f>
        <v>0</v>
      </c>
    </row>
    <row r="22" spans="1:73" x14ac:dyDescent="0.25">
      <c r="B22">
        <v>2014</v>
      </c>
      <c r="C22">
        <v>10.308443228580229</v>
      </c>
      <c r="D22">
        <v>8.9403093510346512</v>
      </c>
      <c r="E22">
        <v>10.719080267405893</v>
      </c>
      <c r="F22">
        <v>10.788140247639404</v>
      </c>
      <c r="G22">
        <v>7.0811807939261495</v>
      </c>
      <c r="H22">
        <v>10.667950563338682</v>
      </c>
      <c r="I22">
        <v>9.6933305309570592</v>
      </c>
      <c r="J22">
        <v>8.8039201567355878</v>
      </c>
      <c r="K22">
        <v>10.478854386389562</v>
      </c>
      <c r="L22">
        <v>8.9101556600372938</v>
      </c>
      <c r="M22">
        <v>8.4398248115149848</v>
      </c>
      <c r="N22">
        <v>8.3617245892471583</v>
      </c>
      <c r="O22">
        <v>10.028831595679376</v>
      </c>
      <c r="P22">
        <v>9.0297187647976092</v>
      </c>
      <c r="Q22">
        <v>10.71949169628876</v>
      </c>
      <c r="R22">
        <v>6.1690754135989483</v>
      </c>
      <c r="S22">
        <v>9.4933189584995503</v>
      </c>
      <c r="T22">
        <v>8.3647085648116999</v>
      </c>
      <c r="U22">
        <v>9.469287355167296</v>
      </c>
      <c r="V22">
        <v>10.058843153994204</v>
      </c>
      <c r="W22">
        <v>10.300500764716096</v>
      </c>
      <c r="X22">
        <f t="shared" si="0"/>
        <v>196.82669085436021</v>
      </c>
      <c r="Z22" t="s">
        <v>23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W22" t="s">
        <v>23</v>
      </c>
      <c r="AX22">
        <v>5.1074815450198929E-2</v>
      </c>
      <c r="AZ22" t="s">
        <v>23</v>
      </c>
      <c r="BA22">
        <f t="shared" si="9"/>
        <v>2.7695676643648887E-3</v>
      </c>
      <c r="BB22">
        <f t="shared" si="13"/>
        <v>7.4951548418882952E-4</v>
      </c>
      <c r="BC22">
        <f t="shared" si="17"/>
        <v>5.2592738709496181E-3</v>
      </c>
      <c r="BD22">
        <f t="shared" si="21"/>
        <v>5.5444321922487648E-3</v>
      </c>
      <c r="BE22">
        <f t="shared" si="25"/>
        <v>9.4056255979735163E-4</v>
      </c>
      <c r="BF22">
        <f t="shared" si="29"/>
        <v>3.7996682222777227E-3</v>
      </c>
      <c r="BG22">
        <f t="shared" si="33"/>
        <v>2.3438775283290136E-3</v>
      </c>
      <c r="BH22">
        <f t="shared" si="37"/>
        <v>5.7274629016876798E-4</v>
      </c>
      <c r="BI22">
        <f t="shared" si="40"/>
        <v>4.4449851941532692E-3</v>
      </c>
      <c r="BJ22">
        <f t="shared" si="43"/>
        <v>1.136819093334704E-3</v>
      </c>
      <c r="BK22">
        <f t="shared" si="46"/>
        <v>1.0440970496638008E-3</v>
      </c>
      <c r="BL22">
        <f t="shared" si="49"/>
        <v>2.6205970889965629E-4</v>
      </c>
      <c r="BM22">
        <f t="shared" si="52"/>
        <v>2.6268922739995891E-3</v>
      </c>
      <c r="BN22">
        <f t="shared" si="54"/>
        <v>1.5644091151669828E-3</v>
      </c>
      <c r="BO22">
        <f t="shared" si="56"/>
        <v>5.3667731019684337E-3</v>
      </c>
      <c r="BP22">
        <f t="shared" si="58"/>
        <v>7.1302823208607661E-5</v>
      </c>
      <c r="BQ22">
        <f t="shared" si="60"/>
        <v>3.6435820422135883E-3</v>
      </c>
      <c r="BR22">
        <f t="shared" si="61"/>
        <v>1.2062239879180978E-3</v>
      </c>
      <c r="BS22">
        <f>$AX$20*AX22</f>
        <v>2.928594604362299E-3</v>
      </c>
      <c r="BT22" s="3">
        <f>$AX$21*AX22</f>
        <v>2.1907958697130639E-3</v>
      </c>
      <c r="BU22" s="3"/>
    </row>
    <row r="23" spans="1:73" x14ac:dyDescent="0.25">
      <c r="B23">
        <v>2015</v>
      </c>
      <c r="C23">
        <v>8.9500788951003933</v>
      </c>
      <c r="D23">
        <v>6.0306852602612633</v>
      </c>
      <c r="E23">
        <v>8.2397254413714283</v>
      </c>
      <c r="F23">
        <v>8.3421848279165083</v>
      </c>
      <c r="G23">
        <v>7.5919878421525082</v>
      </c>
      <c r="H23">
        <v>8.4461804241698175</v>
      </c>
      <c r="I23">
        <v>7.939960635452648</v>
      </c>
      <c r="J23">
        <v>6.9657883102327469</v>
      </c>
      <c r="K23">
        <v>8.2557634901085226</v>
      </c>
      <c r="L23">
        <v>7.1602634389262505</v>
      </c>
      <c r="M23">
        <v>8.2281101380488284</v>
      </c>
      <c r="N23">
        <v>6.0306852602612633</v>
      </c>
      <c r="O23">
        <v>7.9269635448629785</v>
      </c>
      <c r="P23">
        <v>7.5748151247787643</v>
      </c>
      <c r="Q23">
        <v>9.4681558448216698</v>
      </c>
      <c r="R23">
        <v>5.3518581334760666</v>
      </c>
      <c r="S23">
        <v>8.9022514897467389</v>
      </c>
      <c r="T23">
        <v>7.2132158727855602</v>
      </c>
      <c r="U23">
        <v>7.8665306224624478</v>
      </c>
      <c r="V23">
        <v>7.4278874620684272</v>
      </c>
      <c r="W23">
        <v>8.006700845440367</v>
      </c>
      <c r="X23">
        <f t="shared" si="0"/>
        <v>161.91979290444525</v>
      </c>
    </row>
    <row r="24" spans="1:73" x14ac:dyDescent="0.25">
      <c r="B24">
        <v>2016</v>
      </c>
      <c r="C24">
        <v>9.0002852428978706</v>
      </c>
      <c r="D24">
        <v>7.5385066960039095</v>
      </c>
      <c r="E24">
        <v>8.5335228697689693</v>
      </c>
      <c r="F24">
        <v>9.2528218239997191</v>
      </c>
      <c r="G24">
        <v>6.9432815174651683</v>
      </c>
      <c r="H24">
        <v>8.4888638089525728</v>
      </c>
      <c r="I24">
        <v>7.1504083743547895</v>
      </c>
      <c r="J24">
        <v>6.9368979058691274</v>
      </c>
      <c r="K24">
        <v>9.0236016011134605</v>
      </c>
      <c r="L24">
        <v>7.8828994464313533</v>
      </c>
      <c r="M24">
        <v>7.140879625270399</v>
      </c>
      <c r="N24">
        <v>7.0555214136855966</v>
      </c>
      <c r="O24">
        <v>8.1059675673050346</v>
      </c>
      <c r="P24">
        <v>7.8866224435214329</v>
      </c>
      <c r="Q24">
        <v>9.214935293641533</v>
      </c>
      <c r="R24">
        <v>4.8893571466573968</v>
      </c>
      <c r="S24">
        <v>6.7353753488363486</v>
      </c>
      <c r="T24">
        <v>8.4779519066227902</v>
      </c>
      <c r="U24">
        <v>7.2251375071754635</v>
      </c>
      <c r="V24">
        <v>8.9625705176862578</v>
      </c>
      <c r="W24">
        <v>8.3187181301822086</v>
      </c>
      <c r="X24">
        <f t="shared" si="0"/>
        <v>164.76412618744143</v>
      </c>
    </row>
    <row r="25" spans="1:73" x14ac:dyDescent="0.25">
      <c r="B25" s="5" t="s">
        <v>28</v>
      </c>
      <c r="C25">
        <f>_xlfn.VAR.P(C2:C24)</f>
        <v>1.9238238594610872</v>
      </c>
      <c r="D25">
        <f t="shared" ref="D25:V25" si="62">_xlfn.VAR.P(D2:D24)</f>
        <v>0.69862162172197684</v>
      </c>
      <c r="E25">
        <f t="shared" si="62"/>
        <v>0.95339773373326986</v>
      </c>
      <c r="F25">
        <f t="shared" si="62"/>
        <v>0.80153079343920586</v>
      </c>
      <c r="G25">
        <f t="shared" si="62"/>
        <v>0.85892510548071987</v>
      </c>
      <c r="H25">
        <f t="shared" si="62"/>
        <v>0.62697937392643166</v>
      </c>
      <c r="I25">
        <f t="shared" si="62"/>
        <v>0.8695713599492062</v>
      </c>
      <c r="J25">
        <f t="shared" si="62"/>
        <v>1.126868268321598</v>
      </c>
      <c r="K25">
        <f t="shared" si="62"/>
        <v>1.3517423369297992</v>
      </c>
      <c r="L25">
        <f t="shared" si="62"/>
        <v>1.4188630254921386</v>
      </c>
      <c r="M25">
        <f t="shared" si="62"/>
        <v>0.51107978005263666</v>
      </c>
      <c r="N25">
        <f t="shared" si="62"/>
        <v>2.3819747241564926</v>
      </c>
      <c r="O25">
        <f t="shared" si="62"/>
        <v>2.0433124580090261</v>
      </c>
      <c r="P25">
        <f t="shared" si="62"/>
        <v>0.23984499178719321</v>
      </c>
      <c r="Q25">
        <f t="shared" si="62"/>
        <v>1.2410322914385623</v>
      </c>
      <c r="R25">
        <f t="shared" si="62"/>
        <v>0.58453936853469113</v>
      </c>
      <c r="S25">
        <f t="shared" si="62"/>
        <v>1.1116422406981321</v>
      </c>
      <c r="T25">
        <f t="shared" si="62"/>
        <v>0.38223467449431964</v>
      </c>
      <c r="U25">
        <f t="shared" si="62"/>
        <v>0.38696648713326776</v>
      </c>
      <c r="V25">
        <f t="shared" si="62"/>
        <v>1.5845427332850186</v>
      </c>
      <c r="W25">
        <f>_xlfn.VAR.P(W2:W24)</f>
        <v>1.199423004837006</v>
      </c>
      <c r="X25">
        <f t="shared" si="0"/>
        <v>22.296916232881777</v>
      </c>
    </row>
    <row r="26" spans="1:73" x14ac:dyDescent="0.25">
      <c r="B26" s="5" t="s">
        <v>33</v>
      </c>
      <c r="C26">
        <v>5.422570086553493E-2</v>
      </c>
      <c r="D26">
        <v>1.4674854477343202E-2</v>
      </c>
      <c r="E26">
        <v>0.10297196034076192</v>
      </c>
      <c r="F26">
        <v>0.10855510966368397</v>
      </c>
      <c r="G26">
        <v>1.84153883182301E-2</v>
      </c>
      <c r="H26">
        <v>7.4394164497424989E-2</v>
      </c>
      <c r="I26">
        <v>4.5891062114838919E-2</v>
      </c>
      <c r="J26">
        <v>1.1213869010006127E-2</v>
      </c>
      <c r="K26">
        <v>8.70289036773398E-2</v>
      </c>
      <c r="L26">
        <v>2.2257918767091232E-2</v>
      </c>
      <c r="M26">
        <v>2.0442502639717988E-2</v>
      </c>
      <c r="N26">
        <v>5.1308987920902138E-3</v>
      </c>
      <c r="O26">
        <v>5.1432242110810364E-2</v>
      </c>
      <c r="P26">
        <v>3.0629755611988014E-2</v>
      </c>
      <c r="Q26">
        <v>0.10507670080964591</v>
      </c>
      <c r="R26">
        <v>1.3960466147573704E-3</v>
      </c>
      <c r="S26">
        <v>7.1338134266315731E-2</v>
      </c>
      <c r="T26">
        <v>2.3616805607339687E-2</v>
      </c>
      <c r="U26">
        <v>5.7339308591684644E-2</v>
      </c>
      <c r="V26">
        <v>4.2893857773195945E-2</v>
      </c>
      <c r="W26">
        <v>0</v>
      </c>
    </row>
    <row r="27" spans="1:73" x14ac:dyDescent="0.25">
      <c r="B27" s="5" t="s">
        <v>34</v>
      </c>
      <c r="C27">
        <f>AVERAGE(C2:C24)</f>
        <v>8.371344789776062</v>
      </c>
      <c r="D27">
        <f t="shared" ref="D27:W27" si="63">AVERAGE(D2:D24)</f>
        <v>7.4151903104712336</v>
      </c>
      <c r="E27">
        <f t="shared" si="63"/>
        <v>9.3004571201200523</v>
      </c>
      <c r="F27">
        <f t="shared" si="63"/>
        <v>9.3655070578047379</v>
      </c>
      <c r="G27">
        <f t="shared" si="63"/>
        <v>7.5033350216564134</v>
      </c>
      <c r="H27">
        <f t="shared" si="63"/>
        <v>9.0633074078217799</v>
      </c>
      <c r="I27">
        <f t="shared" si="63"/>
        <v>8.4865064715350655</v>
      </c>
      <c r="J27">
        <f t="shared" si="63"/>
        <v>6.9548340356777736</v>
      </c>
      <c r="K27">
        <f t="shared" si="63"/>
        <v>9.0112600126524836</v>
      </c>
      <c r="L27">
        <f t="shared" si="63"/>
        <v>7.5096841578475155</v>
      </c>
      <c r="M27">
        <f t="shared" si="63"/>
        <v>7.8159179669518029</v>
      </c>
      <c r="N27">
        <f t="shared" si="63"/>
        <v>5.683923014641608</v>
      </c>
      <c r="O27">
        <f t="shared" si="63"/>
        <v>8.1705136689017426</v>
      </c>
      <c r="P27">
        <f t="shared" si="63"/>
        <v>8.3603659661219165</v>
      </c>
      <c r="Q27">
        <f t="shared" si="63"/>
        <v>9.2253749195115464</v>
      </c>
      <c r="R27">
        <f t="shared" si="63"/>
        <v>5.0910321825494975</v>
      </c>
      <c r="S27">
        <f t="shared" si="63"/>
        <v>8.8340861278606742</v>
      </c>
      <c r="T27">
        <f t="shared" si="63"/>
        <v>8.0296349809753433</v>
      </c>
      <c r="U27">
        <f t="shared" si="63"/>
        <v>8.9257852112297833</v>
      </c>
      <c r="V27">
        <f t="shared" si="63"/>
        <v>8.1271680896101568</v>
      </c>
      <c r="W27">
        <f t="shared" si="63"/>
        <v>8.474819388601837</v>
      </c>
      <c r="X27" t="s">
        <v>39</v>
      </c>
      <c r="Y27" t="s">
        <v>35</v>
      </c>
      <c r="AB27" t="s">
        <v>32</v>
      </c>
      <c r="AC27">
        <f>Y28/SQRT(Y30+BU60)</f>
        <v>14.287547391790731</v>
      </c>
    </row>
    <row r="28" spans="1:73" x14ac:dyDescent="0.25">
      <c r="B28" s="5" t="s">
        <v>36</v>
      </c>
      <c r="C28">
        <f>C27*C26</f>
        <v>0.45394203841265113</v>
      </c>
      <c r="D28">
        <f t="shared" ref="D28:W28" si="64">D27*D26</f>
        <v>0.10881683872797071</v>
      </c>
      <c r="E28">
        <f t="shared" si="64"/>
        <v>0.95768630172395885</v>
      </c>
      <c r="F28">
        <f t="shared" si="64"/>
        <v>1.0166736457159995</v>
      </c>
      <c r="G28">
        <f t="shared" si="64"/>
        <v>0.1381768281055783</v>
      </c>
      <c r="H28">
        <f t="shared" si="64"/>
        <v>0.67425718218822395</v>
      </c>
      <c r="I28">
        <f t="shared" si="64"/>
        <v>0.38945479562319818</v>
      </c>
      <c r="J28">
        <f t="shared" si="64"/>
        <v>7.7990597862422836E-2</v>
      </c>
      <c r="K28">
        <f t="shared" si="64"/>
        <v>0.78424007965259679</v>
      </c>
      <c r="L28">
        <f t="shared" si="64"/>
        <v>0.16714993995188193</v>
      </c>
      <c r="M28">
        <f t="shared" si="64"/>
        <v>0.15977692367123147</v>
      </c>
      <c r="N28">
        <f t="shared" si="64"/>
        <v>2.9163633730158393E-2</v>
      </c>
      <c r="O28">
        <f t="shared" si="64"/>
        <v>0.42022783718863987</v>
      </c>
      <c r="P28">
        <f t="shared" si="64"/>
        <v>0.25607596636909635</v>
      </c>
      <c r="Q28">
        <f t="shared" si="64"/>
        <v>0.96937196027432604</v>
      </c>
      <c r="R28">
        <f t="shared" si="64"/>
        <v>7.1073182440690528E-3</v>
      </c>
      <c r="S28">
        <f t="shared" si="64"/>
        <v>0.63020722230952197</v>
      </c>
      <c r="T28">
        <f t="shared" si="64"/>
        <v>0.18963432844358938</v>
      </c>
      <c r="U28">
        <f t="shared" si="64"/>
        <v>0.51179835264979967</v>
      </c>
      <c r="V28">
        <f t="shared" si="64"/>
        <v>0.34860559213459469</v>
      </c>
      <c r="W28">
        <f t="shared" si="64"/>
        <v>0</v>
      </c>
      <c r="Y28">
        <f>SUM(C28:W28)</f>
        <v>8.2903573829795096</v>
      </c>
    </row>
    <row r="29" spans="1:73" x14ac:dyDescent="0.25">
      <c r="B29" s="5" t="s">
        <v>37</v>
      </c>
      <c r="C29">
        <f>C26^2</f>
        <v>2.9404266343584758E-3</v>
      </c>
      <c r="D29">
        <f t="shared" ref="D29:W29" si="65">D26^2</f>
        <v>2.1535135393119982E-4</v>
      </c>
      <c r="E29">
        <f t="shared" si="65"/>
        <v>1.0603224616419446E-2</v>
      </c>
      <c r="F29">
        <f t="shared" si="65"/>
        <v>1.1784211834094453E-2</v>
      </c>
      <c r="G29">
        <f t="shared" si="65"/>
        <v>3.3912652691120562E-4</v>
      </c>
      <c r="H29">
        <f t="shared" si="65"/>
        <v>5.5344917112699283E-3</v>
      </c>
      <c r="I29">
        <f t="shared" si="65"/>
        <v>2.1059895820280039E-3</v>
      </c>
      <c r="J29">
        <f t="shared" si="65"/>
        <v>1.2575085817357582E-4</v>
      </c>
      <c r="K29">
        <f t="shared" si="65"/>
        <v>7.5740300752796886E-3</v>
      </c>
      <c r="L29">
        <f t="shared" si="65"/>
        <v>4.9541494784243205E-4</v>
      </c>
      <c r="M29">
        <f t="shared" si="65"/>
        <v>4.1789591417487691E-4</v>
      </c>
      <c r="N29">
        <f t="shared" si="65"/>
        <v>2.6326122414672815E-5</v>
      </c>
      <c r="O29">
        <f t="shared" si="65"/>
        <v>2.6452755285450149E-3</v>
      </c>
      <c r="P29">
        <f t="shared" si="65"/>
        <v>9.3818192885011125E-4</v>
      </c>
      <c r="Q29">
        <f t="shared" si="65"/>
        <v>1.1041113053039843E-2</v>
      </c>
      <c r="R29">
        <f t="shared" si="65"/>
        <v>1.9489461505755136E-6</v>
      </c>
      <c r="S29">
        <f t="shared" si="65"/>
        <v>5.0891294005988904E-3</v>
      </c>
      <c r="T29">
        <f t="shared" si="65"/>
        <v>5.5775350709487122E-4</v>
      </c>
      <c r="U29">
        <f t="shared" si="65"/>
        <v>3.2877963097724403E-3</v>
      </c>
      <c r="V29">
        <f t="shared" si="65"/>
        <v>1.8398830346671622E-3</v>
      </c>
      <c r="W29">
        <f t="shared" si="65"/>
        <v>0</v>
      </c>
    </row>
    <row r="30" spans="1:73" x14ac:dyDescent="0.25">
      <c r="B30" s="5" t="s">
        <v>38</v>
      </c>
      <c r="C30">
        <f>C29*C25</f>
        <v>5.656862916173698E-3</v>
      </c>
      <c r="D30">
        <f t="shared" ref="D30:W30" si="66">D29*D25</f>
        <v>1.5044911212343823E-4</v>
      </c>
      <c r="E30">
        <f t="shared" si="66"/>
        <v>1.010909031955912E-2</v>
      </c>
      <c r="F30">
        <f t="shared" si="66"/>
        <v>9.4454086614374055E-3</v>
      </c>
      <c r="G30">
        <f t="shared" si="66"/>
        <v>2.9128428789851747E-4</v>
      </c>
      <c r="H30">
        <f t="shared" si="66"/>
        <v>3.4700121481330451E-3</v>
      </c>
      <c r="I30">
        <f t="shared" si="66"/>
        <v>1.8313082248829517E-3</v>
      </c>
      <c r="J30">
        <f t="shared" si="66"/>
        <v>1.4170465179001225E-4</v>
      </c>
      <c r="K30">
        <f t="shared" si="66"/>
        <v>1.0238137113935149E-2</v>
      </c>
      <c r="L30">
        <f t="shared" si="66"/>
        <v>7.0292595176974317E-4</v>
      </c>
      <c r="M30">
        <f t="shared" si="66"/>
        <v>2.1357815190139161E-4</v>
      </c>
      <c r="N30">
        <f t="shared" si="66"/>
        <v>6.2708158176800336E-5</v>
      </c>
      <c r="O30">
        <f t="shared" si="66"/>
        <v>5.4051244423424403E-3</v>
      </c>
      <c r="P30">
        <f t="shared" si="66"/>
        <v>2.2501823701994803E-4</v>
      </c>
      <c r="Q30">
        <f t="shared" si="66"/>
        <v>1.3702377832246258E-2</v>
      </c>
      <c r="R30">
        <f t="shared" si="66"/>
        <v>1.1392357521655277E-6</v>
      </c>
      <c r="S30">
        <f t="shared" si="66"/>
        <v>5.6572912100844924E-3</v>
      </c>
      <c r="T30">
        <f t="shared" si="66"/>
        <v>2.131927302324733E-4</v>
      </c>
      <c r="U30">
        <f t="shared" si="66"/>
        <v>1.2722669884023623E-3</v>
      </c>
      <c r="V30">
        <f t="shared" si="66"/>
        <v>2.9153732926762398E-3</v>
      </c>
      <c r="W30">
        <f t="shared" si="66"/>
        <v>0</v>
      </c>
      <c r="X30" t="s">
        <v>39</v>
      </c>
      <c r="Y30">
        <f>SUM(C30:W30)</f>
        <v>7.1705253666537655E-2</v>
      </c>
    </row>
    <row r="32" spans="1:73" x14ac:dyDescent="0.25">
      <c r="A32" t="s">
        <v>1</v>
      </c>
      <c r="B32" t="s">
        <v>29</v>
      </c>
      <c r="AW32" t="s">
        <v>3</v>
      </c>
      <c r="AX32" t="s">
        <v>4</v>
      </c>
      <c r="AY32" t="s">
        <v>5</v>
      </c>
      <c r="AZ32" t="s">
        <v>6</v>
      </c>
      <c r="BA32" t="s">
        <v>7</v>
      </c>
      <c r="BB32" t="s">
        <v>8</v>
      </c>
      <c r="BC32" t="s">
        <v>9</v>
      </c>
      <c r="BD32" t="s">
        <v>10</v>
      </c>
      <c r="BE32" t="s">
        <v>11</v>
      </c>
      <c r="BF32" t="s">
        <v>12</v>
      </c>
      <c r="BG32" t="s">
        <v>13</v>
      </c>
      <c r="BH32" t="s">
        <v>14</v>
      </c>
      <c r="BI32" t="s">
        <v>15</v>
      </c>
      <c r="BJ32" t="s">
        <v>16</v>
      </c>
      <c r="BK32" t="s">
        <v>17</v>
      </c>
      <c r="BL32" t="s">
        <v>18</v>
      </c>
      <c r="BM32" t="s">
        <v>19</v>
      </c>
      <c r="BN32" t="s">
        <v>20</v>
      </c>
      <c r="BO32" t="s">
        <v>21</v>
      </c>
      <c r="BP32" t="s">
        <v>22</v>
      </c>
      <c r="BQ32" t="s">
        <v>23</v>
      </c>
    </row>
    <row r="33" spans="1:73" x14ac:dyDescent="0.25">
      <c r="A33" t="s">
        <v>3</v>
      </c>
      <c r="B33">
        <v>1.9238238594610872</v>
      </c>
      <c r="AW33">
        <f>C26</f>
        <v>5.422570086553493E-2</v>
      </c>
      <c r="AX33">
        <f t="shared" ref="AX33:BQ33" si="67">D26</f>
        <v>1.4674854477343202E-2</v>
      </c>
      <c r="AY33">
        <f t="shared" si="67"/>
        <v>0.10297196034076192</v>
      </c>
      <c r="AZ33">
        <f t="shared" si="67"/>
        <v>0.10855510966368397</v>
      </c>
      <c r="BA33">
        <f t="shared" si="67"/>
        <v>1.84153883182301E-2</v>
      </c>
      <c r="BB33">
        <f t="shared" si="67"/>
        <v>7.4394164497424989E-2</v>
      </c>
      <c r="BC33">
        <f t="shared" si="67"/>
        <v>4.5891062114838919E-2</v>
      </c>
      <c r="BD33">
        <f t="shared" si="67"/>
        <v>1.1213869010006127E-2</v>
      </c>
      <c r="BE33">
        <f t="shared" si="67"/>
        <v>8.70289036773398E-2</v>
      </c>
      <c r="BF33">
        <f t="shared" si="67"/>
        <v>2.2257918767091232E-2</v>
      </c>
      <c r="BG33">
        <f t="shared" si="67"/>
        <v>2.0442502639717988E-2</v>
      </c>
      <c r="BH33">
        <f t="shared" si="67"/>
        <v>5.1308987920902138E-3</v>
      </c>
      <c r="BI33">
        <f t="shared" si="67"/>
        <v>5.1432242110810364E-2</v>
      </c>
      <c r="BJ33">
        <f t="shared" si="67"/>
        <v>3.0629755611988014E-2</v>
      </c>
      <c r="BK33">
        <f t="shared" si="67"/>
        <v>0.10507670080964591</v>
      </c>
      <c r="BL33">
        <f t="shared" si="67"/>
        <v>1.3960466147573704E-3</v>
      </c>
      <c r="BM33">
        <f t="shared" si="67"/>
        <v>7.1338134266315731E-2</v>
      </c>
      <c r="BN33">
        <f t="shared" si="67"/>
        <v>2.3616805607339687E-2</v>
      </c>
      <c r="BO33">
        <f t="shared" si="67"/>
        <v>5.7339308591684644E-2</v>
      </c>
      <c r="BP33">
        <f t="shared" si="67"/>
        <v>4.2893857773195945E-2</v>
      </c>
      <c r="BQ33">
        <f t="shared" si="67"/>
        <v>0</v>
      </c>
    </row>
    <row r="34" spans="1:73" x14ac:dyDescent="0.25">
      <c r="A34" t="s">
        <v>4</v>
      </c>
      <c r="B34">
        <v>0.69862162172197684</v>
      </c>
    </row>
    <row r="35" spans="1:73" x14ac:dyDescent="0.25">
      <c r="A35" t="s">
        <v>5</v>
      </c>
      <c r="B35">
        <v>0.95339773373326986</v>
      </c>
    </row>
    <row r="36" spans="1:73" x14ac:dyDescent="0.25">
      <c r="A36" t="s">
        <v>6</v>
      </c>
      <c r="B36">
        <v>0.80153079343920586</v>
      </c>
      <c r="Z36">
        <f>Y30/(Y30+BU60)</f>
        <v>0.21297069058877197</v>
      </c>
    </row>
    <row r="37" spans="1:73" x14ac:dyDescent="0.25">
      <c r="A37" t="s">
        <v>7</v>
      </c>
      <c r="B37">
        <v>0.85892510548071987</v>
      </c>
      <c r="BA37" t="s">
        <v>3</v>
      </c>
      <c r="BB37" t="s">
        <v>4</v>
      </c>
      <c r="BC37" t="s">
        <v>5</v>
      </c>
      <c r="BD37" t="s">
        <v>6</v>
      </c>
      <c r="BE37" t="s">
        <v>7</v>
      </c>
      <c r="BF37" t="s">
        <v>24</v>
      </c>
      <c r="BG37" t="s">
        <v>25</v>
      </c>
      <c r="BH37" t="s">
        <v>10</v>
      </c>
      <c r="BI37" t="s">
        <v>11</v>
      </c>
      <c r="BJ37" t="s">
        <v>12</v>
      </c>
      <c r="BK37" t="s">
        <v>26</v>
      </c>
      <c r="BL37" t="s">
        <v>14</v>
      </c>
      <c r="BM37" t="s">
        <v>15</v>
      </c>
      <c r="BN37" t="s">
        <v>16</v>
      </c>
      <c r="BO37" t="s">
        <v>17</v>
      </c>
      <c r="BP37" t="s">
        <v>18</v>
      </c>
      <c r="BQ37" t="s">
        <v>27</v>
      </c>
      <c r="BR37" t="s">
        <v>20</v>
      </c>
      <c r="BS37" t="s">
        <v>21</v>
      </c>
      <c r="BT37" t="s">
        <v>22</v>
      </c>
      <c r="BU37" t="s">
        <v>23</v>
      </c>
    </row>
    <row r="38" spans="1:73" x14ac:dyDescent="0.25">
      <c r="A38" t="s">
        <v>24</v>
      </c>
      <c r="B38">
        <v>0.62697937392643166</v>
      </c>
      <c r="AZ38" t="s">
        <v>3</v>
      </c>
      <c r="BA38" s="3"/>
      <c r="BB38" s="3">
        <f>BB2*AB2</f>
        <v>6.6937637345724967E-4</v>
      </c>
      <c r="BC38" s="3">
        <f t="shared" ref="BC38:BU53" si="68">BC2*AC2</f>
        <v>3.8817449980271942E-3</v>
      </c>
      <c r="BD38" s="3">
        <f t="shared" si="68"/>
        <v>4.8846449466779839E-3</v>
      </c>
      <c r="BE38" s="3">
        <f t="shared" si="68"/>
        <v>4.1614432705638536E-4</v>
      </c>
      <c r="BF38" s="3">
        <f t="shared" si="68"/>
        <v>2.7527613728668757E-3</v>
      </c>
      <c r="BG38" s="3">
        <f t="shared" si="68"/>
        <v>2.1636420961536015E-3</v>
      </c>
      <c r="BH38" s="3">
        <f t="shared" si="68"/>
        <v>6.4501293624788221E-4</v>
      </c>
      <c r="BI38" s="3">
        <f t="shared" si="68"/>
        <v>5.505067820073194E-3</v>
      </c>
      <c r="BJ38" s="3">
        <f t="shared" si="68"/>
        <v>1.3531974784143014E-3</v>
      </c>
      <c r="BK38" s="3">
        <f t="shared" si="68"/>
        <v>8.6983059766355595E-4</v>
      </c>
      <c r="BL38" s="3">
        <f t="shared" si="68"/>
        <v>3.9349687356307237E-4</v>
      </c>
      <c r="BM38" s="3">
        <f t="shared" si="68"/>
        <v>5.0047670306491215E-3</v>
      </c>
      <c r="BN38" s="3">
        <f t="shared" si="68"/>
        <v>4.8541672567583107E-4</v>
      </c>
      <c r="BO38" s="3">
        <f t="shared" si="68"/>
        <v>7.5746019540526323E-3</v>
      </c>
      <c r="BP38" s="3">
        <f t="shared" si="68"/>
        <v>-8.1379815734696304E-6</v>
      </c>
      <c r="BQ38" s="3">
        <f t="shared" si="68"/>
        <v>3.5475728941788626E-3</v>
      </c>
      <c r="BR38" s="3">
        <f t="shared" si="68"/>
        <v>4.3578336866451165E-4</v>
      </c>
      <c r="BS38" s="3">
        <f t="shared" si="68"/>
        <v>8.355293142310521E-4</v>
      </c>
      <c r="BT38" s="3">
        <f t="shared" si="68"/>
        <v>3.3405779902510842E-3</v>
      </c>
      <c r="BU38" s="3">
        <f t="shared" si="68"/>
        <v>0</v>
      </c>
    </row>
    <row r="39" spans="1:73" x14ac:dyDescent="0.25">
      <c r="A39" t="s">
        <v>25</v>
      </c>
      <c r="B39">
        <v>0.8695713599492062</v>
      </c>
      <c r="AZ39" t="s">
        <v>4</v>
      </c>
      <c r="BA39" s="3"/>
      <c r="BB39" s="3"/>
      <c r="BC39" s="3">
        <f t="shared" si="68"/>
        <v>8.6997868261988367E-4</v>
      </c>
      <c r="BD39" s="3">
        <f t="shared" si="68"/>
        <v>8.7765858602166058E-4</v>
      </c>
      <c r="BE39" s="3">
        <f t="shared" si="68"/>
        <v>6.9820685422515002E-5</v>
      </c>
      <c r="BF39" s="3">
        <f t="shared" si="68"/>
        <v>4.7604503233973172E-4</v>
      </c>
      <c r="BG39" s="3">
        <f t="shared" si="68"/>
        <v>3.7117942617086917E-4</v>
      </c>
      <c r="BH39" s="3">
        <f t="shared" si="68"/>
        <v>1.0909166550474315E-4</v>
      </c>
      <c r="BI39" s="3">
        <f t="shared" si="68"/>
        <v>8.6002678153247823E-4</v>
      </c>
      <c r="BJ39" s="3">
        <f t="shared" si="68"/>
        <v>2.4177873765086766E-4</v>
      </c>
      <c r="BK39" s="3">
        <f t="shared" si="68"/>
        <v>1.101356961256417E-4</v>
      </c>
      <c r="BL39" s="3">
        <f t="shared" si="68"/>
        <v>4.8429934566454661E-5</v>
      </c>
      <c r="BM39" s="3">
        <f t="shared" si="68"/>
        <v>6.4895485858368807E-4</v>
      </c>
      <c r="BN39" s="3">
        <f t="shared" si="68"/>
        <v>1.2998863373207657E-4</v>
      </c>
      <c r="BO39" s="3">
        <f t="shared" si="68"/>
        <v>1.0144584815410056E-3</v>
      </c>
      <c r="BP39" s="3">
        <f t="shared" si="68"/>
        <v>1.0712281616824964E-6</v>
      </c>
      <c r="BQ39" s="3">
        <f t="shared" si="68"/>
        <v>3.9276605480048182E-4</v>
      </c>
      <c r="BR39" s="3">
        <f t="shared" si="68"/>
        <v>8.1941827860750039E-5</v>
      </c>
      <c r="BS39" s="3">
        <f t="shared" si="68"/>
        <v>2.0610868012261528E-4</v>
      </c>
      <c r="BT39" s="3">
        <f t="shared" si="68"/>
        <v>5.195419698406519E-4</v>
      </c>
      <c r="BU39" s="3">
        <f t="shared" si="68"/>
        <v>0</v>
      </c>
    </row>
    <row r="40" spans="1:73" x14ac:dyDescent="0.25">
      <c r="A40" t="s">
        <v>10</v>
      </c>
      <c r="B40">
        <v>1.126868268321598</v>
      </c>
      <c r="AZ40" t="s">
        <v>5</v>
      </c>
      <c r="BA40" s="3"/>
      <c r="BB40" s="3"/>
      <c r="BC40" s="3"/>
      <c r="BD40" s="3">
        <f t="shared" si="68"/>
        <v>4.5687659201604286E-3</v>
      </c>
      <c r="BE40" s="3">
        <f t="shared" si="68"/>
        <v>9.6314878240810124E-4</v>
      </c>
      <c r="BF40" s="3">
        <f t="shared" si="68"/>
        <v>4.7162363801679383E-3</v>
      </c>
      <c r="BG40" s="3">
        <f t="shared" si="68"/>
        <v>3.5955819777001414E-3</v>
      </c>
      <c r="BH40" s="3">
        <f t="shared" si="68"/>
        <v>8.9443812696162112E-4</v>
      </c>
      <c r="BI40" s="3">
        <f t="shared" si="68"/>
        <v>5.5570924208093375E-3</v>
      </c>
      <c r="BJ40" s="3">
        <f t="shared" si="68"/>
        <v>1.7894061811781334E-3</v>
      </c>
      <c r="BK40" s="3">
        <f t="shared" si="68"/>
        <v>9.2758642179512638E-4</v>
      </c>
      <c r="BL40" s="3">
        <f t="shared" si="68"/>
        <v>3.8833622945111504E-4</v>
      </c>
      <c r="BM40" s="3">
        <f t="shared" si="68"/>
        <v>3.538371308947263E-3</v>
      </c>
      <c r="BN40" s="3">
        <f t="shared" si="68"/>
        <v>1.0390743195976197E-3</v>
      </c>
      <c r="BO40" s="3">
        <f t="shared" si="68"/>
        <v>8.9823786576776823E-3</v>
      </c>
      <c r="BP40" s="3">
        <f t="shared" si="68"/>
        <v>-3.1693915096398861E-6</v>
      </c>
      <c r="BQ40" s="3">
        <f t="shared" si="68"/>
        <v>4.1078152813857167E-3</v>
      </c>
      <c r="BR40" s="3">
        <f t="shared" si="68"/>
        <v>3.9565157544006854E-4</v>
      </c>
      <c r="BS40" s="3">
        <f t="shared" si="68"/>
        <v>2.1461979307268414E-3</v>
      </c>
      <c r="BT40" s="3">
        <f t="shared" si="68"/>
        <v>2.9859853996962028E-3</v>
      </c>
      <c r="BU40" s="3">
        <f t="shared" si="68"/>
        <v>0</v>
      </c>
    </row>
    <row r="41" spans="1:73" x14ac:dyDescent="0.25">
      <c r="A41" t="s">
        <v>11</v>
      </c>
      <c r="B41">
        <v>1.3517423369297992</v>
      </c>
      <c r="AZ41" t="s">
        <v>6</v>
      </c>
      <c r="BA41" s="3"/>
      <c r="BB41" s="3"/>
      <c r="BC41" s="3"/>
      <c r="BD41" s="3"/>
      <c r="BE41" s="3">
        <f t="shared" si="68"/>
        <v>5.9954052327653058E-4</v>
      </c>
      <c r="BF41" s="3">
        <f t="shared" si="68"/>
        <v>3.5559685215024034E-3</v>
      </c>
      <c r="BG41" s="3">
        <f t="shared" si="68"/>
        <v>2.8439022730508473E-3</v>
      </c>
      <c r="BH41" s="3">
        <f t="shared" si="68"/>
        <v>7.5408553127647056E-4</v>
      </c>
      <c r="BI41" s="3">
        <f t="shared" si="68"/>
        <v>6.0216477213014489E-3</v>
      </c>
      <c r="BJ41" s="3">
        <f t="shared" si="68"/>
        <v>1.1762505318054191E-3</v>
      </c>
      <c r="BK41" s="3">
        <f t="shared" si="68"/>
        <v>9.0062540705978817E-4</v>
      </c>
      <c r="BL41" s="3">
        <f t="shared" si="68"/>
        <v>4.7967056009776224E-4</v>
      </c>
      <c r="BM41" s="3">
        <f t="shared" si="68"/>
        <v>5.1031355211437618E-3</v>
      </c>
      <c r="BN41" s="3">
        <f t="shared" si="68"/>
        <v>8.601365615344143E-4</v>
      </c>
      <c r="BO41" s="3">
        <f t="shared" si="68"/>
        <v>6.4907966281456311E-3</v>
      </c>
      <c r="BP41" s="3">
        <f t="shared" si="68"/>
        <v>3.7256108976518893E-5</v>
      </c>
      <c r="BQ41" s="3">
        <f t="shared" si="68"/>
        <v>3.6027481118669361E-3</v>
      </c>
      <c r="BR41" s="3">
        <f t="shared" si="68"/>
        <v>6.9843738933153944E-4</v>
      </c>
      <c r="BS41" s="3">
        <f t="shared" si="68"/>
        <v>1.3372481599503755E-3</v>
      </c>
      <c r="BT41" s="3">
        <f t="shared" si="68"/>
        <v>3.9573749284718832E-3</v>
      </c>
      <c r="BU41" s="3">
        <f t="shared" si="68"/>
        <v>0</v>
      </c>
    </row>
    <row r="42" spans="1:73" x14ac:dyDescent="0.25">
      <c r="A42" t="s">
        <v>12</v>
      </c>
      <c r="B42">
        <v>1.4188630254921386</v>
      </c>
      <c r="AZ42" t="s">
        <v>7</v>
      </c>
      <c r="BA42" s="3"/>
      <c r="BB42" s="3"/>
      <c r="BC42" s="3"/>
      <c r="BD42" s="3"/>
      <c r="BE42" s="3"/>
      <c r="BF42" s="3">
        <f t="shared" si="68"/>
        <v>3.8056815304138481E-4</v>
      </c>
      <c r="BG42" s="3">
        <f t="shared" si="68"/>
        <v>4.4034072239707006E-4</v>
      </c>
      <c r="BH42" s="3">
        <f t="shared" si="68"/>
        <v>1.1068242038205968E-4</v>
      </c>
      <c r="BI42" s="3">
        <f t="shared" si="68"/>
        <v>5.2499451745473714E-4</v>
      </c>
      <c r="BJ42" s="3">
        <f t="shared" si="68"/>
        <v>2.0755615484096393E-4</v>
      </c>
      <c r="BK42" s="3">
        <f t="shared" si="68"/>
        <v>1.5735587428883897E-4</v>
      </c>
      <c r="BL42" s="3">
        <f t="shared" si="68"/>
        <v>8.2376115709030328E-5</v>
      </c>
      <c r="BM42" s="3">
        <f t="shared" si="68"/>
        <v>3.3024377535658235E-4</v>
      </c>
      <c r="BN42" s="3">
        <f t="shared" si="68"/>
        <v>1.223546257457925E-4</v>
      </c>
      <c r="BO42" s="3">
        <f t="shared" si="68"/>
        <v>9.1103570006769016E-4</v>
      </c>
      <c r="BP42" s="3">
        <f t="shared" si="68"/>
        <v>3.230580888452024E-6</v>
      </c>
      <c r="BQ42" s="3">
        <f t="shared" si="68"/>
        <v>6.7906201231294669E-4</v>
      </c>
      <c r="BR42" s="3">
        <f t="shared" si="68"/>
        <v>9.178602943603368E-5</v>
      </c>
      <c r="BS42" s="3">
        <f t="shared" si="68"/>
        <v>1.9709743118858196E-4</v>
      </c>
      <c r="BT42" s="3">
        <f t="shared" si="68"/>
        <v>3.2152490452671222E-4</v>
      </c>
      <c r="BU42" s="3">
        <f t="shared" si="68"/>
        <v>0</v>
      </c>
    </row>
    <row r="43" spans="1:73" x14ac:dyDescent="0.25">
      <c r="A43" t="s">
        <v>26</v>
      </c>
      <c r="B43">
        <v>0.51107978005263666</v>
      </c>
      <c r="AZ43" t="s">
        <v>24</v>
      </c>
      <c r="BA43" s="3"/>
      <c r="BB43" s="3"/>
      <c r="BC43" s="3"/>
      <c r="BD43" s="3"/>
      <c r="BE43" s="3"/>
      <c r="BF43" s="3"/>
      <c r="BG43" s="3">
        <f t="shared" si="68"/>
        <v>2.3057518763228012E-3</v>
      </c>
      <c r="BH43" s="3">
        <f t="shared" si="68"/>
        <v>5.5167478711211555E-4</v>
      </c>
      <c r="BI43" s="3">
        <f t="shared" si="68"/>
        <v>3.828020916054413E-3</v>
      </c>
      <c r="BJ43" s="3">
        <f t="shared" si="68"/>
        <v>1.0468147894821004E-3</v>
      </c>
      <c r="BK43" s="3">
        <f t="shared" si="68"/>
        <v>6.1271636864767653E-4</v>
      </c>
      <c r="BL43" s="3">
        <f t="shared" si="68"/>
        <v>2.7773386609618902E-4</v>
      </c>
      <c r="BM43" s="3">
        <f t="shared" si="68"/>
        <v>2.7480048020090131E-3</v>
      </c>
      <c r="BN43" s="3">
        <f t="shared" si="68"/>
        <v>6.5794105259831426E-4</v>
      </c>
      <c r="BO43" s="3">
        <f t="shared" si="68"/>
        <v>5.817048536093136E-3</v>
      </c>
      <c r="BP43" s="3">
        <f t="shared" si="68"/>
        <v>7.9982851246860128E-6</v>
      </c>
      <c r="BQ43" s="3">
        <f t="shared" si="68"/>
        <v>3.1016309345733668E-3</v>
      </c>
      <c r="BR43" s="3">
        <f t="shared" si="68"/>
        <v>2.8512794530676633E-4</v>
      </c>
      <c r="BS43" s="3">
        <f t="shared" si="68"/>
        <v>1.1729136190205298E-3</v>
      </c>
      <c r="BT43" s="3">
        <f t="shared" si="68"/>
        <v>2.115550327064078E-3</v>
      </c>
      <c r="BU43" s="3">
        <f t="shared" si="68"/>
        <v>0</v>
      </c>
    </row>
    <row r="44" spans="1:73" x14ac:dyDescent="0.25">
      <c r="A44" t="s">
        <v>14</v>
      </c>
      <c r="B44">
        <v>2.3819747241564926</v>
      </c>
      <c r="AZ44" t="s">
        <v>25</v>
      </c>
      <c r="BA44" s="3"/>
      <c r="BB44" s="3"/>
      <c r="BC44" s="3"/>
      <c r="BD44" s="3"/>
      <c r="BE44" s="3"/>
      <c r="BF44" s="3"/>
      <c r="BG44" s="3"/>
      <c r="BH44" s="3">
        <f t="shared" si="68"/>
        <v>4.0911647386065883E-4</v>
      </c>
      <c r="BI44" s="3">
        <f t="shared" si="68"/>
        <v>2.9373040560310374E-3</v>
      </c>
      <c r="BJ44" s="3">
        <f t="shared" si="68"/>
        <v>7.9582269519422647E-4</v>
      </c>
      <c r="BK44" s="3">
        <f t="shared" si="68"/>
        <v>5.1579809571334603E-4</v>
      </c>
      <c r="BL44" s="3">
        <f t="shared" si="68"/>
        <v>1.9871290825838702E-4</v>
      </c>
      <c r="BM44" s="3">
        <f t="shared" si="68"/>
        <v>2.1185677271824597E-3</v>
      </c>
      <c r="BN44" s="3">
        <f t="shared" si="68"/>
        <v>4.8392772454065684E-4</v>
      </c>
      <c r="BO44" s="3">
        <f t="shared" si="68"/>
        <v>4.2647573225671137E-3</v>
      </c>
      <c r="BP44" s="3">
        <f t="shared" si="68"/>
        <v>3.9320546270198933E-6</v>
      </c>
      <c r="BQ44" s="3">
        <f t="shared" si="68"/>
        <v>2.4572751216905952E-3</v>
      </c>
      <c r="BR44" s="3">
        <f t="shared" si="68"/>
        <v>2.0801622267779704E-4</v>
      </c>
      <c r="BS44" s="3">
        <f t="shared" si="68"/>
        <v>9.902156055302193E-4</v>
      </c>
      <c r="BT44" s="3">
        <f t="shared" si="68"/>
        <v>1.6501309162495234E-3</v>
      </c>
      <c r="BU44" s="3">
        <f t="shared" si="68"/>
        <v>0</v>
      </c>
    </row>
    <row r="45" spans="1:73" x14ac:dyDescent="0.25">
      <c r="A45" t="s">
        <v>15</v>
      </c>
      <c r="B45">
        <v>2.0433124580090261</v>
      </c>
      <c r="AZ45" t="s">
        <v>10</v>
      </c>
      <c r="BA45" s="3"/>
      <c r="BB45" s="3"/>
      <c r="BC45" s="3"/>
      <c r="BD45" s="3"/>
      <c r="BE45" s="3"/>
      <c r="BF45" s="3"/>
      <c r="BG45" s="3"/>
      <c r="BH45" s="3"/>
      <c r="BI45" s="3">
        <f t="shared" si="68"/>
        <v>9.2363163705639262E-4</v>
      </c>
      <c r="BJ45" s="3">
        <f t="shared" si="68"/>
        <v>2.2633261498987352E-4</v>
      </c>
      <c r="BK45" s="3">
        <f t="shared" si="68"/>
        <v>1.4255541747797354E-4</v>
      </c>
      <c r="BL45" s="3">
        <f t="shared" si="68"/>
        <v>6.3633776551831186E-5</v>
      </c>
      <c r="BM45" s="3">
        <f t="shared" si="68"/>
        <v>6.1934629947965657E-4</v>
      </c>
      <c r="BN45" s="3">
        <f t="shared" si="68"/>
        <v>1.1301346433443962E-4</v>
      </c>
      <c r="BO45" s="3">
        <f t="shared" si="68"/>
        <v>1.1063312702158459E-3</v>
      </c>
      <c r="BP45" s="3">
        <f t="shared" si="68"/>
        <v>1.2179870627529626E-6</v>
      </c>
      <c r="BQ45" s="3">
        <f t="shared" si="68"/>
        <v>5.9604324651012588E-4</v>
      </c>
      <c r="BR45" s="3">
        <f t="shared" si="68"/>
        <v>9.8380129125268071E-5</v>
      </c>
      <c r="BS45" s="3">
        <f t="shared" si="68"/>
        <v>1.9725315189641135E-4</v>
      </c>
      <c r="BT45" s="3">
        <f t="shared" si="68"/>
        <v>4.8714201385446589E-4</v>
      </c>
      <c r="BU45" s="3">
        <f t="shared" si="68"/>
        <v>0</v>
      </c>
    </row>
    <row r="46" spans="1:73" x14ac:dyDescent="0.25">
      <c r="A46" t="s">
        <v>16</v>
      </c>
      <c r="B46">
        <v>0.23984499178719321</v>
      </c>
      <c r="AZ46" t="s">
        <v>11</v>
      </c>
      <c r="BA46" s="3"/>
      <c r="BB46" s="3"/>
      <c r="BC46" s="3"/>
      <c r="BD46" s="3"/>
      <c r="BE46" s="3"/>
      <c r="BF46" s="3"/>
      <c r="BG46" s="3"/>
      <c r="BH46" s="3"/>
      <c r="BI46" s="3"/>
      <c r="BJ46" s="3">
        <f t="shared" si="68"/>
        <v>1.8793908351989108E-3</v>
      </c>
      <c r="BK46" s="3">
        <f t="shared" si="68"/>
        <v>1.0656279431872917E-3</v>
      </c>
      <c r="BL46" s="3">
        <f t="shared" si="68"/>
        <v>4.1743735975278962E-4</v>
      </c>
      <c r="BM46" s="3">
        <f t="shared" si="68"/>
        <v>5.7589742266557567E-3</v>
      </c>
      <c r="BN46" s="3">
        <f t="shared" si="68"/>
        <v>6.9592225095052162E-4</v>
      </c>
      <c r="BO46" s="3">
        <f t="shared" si="68"/>
        <v>8.0169303579375514E-3</v>
      </c>
      <c r="BP46" s="3">
        <f t="shared" si="68"/>
        <v>-9.8305419153926572E-6</v>
      </c>
      <c r="BQ46" s="3">
        <f t="shared" si="68"/>
        <v>3.3218524743896119E-3</v>
      </c>
      <c r="BR46" s="3">
        <f t="shared" si="68"/>
        <v>5.8262709684162083E-4</v>
      </c>
      <c r="BS46" s="3">
        <f t="shared" si="68"/>
        <v>1.5949200224359007E-3</v>
      </c>
      <c r="BT46" s="3">
        <f t="shared" si="68"/>
        <v>4.466824780309366E-3</v>
      </c>
      <c r="BU46" s="3">
        <f t="shared" si="68"/>
        <v>0</v>
      </c>
    </row>
    <row r="47" spans="1:73" x14ac:dyDescent="0.25">
      <c r="A47" t="s">
        <v>17</v>
      </c>
      <c r="B47">
        <v>1.2410322914385623</v>
      </c>
      <c r="AZ47" t="s">
        <v>12</v>
      </c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>
        <f t="shared" si="68"/>
        <v>2.6679817635569372E-4</v>
      </c>
      <c r="BL47" s="3">
        <f t="shared" si="68"/>
        <v>1.1128895486855588E-4</v>
      </c>
      <c r="BM47" s="3">
        <f t="shared" si="68"/>
        <v>1.1550827997093335E-3</v>
      </c>
      <c r="BN47" s="3">
        <f t="shared" si="68"/>
        <v>2.5342718373286125E-4</v>
      </c>
      <c r="BO47" s="3">
        <f t="shared" si="68"/>
        <v>2.4458709150489083E-3</v>
      </c>
      <c r="BP47" s="3">
        <f t="shared" si="68"/>
        <v>-3.9936293206743227E-6</v>
      </c>
      <c r="BQ47" s="3">
        <f t="shared" si="68"/>
        <v>9.3559366564706652E-4</v>
      </c>
      <c r="BR47" s="3">
        <f t="shared" si="68"/>
        <v>1.7281153383809654E-4</v>
      </c>
      <c r="BS47" s="3">
        <f t="shared" si="68"/>
        <v>3.5054946316188219E-4</v>
      </c>
      <c r="BT47" s="3">
        <f t="shared" si="68"/>
        <v>1.0772443816812649E-3</v>
      </c>
      <c r="BU47" s="3">
        <f t="shared" si="68"/>
        <v>0</v>
      </c>
    </row>
    <row r="48" spans="1:73" x14ac:dyDescent="0.25">
      <c r="A48" t="s">
        <v>18</v>
      </c>
      <c r="B48">
        <v>0.58453936853469113</v>
      </c>
      <c r="AZ48" t="s">
        <v>26</v>
      </c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>
        <f t="shared" si="68"/>
        <v>8.546775800668864E-5</v>
      </c>
      <c r="BM48" s="3">
        <f t="shared" si="68"/>
        <v>8.6427931406301358E-4</v>
      </c>
      <c r="BN48" s="3">
        <f t="shared" si="68"/>
        <v>1.3586632832625808E-4</v>
      </c>
      <c r="BO48" s="3">
        <f t="shared" si="68"/>
        <v>1.4121321489924653E-3</v>
      </c>
      <c r="BP48" s="3">
        <f t="shared" si="68"/>
        <v>1.954318285489925E-8</v>
      </c>
      <c r="BQ48" s="3">
        <f t="shared" si="68"/>
        <v>8.6682224717048986E-4</v>
      </c>
      <c r="BR48" s="3">
        <f t="shared" si="68"/>
        <v>1.1439873290137656E-4</v>
      </c>
      <c r="BS48" s="3">
        <f t="shared" si="68"/>
        <v>3.0157781711146543E-4</v>
      </c>
      <c r="BT48" s="3">
        <f t="shared" si="68"/>
        <v>6.1721267472631541E-4</v>
      </c>
      <c r="BU48" s="3">
        <f t="shared" si="68"/>
        <v>0</v>
      </c>
    </row>
    <row r="49" spans="1:73" x14ac:dyDescent="0.25">
      <c r="A49" t="s">
        <v>27</v>
      </c>
      <c r="B49">
        <v>1.1116422406981321</v>
      </c>
      <c r="AZ49" t="s">
        <v>14</v>
      </c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>
        <f t="shared" si="68"/>
        <v>3.9180566578326875E-4</v>
      </c>
      <c r="BN49" s="3">
        <f t="shared" si="68"/>
        <v>5.8542600132420161E-5</v>
      </c>
      <c r="BO49" s="3">
        <f t="shared" si="68"/>
        <v>6.13763516924387E-4</v>
      </c>
      <c r="BP49" s="3">
        <f t="shared" si="68"/>
        <v>3.1738932532978864E-6</v>
      </c>
      <c r="BQ49" s="3">
        <f t="shared" si="68"/>
        <v>3.3126093388021383E-4</v>
      </c>
      <c r="BR49" s="3">
        <f t="shared" si="68"/>
        <v>5.2191255514876871E-5</v>
      </c>
      <c r="BS49" s="3">
        <f t="shared" si="68"/>
        <v>8.1100856641507478E-5</v>
      </c>
      <c r="BT49" s="3">
        <f t="shared" si="68"/>
        <v>2.8588304828214398E-4</v>
      </c>
      <c r="BU49" s="3">
        <f t="shared" si="68"/>
        <v>0</v>
      </c>
    </row>
    <row r="50" spans="1:73" x14ac:dyDescent="0.25">
      <c r="A50" t="s">
        <v>20</v>
      </c>
      <c r="B50">
        <v>0.38223467449431964</v>
      </c>
      <c r="AZ50" t="s">
        <v>15</v>
      </c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>
        <f t="shared" si="68"/>
        <v>5.4047081149051664E-4</v>
      </c>
      <c r="BO50" s="3">
        <f t="shared" si="68"/>
        <v>6.421451620033468E-3</v>
      </c>
      <c r="BP50" s="3">
        <f t="shared" si="68"/>
        <v>3.70748709240986E-6</v>
      </c>
      <c r="BQ50" s="3">
        <f t="shared" si="68"/>
        <v>3.5483707452367967E-3</v>
      </c>
      <c r="BR50" s="3">
        <f t="shared" si="68"/>
        <v>4.3991187915796227E-4</v>
      </c>
      <c r="BS50" s="3">
        <f t="shared" si="68"/>
        <v>1.0679191763160643E-3</v>
      </c>
      <c r="BT50" s="3">
        <f t="shared" si="68"/>
        <v>3.2347816693226489E-3</v>
      </c>
      <c r="BU50" s="3">
        <f t="shared" si="68"/>
        <v>0</v>
      </c>
    </row>
    <row r="51" spans="1:73" x14ac:dyDescent="0.25">
      <c r="A51" t="s">
        <v>21</v>
      </c>
      <c r="B51">
        <v>0.38696648713326776</v>
      </c>
      <c r="AZ51" t="s">
        <v>16</v>
      </c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>
        <f t="shared" si="68"/>
        <v>9.8563693147486991E-4</v>
      </c>
      <c r="BP51" s="3">
        <f t="shared" si="68"/>
        <v>1.8717615842619473E-6</v>
      </c>
      <c r="BQ51" s="3">
        <f t="shared" si="68"/>
        <v>6.66987543660269E-4</v>
      </c>
      <c r="BR51" s="3">
        <f t="shared" si="68"/>
        <v>1.0029019922267224E-4</v>
      </c>
      <c r="BS51" s="3">
        <f t="shared" si="68"/>
        <v>3.6246163038635538E-4</v>
      </c>
      <c r="BT51" s="3">
        <f t="shared" si="68"/>
        <v>3.9696179596395288E-4</v>
      </c>
      <c r="BU51" s="3">
        <f t="shared" si="68"/>
        <v>0</v>
      </c>
    </row>
    <row r="52" spans="1:73" x14ac:dyDescent="0.25">
      <c r="A52" t="s">
        <v>22</v>
      </c>
      <c r="B52">
        <v>1.5845427332850186</v>
      </c>
      <c r="AZ52" t="s">
        <v>17</v>
      </c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>
        <f t="shared" si="68"/>
        <v>-1.3083039679617935E-5</v>
      </c>
      <c r="BQ52" s="3">
        <f t="shared" si="68"/>
        <v>6.1328419083096775E-3</v>
      </c>
      <c r="BR52" s="3">
        <f t="shared" si="68"/>
        <v>6.1829830467647641E-4</v>
      </c>
      <c r="BS52" s="3">
        <f t="shared" si="68"/>
        <v>1.8429965928483327E-3</v>
      </c>
      <c r="BT52" s="3">
        <f t="shared" si="68"/>
        <v>5.0079377491160631E-3</v>
      </c>
      <c r="BU52" s="3">
        <f t="shared" si="68"/>
        <v>0</v>
      </c>
    </row>
    <row r="53" spans="1:73" x14ac:dyDescent="0.25">
      <c r="A53" t="s">
        <v>23</v>
      </c>
      <c r="B53">
        <v>1.199423004837006</v>
      </c>
      <c r="AZ53" t="s">
        <v>18</v>
      </c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>
        <f t="shared" si="68"/>
        <v>-2.0340944270673217E-6</v>
      </c>
      <c r="BR53" s="3">
        <f t="shared" si="68"/>
        <v>-8.0057978788925135E-7</v>
      </c>
      <c r="BS53" s="3">
        <f t="shared" si="68"/>
        <v>-5.7318908779774387E-6</v>
      </c>
      <c r="BT53" s="3">
        <f t="shared" si="68"/>
        <v>3.3224125123148826E-6</v>
      </c>
      <c r="BU53" s="3">
        <f t="shared" si="68"/>
        <v>0</v>
      </c>
    </row>
    <row r="54" spans="1:73" x14ac:dyDescent="0.25">
      <c r="AZ54" t="s">
        <v>27</v>
      </c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>
        <f t="shared" ref="BR54:BU57" si="69">BR18*AR18</f>
        <v>5.0097989714329545E-4</v>
      </c>
      <c r="BS54" s="3">
        <f t="shared" si="69"/>
        <v>1.6826523863748199E-3</v>
      </c>
      <c r="BT54" s="3">
        <f t="shared" si="69"/>
        <v>1.8250809942805097E-3</v>
      </c>
      <c r="BU54" s="3">
        <f t="shared" si="69"/>
        <v>0</v>
      </c>
    </row>
    <row r="55" spans="1:73" x14ac:dyDescent="0.25">
      <c r="AZ55" t="s">
        <v>20</v>
      </c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>
        <f t="shared" si="69"/>
        <v>1.7239103641199433E-4</v>
      </c>
      <c r="BT55" s="3">
        <f t="shared" si="69"/>
        <v>4.3518729838201904E-4</v>
      </c>
      <c r="BU55" s="3">
        <f t="shared" si="69"/>
        <v>0</v>
      </c>
    </row>
    <row r="56" spans="1:73" x14ac:dyDescent="0.25">
      <c r="AZ56" t="s">
        <v>21</v>
      </c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>
        <f t="shared" si="69"/>
        <v>7.5442340500194165E-4</v>
      </c>
      <c r="BU56" s="3">
        <f t="shared" si="69"/>
        <v>0</v>
      </c>
    </row>
    <row r="57" spans="1:73" x14ac:dyDescent="0.25">
      <c r="AZ57" t="s">
        <v>22</v>
      </c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>
        <f t="shared" si="69"/>
        <v>0</v>
      </c>
    </row>
    <row r="58" spans="1:73" x14ac:dyDescent="0.25">
      <c r="AZ58" t="s">
        <v>23</v>
      </c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</row>
    <row r="59" spans="1:73" x14ac:dyDescent="0.25"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</row>
    <row r="60" spans="1:73" x14ac:dyDescent="0.25"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>
        <f>SUM(BB38:BU57)</f>
        <v>0.26498545935272144</v>
      </c>
    </row>
    <row r="61" spans="1:73" x14ac:dyDescent="0.25"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</row>
    <row r="62" spans="1:73" x14ac:dyDescent="0.25"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</row>
    <row r="63" spans="1:73" x14ac:dyDescent="0.25"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3"/>
  <sheetViews>
    <sheetView zoomScale="59" zoomScaleNormal="59" workbookViewId="0">
      <selection activeCell="Y29" sqref="Y29"/>
    </sheetView>
  </sheetViews>
  <sheetFormatPr defaultRowHeight="15" x14ac:dyDescent="0.25"/>
  <cols>
    <col min="2" max="2" width="20.7109375" customWidth="1"/>
    <col min="13" max="13" width="9.7109375" customWidth="1"/>
    <col min="26" max="26" width="11.42578125" customWidth="1"/>
    <col min="28" max="28" width="14.42578125" customWidth="1"/>
  </cols>
  <sheetData>
    <row r="1" spans="1:7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24</v>
      </c>
      <c r="I1" t="s">
        <v>25</v>
      </c>
      <c r="J1" t="s">
        <v>10</v>
      </c>
      <c r="K1" t="s">
        <v>11</v>
      </c>
      <c r="L1" t="s">
        <v>12</v>
      </c>
      <c r="M1" t="s">
        <v>26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27</v>
      </c>
      <c r="T1" t="s">
        <v>20</v>
      </c>
      <c r="U1" t="s">
        <v>21</v>
      </c>
      <c r="V1" t="s">
        <v>22</v>
      </c>
      <c r="W1" t="s">
        <v>23</v>
      </c>
      <c r="X1" t="s">
        <v>0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24</v>
      </c>
      <c r="AG1" t="s">
        <v>25</v>
      </c>
      <c r="AH1" t="s">
        <v>10</v>
      </c>
      <c r="AI1" t="s">
        <v>11</v>
      </c>
      <c r="AJ1" t="s">
        <v>12</v>
      </c>
      <c r="AK1" t="s">
        <v>26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27</v>
      </c>
      <c r="AR1" t="s">
        <v>20</v>
      </c>
      <c r="AS1" t="s">
        <v>21</v>
      </c>
      <c r="AT1" t="s">
        <v>22</v>
      </c>
      <c r="AU1" t="s">
        <v>23</v>
      </c>
      <c r="AX1" t="s">
        <v>30</v>
      </c>
      <c r="AY1" t="s">
        <v>31</v>
      </c>
      <c r="BA1" t="s">
        <v>3</v>
      </c>
      <c r="BB1" t="s">
        <v>4</v>
      </c>
      <c r="BC1" t="s">
        <v>5</v>
      </c>
      <c r="BD1" t="s">
        <v>6</v>
      </c>
      <c r="BE1" t="s">
        <v>7</v>
      </c>
      <c r="BF1" t="s">
        <v>24</v>
      </c>
      <c r="BG1" t="s">
        <v>25</v>
      </c>
      <c r="BH1" t="s">
        <v>10</v>
      </c>
      <c r="BI1" t="s">
        <v>11</v>
      </c>
      <c r="BJ1" t="s">
        <v>12</v>
      </c>
      <c r="BK1" t="s">
        <v>26</v>
      </c>
      <c r="BL1" t="s">
        <v>14</v>
      </c>
      <c r="BM1" t="s">
        <v>15</v>
      </c>
      <c r="BN1" t="s">
        <v>16</v>
      </c>
      <c r="BO1" t="s">
        <v>17</v>
      </c>
      <c r="BP1" t="s">
        <v>18</v>
      </c>
      <c r="BQ1" t="s">
        <v>27</v>
      </c>
      <c r="BR1" t="s">
        <v>20</v>
      </c>
      <c r="BS1" t="s">
        <v>21</v>
      </c>
      <c r="BT1" t="s">
        <v>22</v>
      </c>
      <c r="BU1" t="s">
        <v>23</v>
      </c>
    </row>
    <row r="2" spans="1:73" x14ac:dyDescent="0.25">
      <c r="B2">
        <v>1994</v>
      </c>
      <c r="C2">
        <v>6.7820231798770303</v>
      </c>
      <c r="D2">
        <v>6.5779797184254312</v>
      </c>
      <c r="E2">
        <v>9.6438441576117437</v>
      </c>
      <c r="F2">
        <v>8.6027734029329768</v>
      </c>
      <c r="G2">
        <v>7.9456760109696107</v>
      </c>
      <c r="H2">
        <v>7.9859260128791174</v>
      </c>
      <c r="I2">
        <v>7.741099090035366</v>
      </c>
      <c r="J2">
        <v>5.6600751157992235</v>
      </c>
      <c r="K2">
        <v>8.0151726604251987</v>
      </c>
      <c r="L2">
        <v>5.6488993177640934</v>
      </c>
      <c r="M2">
        <v>6.8642034981534108</v>
      </c>
      <c r="N2">
        <v>4.5830115940961695</v>
      </c>
      <c r="O2">
        <v>6.4947190287819021</v>
      </c>
      <c r="P2">
        <v>7.2342539322002084</v>
      </c>
      <c r="Q2">
        <v>8.1201837227770106</v>
      </c>
      <c r="R2">
        <v>5.5380878781071656</v>
      </c>
      <c r="S2">
        <v>7.0483864087218828</v>
      </c>
      <c r="T2">
        <v>7.0250086235495388</v>
      </c>
      <c r="U2">
        <v>8.1800645692083656</v>
      </c>
      <c r="V2">
        <v>7.0703263347808871</v>
      </c>
      <c r="W2">
        <v>7.6830411687415836</v>
      </c>
      <c r="X2">
        <f t="shared" ref="X2:X25" si="0">SUM(C2:W2)</f>
        <v>150.44475542583794</v>
      </c>
      <c r="Z2" t="s">
        <v>3</v>
      </c>
      <c r="AA2" s="2"/>
      <c r="AB2" s="2">
        <f t="shared" ref="AB2:AP2" si="1">COVAR($C$2:$C$24,D2:D24)</f>
        <v>0.84118477201007613</v>
      </c>
      <c r="AC2" s="2">
        <f t="shared" si="1"/>
        <v>0.69518892907766616</v>
      </c>
      <c r="AD2" s="2">
        <f t="shared" si="1"/>
        <v>0.82980788446119613</v>
      </c>
      <c r="AE2" s="2">
        <f t="shared" si="1"/>
        <v>0.41673302986054145</v>
      </c>
      <c r="AF2" s="2">
        <f t="shared" si="1"/>
        <v>0.68237722111191867</v>
      </c>
      <c r="AG2" s="2">
        <f t="shared" si="1"/>
        <v>0.86946507012509178</v>
      </c>
      <c r="AH2" s="2">
        <f t="shared" si="1"/>
        <v>1.0607371323609061</v>
      </c>
      <c r="AI2" s="2">
        <f t="shared" si="1"/>
        <v>1.1665248291025747</v>
      </c>
      <c r="AJ2" s="2">
        <f t="shared" si="1"/>
        <v>1.1211699594926479</v>
      </c>
      <c r="AK2" s="2">
        <f t="shared" si="1"/>
        <v>0.78468516872919525</v>
      </c>
      <c r="AL2" s="2">
        <f t="shared" si="1"/>
        <v>1.4143036557450299</v>
      </c>
      <c r="AM2" s="2">
        <f t="shared" si="1"/>
        <v>1.7944990592279533</v>
      </c>
      <c r="AN2" s="2">
        <f t="shared" si="1"/>
        <v>0.29225774618158573</v>
      </c>
      <c r="AO2" s="2">
        <f t="shared" si="1"/>
        <v>1.3293771609716667</v>
      </c>
      <c r="AP2" s="2">
        <f t="shared" si="1"/>
        <v>-0.1075007782517273</v>
      </c>
      <c r="AQ2" s="2">
        <f t="shared" ref="AQ2:AU2" si="2">COVAR($C$2:$C$24,S2:S24)</f>
        <v>0.91707405526720165</v>
      </c>
      <c r="AR2" s="2">
        <f t="shared" si="2"/>
        <v>0.34028618890109535</v>
      </c>
      <c r="AS2" s="2">
        <f t="shared" si="2"/>
        <v>0.2687225213709511</v>
      </c>
      <c r="AT2" s="2">
        <f t="shared" si="2"/>
        <v>1.4362212031777866</v>
      </c>
      <c r="AU2" s="2">
        <f t="shared" si="2"/>
        <v>1.1154334514241757</v>
      </c>
      <c r="AW2" t="s">
        <v>3</v>
      </c>
      <c r="AX2">
        <v>5.422570086553493E-2</v>
      </c>
      <c r="AZ2" t="s">
        <v>3</v>
      </c>
      <c r="BA2" s="2"/>
      <c r="BB2" s="2">
        <f>$AW$33*AX33</f>
        <v>7.9575426913366845E-4</v>
      </c>
      <c r="BC2" s="2">
        <f t="shared" ref="BC2:BT2" si="3">$AW$33*AY33</f>
        <v>5.5837267189758821E-3</v>
      </c>
      <c r="BD2" s="2">
        <f t="shared" si="3"/>
        <v>5.8864769040482667E-3</v>
      </c>
      <c r="BE2" s="2">
        <f t="shared" si="3"/>
        <v>9.9858733826701184E-4</v>
      </c>
      <c r="BF2" s="2">
        <f t="shared" si="3"/>
        <v>4.0340757101787663E-3</v>
      </c>
      <c r="BG2" s="2">
        <f t="shared" si="3"/>
        <v>2.4884750066409382E-3</v>
      </c>
      <c r="BH2" s="2">
        <f t="shared" si="3"/>
        <v>6.0807990648188465E-4</v>
      </c>
      <c r="BI2" s="2">
        <f t="shared" si="3"/>
        <v>4.7192032974628807E-3</v>
      </c>
      <c r="BJ2" s="2">
        <f t="shared" si="3"/>
        <v>1.2069512449536652E-3</v>
      </c>
      <c r="BK2" s="2">
        <f t="shared" si="3"/>
        <v>1.1085090330842557E-3</v>
      </c>
      <c r="BL2" s="2">
        <f t="shared" si="3"/>
        <v>2.7822658307121844E-4</v>
      </c>
      <c r="BM2" s="2">
        <f t="shared" si="3"/>
        <v>2.7889493755445718E-3</v>
      </c>
      <c r="BN2" s="2">
        <f t="shared" si="3"/>
        <v>1.6609199654001017E-3</v>
      </c>
      <c r="BO2" s="2">
        <f t="shared" si="3"/>
        <v>5.6978577460411713E-3</v>
      </c>
      <c r="BP2" s="2">
        <f t="shared" si="3"/>
        <v>7.5701606126175847E-5</v>
      </c>
      <c r="BQ2" s="2">
        <f t="shared" si="3"/>
        <v>3.8683603290306039E-3</v>
      </c>
      <c r="BR2" s="2">
        <f t="shared" si="3"/>
        <v>1.2806378362630899E-3</v>
      </c>
      <c r="BS2" s="2">
        <f t="shared" si="3"/>
        <v>3.1092641955292885E-3</v>
      </c>
      <c r="BT2" s="2">
        <f t="shared" si="3"/>
        <v>2.3259495005781236E-3</v>
      </c>
      <c r="BU2" s="2">
        <f>$AW$33*BQ33</f>
        <v>2.7695676643648887E-3</v>
      </c>
    </row>
    <row r="3" spans="1:73" x14ac:dyDescent="0.25">
      <c r="B3">
        <v>1995</v>
      </c>
      <c r="C3">
        <v>6.207594798582396</v>
      </c>
      <c r="D3">
        <v>5.8495190427202477</v>
      </c>
      <c r="E3">
        <v>9.3567135336420364</v>
      </c>
      <c r="F3">
        <v>7.7347308586176196</v>
      </c>
      <c r="G3">
        <v>7.3257927086021342</v>
      </c>
      <c r="H3">
        <v>9.4089047649380024</v>
      </c>
      <c r="I3">
        <v>8.2032179002445673</v>
      </c>
      <c r="J3">
        <v>5.3199359250077007</v>
      </c>
      <c r="K3">
        <v>7.5554407387183122</v>
      </c>
      <c r="L3">
        <v>7.4547004423073222</v>
      </c>
      <c r="M3">
        <v>7.2819422799754605</v>
      </c>
      <c r="N3">
        <v>4.7789346356983149</v>
      </c>
      <c r="O3">
        <v>5.8687571877456426</v>
      </c>
      <c r="P3">
        <v>8.5094984944823473</v>
      </c>
      <c r="Q3">
        <v>8.842672643906262</v>
      </c>
      <c r="R3">
        <v>4.4718313911878083</v>
      </c>
      <c r="S3">
        <v>8.5752267527896144</v>
      </c>
      <c r="T3">
        <v>7.4803776067402596</v>
      </c>
      <c r="U3">
        <v>8.652134544635171</v>
      </c>
      <c r="V3">
        <v>5.9510228641552452</v>
      </c>
      <c r="W3">
        <v>8.5769217079506994</v>
      </c>
      <c r="X3">
        <f t="shared" si="0"/>
        <v>153.40587082264719</v>
      </c>
      <c r="Z3" t="s">
        <v>4</v>
      </c>
      <c r="AC3">
        <f t="shared" ref="AC3:AP3" si="4">COVAR($D$2:$D$24,E2:E24)</f>
        <v>0.57572597913271084</v>
      </c>
      <c r="AD3">
        <f t="shared" si="4"/>
        <v>0.55093648281244501</v>
      </c>
      <c r="AE3">
        <f t="shared" si="4"/>
        <v>0.25836246745434632</v>
      </c>
      <c r="AF3">
        <f t="shared" si="4"/>
        <v>0.43604906900501328</v>
      </c>
      <c r="AG3">
        <f t="shared" si="4"/>
        <v>0.55116544703540815</v>
      </c>
      <c r="AH3">
        <f t="shared" si="4"/>
        <v>0.66292178357190923</v>
      </c>
      <c r="AI3">
        <f t="shared" si="4"/>
        <v>0.67340239958349168</v>
      </c>
      <c r="AJ3">
        <f t="shared" si="4"/>
        <v>0.74021818359581348</v>
      </c>
      <c r="AK3">
        <f t="shared" si="4"/>
        <v>0.36713030523482099</v>
      </c>
      <c r="AL3">
        <f t="shared" si="4"/>
        <v>0.64320088128973318</v>
      </c>
      <c r="AM3">
        <f t="shared" si="4"/>
        <v>0.85981541664395267</v>
      </c>
      <c r="AN3">
        <f t="shared" si="4"/>
        <v>0.28919317817107454</v>
      </c>
      <c r="AO3">
        <f t="shared" si="4"/>
        <v>0.65789115234884465</v>
      </c>
      <c r="AP3">
        <f t="shared" si="4"/>
        <v>5.2288749809894064E-2</v>
      </c>
      <c r="AQ3">
        <f t="shared" ref="AQ3:AU3" si="5">COVAR($D$2:$D$24,S2:S24)</f>
        <v>0.3751788917952224</v>
      </c>
      <c r="AR3">
        <f t="shared" si="5"/>
        <v>0.23643441353023367</v>
      </c>
      <c r="AS3">
        <f t="shared" si="5"/>
        <v>0.24494581686357278</v>
      </c>
      <c r="AT3">
        <f t="shared" si="5"/>
        <v>0.82537578998637817</v>
      </c>
      <c r="AU3">
        <f t="shared" si="5"/>
        <v>0.61832542979771876</v>
      </c>
      <c r="AW3" t="s">
        <v>4</v>
      </c>
      <c r="AX3">
        <v>1.4674854477343202E-2</v>
      </c>
      <c r="AZ3" t="s">
        <v>4</v>
      </c>
      <c r="BA3">
        <f>$AX$2*AX3</f>
        <v>7.9575426913366845E-4</v>
      </c>
      <c r="BC3">
        <f>$AX$33*AY33</f>
        <v>1.5110985332474367E-3</v>
      </c>
      <c r="BD3">
        <f t="shared" ref="BD3:BU3" si="6">$AX$33*AZ33</f>
        <v>1.5930304370865951E-3</v>
      </c>
      <c r="BE3">
        <f t="shared" si="6"/>
        <v>2.7024314371379269E-4</v>
      </c>
      <c r="BF3">
        <f t="shared" si="6"/>
        <v>1.0917235379632438E-3</v>
      </c>
      <c r="BG3">
        <f t="shared" si="6"/>
        <v>6.734446583459789E-4</v>
      </c>
      <c r="BH3">
        <f t="shared" si="6"/>
        <v>1.6456189584982862E-4</v>
      </c>
      <c r="BI3">
        <f t="shared" si="6"/>
        <v>1.2771364967876803E-3</v>
      </c>
      <c r="BJ3">
        <f t="shared" si="6"/>
        <v>3.2663171887559005E-4</v>
      </c>
      <c r="BK3">
        <f t="shared" si="6"/>
        <v>2.9999075139056574E-4</v>
      </c>
      <c r="BL3">
        <f t="shared" si="6"/>
        <v>7.5295193111899901E-5</v>
      </c>
      <c r="BM3">
        <f t="shared" si="6"/>
        <v>7.5476066841962503E-4</v>
      </c>
      <c r="BN3">
        <f t="shared" si="6"/>
        <v>4.4948720628251038E-4</v>
      </c>
      <c r="BO3">
        <f t="shared" si="6"/>
        <v>1.5419852933408844E-3</v>
      </c>
      <c r="BP3">
        <f t="shared" si="6"/>
        <v>2.0486780915152018E-5</v>
      </c>
      <c r="BQ3">
        <f t="shared" si="6"/>
        <v>1.046876739043354E-3</v>
      </c>
      <c r="BR3">
        <f t="shared" si="6"/>
        <v>3.4657318550741285E-4</v>
      </c>
      <c r="BS3">
        <f t="shared" si="6"/>
        <v>8.4144600941444701E-4</v>
      </c>
      <c r="BT3">
        <f t="shared" si="6"/>
        <v>6.2946112079350703E-4</v>
      </c>
      <c r="BU3">
        <f t="shared" si="6"/>
        <v>7.4951548418882952E-4</v>
      </c>
    </row>
    <row r="4" spans="1:73" x14ac:dyDescent="0.25">
      <c r="B4">
        <v>1996</v>
      </c>
      <c r="C4">
        <v>7.0287859903089069</v>
      </c>
      <c r="D4">
        <v>7.229638326363089</v>
      </c>
      <c r="E4">
        <v>9.4652250151930648</v>
      </c>
      <c r="F4">
        <v>9.7305857455840581</v>
      </c>
      <c r="G4">
        <v>7.3883015430950927</v>
      </c>
      <c r="H4">
        <v>9.0473131781650213</v>
      </c>
      <c r="I4">
        <v>8.5963071537003088</v>
      </c>
      <c r="J4">
        <v>6.0948177302723785</v>
      </c>
      <c r="K4">
        <v>6.3308580446036116</v>
      </c>
      <c r="L4">
        <v>6.1507842154869223</v>
      </c>
      <c r="M4">
        <v>7.0372332548354359</v>
      </c>
      <c r="N4">
        <v>4.4799928585363231</v>
      </c>
      <c r="O4">
        <v>6.0431380883414727</v>
      </c>
      <c r="P4">
        <v>8.5188811277519658</v>
      </c>
      <c r="Q4">
        <v>8.9485527497292434</v>
      </c>
      <c r="R4">
        <v>5.3345672226271512</v>
      </c>
      <c r="S4">
        <v>8.9213723666840821</v>
      </c>
      <c r="T4">
        <v>7.4569460945645547</v>
      </c>
      <c r="U4">
        <v>8.9287306058402685</v>
      </c>
      <c r="V4">
        <v>6.6603026851221809</v>
      </c>
      <c r="W4">
        <v>8.4910982129916714</v>
      </c>
      <c r="X4">
        <f t="shared" si="0"/>
        <v>157.88343220979681</v>
      </c>
      <c r="Z4" t="s">
        <v>5</v>
      </c>
      <c r="AD4">
        <f t="shared" ref="AD4:AP4" si="7">COVAR($E$2:$E$24,F2:F24)</f>
        <v>0.40872354499213026</v>
      </c>
      <c r="AE4">
        <f t="shared" si="7"/>
        <v>0.50791789957617017</v>
      </c>
      <c r="AF4">
        <f t="shared" si="7"/>
        <v>0.61565542766204617</v>
      </c>
      <c r="AG4">
        <f t="shared" si="7"/>
        <v>0.76089040036393496</v>
      </c>
      <c r="AH4">
        <f t="shared" si="7"/>
        <v>0.7745970594398861</v>
      </c>
      <c r="AI4">
        <f t="shared" si="7"/>
        <v>0.6201048473817995</v>
      </c>
      <c r="AJ4">
        <f t="shared" si="7"/>
        <v>0.78073814662628105</v>
      </c>
      <c r="AK4">
        <f t="shared" si="7"/>
        <v>0.44065767577783033</v>
      </c>
      <c r="AL4">
        <f t="shared" si="7"/>
        <v>0.73501377876788254</v>
      </c>
      <c r="AM4">
        <f t="shared" si="7"/>
        <v>0.66811153043533278</v>
      </c>
      <c r="AN4">
        <f t="shared" si="7"/>
        <v>0.32944589393469864</v>
      </c>
      <c r="AO4">
        <f t="shared" si="7"/>
        <v>0.83016792556024932</v>
      </c>
      <c r="AP4">
        <f t="shared" si="7"/>
        <v>-2.2047380105162915E-2</v>
      </c>
      <c r="AQ4">
        <f t="shared" ref="AQ4:AU4" si="8">COVAR($E$2:$E$24,S2:S24)</f>
        <v>0.5592038831890277</v>
      </c>
      <c r="AR4">
        <f t="shared" si="8"/>
        <v>0.16269445961064133</v>
      </c>
      <c r="AS4">
        <f t="shared" si="8"/>
        <v>0.363494914503392</v>
      </c>
      <c r="AT4">
        <f t="shared" si="8"/>
        <v>0.67604186580051473</v>
      </c>
      <c r="AU4">
        <f t="shared" si="8"/>
        <v>0.78861104593133602</v>
      </c>
      <c r="AW4" t="s">
        <v>5</v>
      </c>
      <c r="AX4">
        <v>0.10297196034076192</v>
      </c>
      <c r="AZ4" t="s">
        <v>5</v>
      </c>
      <c r="BA4">
        <f t="shared" ref="BA4:BA22" si="9">$AX$2*AX4</f>
        <v>5.5837267189758821E-3</v>
      </c>
      <c r="BB4">
        <f>$AX$3*AX4</f>
        <v>1.5110985332474367E-3</v>
      </c>
      <c r="BD4">
        <f>$AY$33*AZ33</f>
        <v>1.1178132447075927E-2</v>
      </c>
      <c r="BE4">
        <f t="shared" ref="BE4:BU4" si="10">$AY$33*BA33</f>
        <v>1.8962686355645203E-3</v>
      </c>
      <c r="BF4">
        <f t="shared" si="10"/>
        <v>7.6605129562129642E-3</v>
      </c>
      <c r="BG4">
        <f t="shared" si="10"/>
        <v>4.7254926280846351E-3</v>
      </c>
      <c r="BH4">
        <f t="shared" si="10"/>
        <v>1.1547140749648501E-3</v>
      </c>
      <c r="BI4">
        <f t="shared" si="10"/>
        <v>8.9615368179630228E-3</v>
      </c>
      <c r="BJ4">
        <f t="shared" si="10"/>
        <v>2.2919415285528187E-3</v>
      </c>
      <c r="BK4">
        <f t="shared" si="10"/>
        <v>2.1050045710829615E-3</v>
      </c>
      <c r="BL4">
        <f t="shared" si="10"/>
        <v>5.283387069315767E-4</v>
      </c>
      <c r="BM4">
        <f t="shared" si="10"/>
        <v>5.2960787948708298E-3</v>
      </c>
      <c r="BN4">
        <f t="shared" si="10"/>
        <v>3.1540059801248598E-3</v>
      </c>
      <c r="BO4">
        <f t="shared" si="10"/>
        <v>1.0819953868508965E-2</v>
      </c>
      <c r="BP4">
        <f t="shared" si="10"/>
        <v>1.4375365664865089E-4</v>
      </c>
      <c r="BQ4">
        <f t="shared" si="10"/>
        <v>7.3458275324550125E-3</v>
      </c>
      <c r="BR4">
        <f t="shared" si="10"/>
        <v>2.4318687703744658E-3</v>
      </c>
      <c r="BS4">
        <f t="shared" si="10"/>
        <v>5.9043410102696606E-3</v>
      </c>
      <c r="BT4">
        <f t="shared" si="10"/>
        <v>4.4168646214838153E-3</v>
      </c>
      <c r="BU4">
        <f t="shared" si="10"/>
        <v>5.2592738709496181E-3</v>
      </c>
    </row>
    <row r="5" spans="1:73" x14ac:dyDescent="0.25">
      <c r="B5">
        <v>1997</v>
      </c>
      <c r="C5">
        <v>6.4944186119424456</v>
      </c>
      <c r="D5">
        <v>6.3047300172719787</v>
      </c>
      <c r="E5">
        <v>7.1090441649435423</v>
      </c>
      <c r="F5">
        <v>8.7461938421005598</v>
      </c>
      <c r="G5">
        <v>6.2741409803574895</v>
      </c>
      <c r="H5">
        <v>7.2315175720420015</v>
      </c>
      <c r="I5">
        <v>6.4292053437678547</v>
      </c>
      <c r="J5">
        <v>4.6783593688372216</v>
      </c>
      <c r="K5">
        <v>7.1742614189483236</v>
      </c>
      <c r="L5">
        <v>5.5363387036855771</v>
      </c>
      <c r="M5">
        <v>6.4537288266771</v>
      </c>
      <c r="N5">
        <v>2.9222158423817302</v>
      </c>
      <c r="O5">
        <v>5.7944532042068468</v>
      </c>
      <c r="P5">
        <v>7.9780999827107815</v>
      </c>
      <c r="Q5">
        <v>6.31273150022135</v>
      </c>
      <c r="R5">
        <v>5.0634987836533236</v>
      </c>
      <c r="S5">
        <v>6.9379646750467909</v>
      </c>
      <c r="T5">
        <v>7.6134118025249089</v>
      </c>
      <c r="U5">
        <v>8.4113221669605878</v>
      </c>
      <c r="V5">
        <v>6.1763240892818381</v>
      </c>
      <c r="W5">
        <v>6.1343510820719054</v>
      </c>
      <c r="X5">
        <f t="shared" si="0"/>
        <v>135.77631197963416</v>
      </c>
      <c r="Z5" t="s">
        <v>6</v>
      </c>
      <c r="AE5">
        <f t="shared" ref="AE5:AP5" si="11">COVAR($F$2:$F$24,G2:G24)</f>
        <v>0.29990754455899354</v>
      </c>
      <c r="AF5">
        <f t="shared" si="11"/>
        <v>0.44032035941732472</v>
      </c>
      <c r="AG5">
        <f t="shared" si="11"/>
        <v>0.5708687747408383</v>
      </c>
      <c r="AH5">
        <f t="shared" si="11"/>
        <v>0.61946226882618094</v>
      </c>
      <c r="AI5">
        <f t="shared" si="11"/>
        <v>0.63738459349721632</v>
      </c>
      <c r="AJ5">
        <f t="shared" si="11"/>
        <v>0.4868161857602305</v>
      </c>
      <c r="AK5">
        <f t="shared" si="11"/>
        <v>0.40584468385506434</v>
      </c>
      <c r="AL5">
        <f t="shared" si="11"/>
        <v>0.86119072876522562</v>
      </c>
      <c r="AM5">
        <f t="shared" si="11"/>
        <v>0.91401089857106799</v>
      </c>
      <c r="AN5">
        <f t="shared" si="11"/>
        <v>0.25868640557280953</v>
      </c>
      <c r="AO5">
        <f t="shared" si="11"/>
        <v>0.56903804430155147</v>
      </c>
      <c r="AP5">
        <f t="shared" si="11"/>
        <v>0.24583703254895486</v>
      </c>
      <c r="AQ5">
        <f t="shared" ref="AQ5:AU5" si="12">COVAR($F$2:$F$24,S2:S24)</f>
        <v>0.46522375459689397</v>
      </c>
      <c r="AR5">
        <f t="shared" si="12"/>
        <v>0.2724307054831428</v>
      </c>
      <c r="AS5">
        <f t="shared" si="12"/>
        <v>0.2148371026494848</v>
      </c>
      <c r="AT5">
        <f t="shared" si="12"/>
        <v>0.84988824055055434</v>
      </c>
      <c r="AU5">
        <f t="shared" si="12"/>
        <v>0.5815664283915869</v>
      </c>
      <c r="AW5" t="s">
        <v>6</v>
      </c>
      <c r="AX5">
        <v>0.10855510966368397</v>
      </c>
      <c r="AZ5" t="s">
        <v>6</v>
      </c>
      <c r="BA5">
        <f t="shared" si="9"/>
        <v>5.8864769040482667E-3</v>
      </c>
      <c r="BB5">
        <f t="shared" ref="BB5:BB22" si="13">$AX$3*AX5</f>
        <v>1.5930304370865951E-3</v>
      </c>
      <c r="BC5">
        <f>$AX$4*AX5</f>
        <v>1.1178132447075927E-2</v>
      </c>
      <c r="BE5">
        <f>$AZ$33*BA33</f>
        <v>1.999084498384793E-3</v>
      </c>
      <c r="BF5">
        <f>$AZ$33*BB33</f>
        <v>8.0758666853561149E-3</v>
      </c>
      <c r="BG5">
        <f t="shared" ref="BG5:BU5" si="14">$AZ$33*BC33</f>
        <v>4.9817092804592712E-3</v>
      </c>
      <c r="BH5">
        <f t="shared" si="14"/>
        <v>1.2173227801354023E-3</v>
      </c>
      <c r="BI5">
        <f t="shared" si="14"/>
        <v>9.4474321826038109E-3</v>
      </c>
      <c r="BJ5">
        <f t="shared" si="14"/>
        <v>2.4162108126469582E-3</v>
      </c>
      <c r="BK5">
        <f t="shared" si="14"/>
        <v>2.2191381158547354E-3</v>
      </c>
      <c r="BL5">
        <f t="shared" si="14"/>
        <v>5.5698528104861675E-4</v>
      </c>
      <c r="BM5">
        <f t="shared" si="14"/>
        <v>5.5832326825881635E-3</v>
      </c>
      <c r="BN5">
        <f t="shared" si="14"/>
        <v>3.3250164794311984E-3</v>
      </c>
      <c r="BO5">
        <f t="shared" si="14"/>
        <v>1.1406612779489221E-2</v>
      </c>
      <c r="BP5">
        <f t="shared" si="14"/>
        <v>1.5154799336060111E-4</v>
      </c>
      <c r="BQ5">
        <f t="shared" si="14"/>
        <v>7.7441189884825149E-3</v>
      </c>
      <c r="BR5">
        <f t="shared" si="14"/>
        <v>2.5637249226106661E-3</v>
      </c>
      <c r="BS5">
        <f t="shared" si="14"/>
        <v>6.2244749322101431E-3</v>
      </c>
      <c r="BT5">
        <f t="shared" si="14"/>
        <v>4.656347434467749E-3</v>
      </c>
      <c r="BU5">
        <f t="shared" si="14"/>
        <v>5.5444321922487648E-3</v>
      </c>
    </row>
    <row r="6" spans="1:73" x14ac:dyDescent="0.25">
      <c r="B6">
        <v>1998</v>
      </c>
      <c r="C6">
        <v>4.7739952767446097</v>
      </c>
      <c r="D6">
        <v>6.0796346727788304</v>
      </c>
      <c r="E6">
        <v>8.0850447949847073</v>
      </c>
      <c r="F6">
        <v>7.8719745202639668</v>
      </c>
      <c r="G6">
        <v>6.8632126031879119</v>
      </c>
      <c r="H6">
        <v>8.5069056732870454</v>
      </c>
      <c r="I6">
        <v>7.2205964511725469</v>
      </c>
      <c r="J6">
        <v>6.4393503711000983</v>
      </c>
      <c r="K6">
        <v>7.1792085478068239</v>
      </c>
      <c r="L6">
        <v>5.3961934216375402</v>
      </c>
      <c r="M6">
        <v>6.7244593345832495</v>
      </c>
      <c r="N6">
        <v>4.5483697643272798</v>
      </c>
      <c r="O6">
        <v>5.8420309850360921</v>
      </c>
      <c r="P6">
        <v>8.1299053494995324</v>
      </c>
      <c r="Q6">
        <v>7.0118410694794795</v>
      </c>
      <c r="R6">
        <v>6.4093879591512986</v>
      </c>
      <c r="S6">
        <v>8.147363782654045</v>
      </c>
      <c r="T6">
        <v>8.0271359120663845</v>
      </c>
      <c r="U6">
        <v>8.6339941024339897</v>
      </c>
      <c r="V6">
        <v>5.9664811313689077</v>
      </c>
      <c r="W6">
        <v>6.3195946311136275</v>
      </c>
      <c r="X6">
        <f t="shared" si="0"/>
        <v>144.17668035467796</v>
      </c>
      <c r="Z6" t="s">
        <v>7</v>
      </c>
      <c r="AF6">
        <f t="shared" ref="AF6:AP6" si="15">COVAR($G$2:$G$24,H2:H24)</f>
        <v>0.27778749456784113</v>
      </c>
      <c r="AG6">
        <f t="shared" si="15"/>
        <v>0.52105055189500904</v>
      </c>
      <c r="AH6">
        <f t="shared" si="15"/>
        <v>0.53597222918910181</v>
      </c>
      <c r="AI6">
        <f t="shared" si="15"/>
        <v>0.32757471687489514</v>
      </c>
      <c r="AJ6">
        <f t="shared" si="15"/>
        <v>0.50637258185335288</v>
      </c>
      <c r="AK6">
        <f t="shared" si="15"/>
        <v>0.41799204510896815</v>
      </c>
      <c r="AL6">
        <f t="shared" si="15"/>
        <v>0.871820306609697</v>
      </c>
      <c r="AM6">
        <f t="shared" si="15"/>
        <v>0.34867298700911237</v>
      </c>
      <c r="AN6">
        <f t="shared" si="15"/>
        <v>0.21691819411244681</v>
      </c>
      <c r="AO6">
        <f t="shared" si="15"/>
        <v>0.4708126099569907</v>
      </c>
      <c r="AP6">
        <f t="shared" si="15"/>
        <v>0.12566079951678813</v>
      </c>
      <c r="AQ6">
        <f t="shared" ref="AQ6:AU6" si="16">COVAR($G$2:$G$24,S2:S24)</f>
        <v>0.516900328453888</v>
      </c>
      <c r="AR6">
        <f t="shared" si="16"/>
        <v>0.21104474716956859</v>
      </c>
      <c r="AS6">
        <f t="shared" si="16"/>
        <v>0.18665843967994947</v>
      </c>
      <c r="AT6">
        <f t="shared" si="16"/>
        <v>0.40704144316874352</v>
      </c>
      <c r="AU6">
        <f t="shared" si="16"/>
        <v>0.38827813519129017</v>
      </c>
      <c r="AW6" t="s">
        <v>7</v>
      </c>
      <c r="AX6">
        <v>1.84153883182301E-2</v>
      </c>
      <c r="AZ6" t="s">
        <v>7</v>
      </c>
      <c r="BA6">
        <f t="shared" si="9"/>
        <v>9.9858733826701184E-4</v>
      </c>
      <c r="BB6">
        <f t="shared" si="13"/>
        <v>2.7024314371379269E-4</v>
      </c>
      <c r="BC6">
        <f t="shared" ref="BC6:BC22" si="17">$AX$4*AX6</f>
        <v>1.8962686355645203E-3</v>
      </c>
      <c r="BD6">
        <f>$AX$5*AX6</f>
        <v>1.999084498384793E-3</v>
      </c>
      <c r="BF6">
        <f>$BA$33*BB33</f>
        <v>1.3699974278303685E-3</v>
      </c>
      <c r="BG6">
        <f t="shared" ref="BG6:BU6" si="18">$BA$33*BC33</f>
        <v>8.4510172918077654E-4</v>
      </c>
      <c r="BH6">
        <f t="shared" si="18"/>
        <v>2.0650775236902936E-4</v>
      </c>
      <c r="BI6">
        <f t="shared" si="18"/>
        <v>1.6026710561280559E-3</v>
      </c>
      <c r="BJ6">
        <f t="shared" si="18"/>
        <v>4.0988821725160637E-4</v>
      </c>
      <c r="BK6">
        <f t="shared" si="18"/>
        <v>3.7645662430685063E-4</v>
      </c>
      <c r="BL6">
        <f t="shared" si="18"/>
        <v>9.4487493677879059E-5</v>
      </c>
      <c r="BM6">
        <f t="shared" si="18"/>
        <v>9.4714471054779933E-4</v>
      </c>
      <c r="BN6">
        <f t="shared" si="18"/>
        <v>5.640588436872469E-4</v>
      </c>
      <c r="BO6">
        <f t="shared" si="18"/>
        <v>1.9350282486081127E-3</v>
      </c>
      <c r="BP6">
        <f t="shared" si="18"/>
        <v>2.5708740521107557E-5</v>
      </c>
      <c r="BQ6">
        <f t="shared" si="18"/>
        <v>1.313719444412241E-3</v>
      </c>
      <c r="BR6">
        <f t="shared" si="18"/>
        <v>4.3491264609531437E-4</v>
      </c>
      <c r="BS6">
        <f t="shared" si="18"/>
        <v>1.0559256336147003E-3</v>
      </c>
      <c r="BT6">
        <f t="shared" si="18"/>
        <v>7.8990704736033599E-4</v>
      </c>
      <c r="BU6">
        <f t="shared" si="18"/>
        <v>9.4056255979735163E-4</v>
      </c>
    </row>
    <row r="7" spans="1:73" x14ac:dyDescent="0.25">
      <c r="B7">
        <v>1999</v>
      </c>
      <c r="C7">
        <v>7.2744348480522323</v>
      </c>
      <c r="D7">
        <v>7.393712952206311</v>
      </c>
      <c r="E7">
        <v>8.5528778835344319</v>
      </c>
      <c r="F7">
        <v>7.9616288626445977</v>
      </c>
      <c r="G7">
        <v>6.5812355024570079</v>
      </c>
      <c r="H7">
        <v>7.944999165713714</v>
      </c>
      <c r="I7">
        <v>7.5393301441822898</v>
      </c>
      <c r="J7">
        <v>5.9360029850205738</v>
      </c>
      <c r="K7">
        <v>8.2489426042355074</v>
      </c>
      <c r="L7">
        <v>7.8381100873167844</v>
      </c>
      <c r="M7">
        <v>7.158413578078866</v>
      </c>
      <c r="N7">
        <v>2.7759433043859345</v>
      </c>
      <c r="O7">
        <v>7.1708884785125049</v>
      </c>
      <c r="P7">
        <v>7.9944437136197264</v>
      </c>
      <c r="Q7">
        <v>8.0725613041841964</v>
      </c>
      <c r="R7">
        <v>4.1143931357978261</v>
      </c>
      <c r="S7">
        <v>8.082907041112712</v>
      </c>
      <c r="T7">
        <v>8.2791352073824651</v>
      </c>
      <c r="U7">
        <v>8.79253001910946</v>
      </c>
      <c r="V7">
        <v>7.5856960277319185</v>
      </c>
      <c r="W7">
        <v>7.9218672094106708</v>
      </c>
      <c r="X7">
        <f t="shared" si="0"/>
        <v>153.22005405468971</v>
      </c>
      <c r="Z7" t="s">
        <v>24</v>
      </c>
      <c r="AG7" s="4">
        <f t="shared" ref="AG7:AP7" si="19">COVAR($H$2:$H$24,I2:I24)</f>
        <v>0.67537594901385478</v>
      </c>
      <c r="AH7" s="4">
        <f t="shared" si="19"/>
        <v>0.66128517506946394</v>
      </c>
      <c r="AI7" s="4">
        <f t="shared" si="19"/>
        <v>0.59125104146025909</v>
      </c>
      <c r="AJ7" s="4">
        <f t="shared" si="19"/>
        <v>0.63218825921139632</v>
      </c>
      <c r="AK7" s="4">
        <f t="shared" si="19"/>
        <v>0.40289005694852681</v>
      </c>
      <c r="AL7" s="4">
        <f t="shared" si="19"/>
        <v>0.72760641727608044</v>
      </c>
      <c r="AM7" s="4">
        <f t="shared" si="19"/>
        <v>0.71819629350406489</v>
      </c>
      <c r="AN7" s="4">
        <f t="shared" si="19"/>
        <v>0.28873842483767848</v>
      </c>
      <c r="AO7" s="4">
        <f t="shared" si="19"/>
        <v>0.74414469222382118</v>
      </c>
      <c r="AP7" s="4">
        <f t="shared" si="19"/>
        <v>7.7011944888010206E-2</v>
      </c>
      <c r="AQ7" s="4">
        <f t="shared" ref="AQ7:AU7" si="20">COVAR($H$2:$H$24,S2:S24)</f>
        <v>0.58442596411476777</v>
      </c>
      <c r="AR7" s="4">
        <f t="shared" si="20"/>
        <v>0.16228551532110466</v>
      </c>
      <c r="AS7" s="4">
        <f t="shared" si="20"/>
        <v>0.27496328424713284</v>
      </c>
      <c r="AT7" s="4">
        <f t="shared" si="20"/>
        <v>0.66296314056477068</v>
      </c>
      <c r="AU7" s="4">
        <f t="shared" si="20"/>
        <v>0.67277193500753329</v>
      </c>
      <c r="AW7" t="s">
        <v>8</v>
      </c>
      <c r="AX7">
        <v>7.4394164497424989E-2</v>
      </c>
      <c r="AZ7" t="s">
        <v>24</v>
      </c>
      <c r="BA7">
        <f t="shared" si="9"/>
        <v>4.0340757101787663E-3</v>
      </c>
      <c r="BB7">
        <f t="shared" si="13"/>
        <v>1.0917235379632438E-3</v>
      </c>
      <c r="BC7">
        <f t="shared" si="17"/>
        <v>7.6605129562129642E-3</v>
      </c>
      <c r="BD7">
        <f t="shared" ref="BD7:BD22" si="21">$AX$5*AX7</f>
        <v>8.0758666853561149E-3</v>
      </c>
      <c r="BE7">
        <f>$AX$6*AX7</f>
        <v>1.3699974278303685E-3</v>
      </c>
      <c r="BG7">
        <f>$BB$33*BC33</f>
        <v>3.4140272239328744E-3</v>
      </c>
      <c r="BH7">
        <f t="shared" ref="BH7:BU7" si="22">$BB$33*BD33</f>
        <v>8.3424641578297215E-4</v>
      </c>
      <c r="BI7">
        <f t="shared" si="22"/>
        <v>6.4744425762025713E-3</v>
      </c>
      <c r="BJ7">
        <f t="shared" si="22"/>
        <v>1.655859270129308E-3</v>
      </c>
      <c r="BK7">
        <f t="shared" si="22"/>
        <v>1.5208029041182246E-3</v>
      </c>
      <c r="BL7">
        <f t="shared" si="22"/>
        <v>3.8170892875839856E-4</v>
      </c>
      <c r="BM7">
        <f t="shared" si="22"/>
        <v>3.8262586800630149E-3</v>
      </c>
      <c r="BN7">
        <f t="shared" si="22"/>
        <v>2.2786750775141626E-3</v>
      </c>
      <c r="BO7">
        <f t="shared" si="22"/>
        <v>7.8170933648795075E-3</v>
      </c>
      <c r="BP7">
        <f t="shared" si="22"/>
        <v>1.038577215043331E-4</v>
      </c>
      <c r="BQ7">
        <f t="shared" si="22"/>
        <v>5.307140895547683E-3</v>
      </c>
      <c r="BR7">
        <f t="shared" si="22"/>
        <v>1.7569525212561374E-3</v>
      </c>
      <c r="BS7">
        <f t="shared" si="22"/>
        <v>4.2657099555384013E-3</v>
      </c>
      <c r="BT7">
        <f t="shared" si="22"/>
        <v>3.1910527111082905E-3</v>
      </c>
      <c r="BU7">
        <f t="shared" si="22"/>
        <v>3.7996682222777227E-3</v>
      </c>
    </row>
    <row r="8" spans="1:73" x14ac:dyDescent="0.25">
      <c r="B8">
        <v>2000</v>
      </c>
      <c r="C8">
        <v>8.161696124935979</v>
      </c>
      <c r="D8">
        <v>7.3304052118444023</v>
      </c>
      <c r="E8">
        <v>8.4971945449095472</v>
      </c>
      <c r="F8">
        <v>8.7817921366109672</v>
      </c>
      <c r="G8">
        <v>7.339240032062718</v>
      </c>
      <c r="H8">
        <v>8.7033199990511712</v>
      </c>
      <c r="I8">
        <v>8.4650135394175319</v>
      </c>
      <c r="J8">
        <v>5.9268149086860031</v>
      </c>
      <c r="K8">
        <v>9.6201681719122263</v>
      </c>
      <c r="L8">
        <v>7.14739534482481</v>
      </c>
      <c r="M8">
        <v>7.466156043361015</v>
      </c>
      <c r="N8">
        <v>5.2335565984932266</v>
      </c>
      <c r="O8">
        <v>8.1688052438470624</v>
      </c>
      <c r="P8">
        <v>8.2929970029405418</v>
      </c>
      <c r="Q8">
        <v>8.825437406580896</v>
      </c>
      <c r="R8">
        <v>4.9605109069136875</v>
      </c>
      <c r="S8">
        <v>7.8971260739400728</v>
      </c>
      <c r="T8">
        <v>6.4943839993028751</v>
      </c>
      <c r="U8">
        <v>9.0622946301460008</v>
      </c>
      <c r="V8">
        <v>7.7274249722518666</v>
      </c>
      <c r="W8">
        <v>6.4990975799748085</v>
      </c>
      <c r="X8">
        <f t="shared" si="0"/>
        <v>160.60083047200737</v>
      </c>
      <c r="Z8" t="s">
        <v>25</v>
      </c>
      <c r="AH8">
        <f t="shared" ref="AH8:AP8" si="23">COVAR($I$2:$I$24,J2:J24)</f>
        <v>0.79499313707865116</v>
      </c>
      <c r="AI8">
        <f t="shared" si="23"/>
        <v>0.73545699528088382</v>
      </c>
      <c r="AJ8">
        <f t="shared" si="23"/>
        <v>0.7791187532170889</v>
      </c>
      <c r="AK8">
        <f t="shared" si="23"/>
        <v>0.5498162389464194</v>
      </c>
      <c r="AL8">
        <f t="shared" si="23"/>
        <v>0.84392630132122348</v>
      </c>
      <c r="AM8">
        <f t="shared" si="23"/>
        <v>0.89759161287419464</v>
      </c>
      <c r="AN8">
        <f t="shared" si="23"/>
        <v>0.34427767621021987</v>
      </c>
      <c r="AO8">
        <f t="shared" si="23"/>
        <v>0.88442250670309708</v>
      </c>
      <c r="AP8">
        <f t="shared" si="23"/>
        <v>6.1375001203554505E-2</v>
      </c>
      <c r="AQ8">
        <f t="shared" ref="AQ8:AU8" si="24">COVAR($I$2:$I$24,S2:S24)</f>
        <v>0.75059199365351215</v>
      </c>
      <c r="AR8">
        <f t="shared" si="24"/>
        <v>0.19193224434969419</v>
      </c>
      <c r="AS8">
        <f t="shared" si="24"/>
        <v>0.37631298591878265</v>
      </c>
      <c r="AT8">
        <f t="shared" si="24"/>
        <v>0.83829173532099954</v>
      </c>
      <c r="AU8">
        <f t="shared" si="24"/>
        <v>0.77526687679743045</v>
      </c>
      <c r="AW8" t="s">
        <v>9</v>
      </c>
      <c r="AX8">
        <v>4.5891062114838919E-2</v>
      </c>
      <c r="AZ8" t="s">
        <v>25</v>
      </c>
      <c r="BA8">
        <f t="shared" si="9"/>
        <v>2.4884750066409382E-3</v>
      </c>
      <c r="BB8">
        <f t="shared" si="13"/>
        <v>6.734446583459789E-4</v>
      </c>
      <c r="BC8">
        <f t="shared" si="17"/>
        <v>4.7254926280846351E-3</v>
      </c>
      <c r="BD8">
        <f t="shared" si="21"/>
        <v>4.9817092804592712E-3</v>
      </c>
      <c r="BE8">
        <f t="shared" ref="BE8:BE22" si="25">$AX$6*AX8</f>
        <v>8.4510172918077654E-4</v>
      </c>
      <c r="BF8">
        <f>$AX$7*AX8</f>
        <v>3.4140272239328744E-3</v>
      </c>
      <c r="BH8">
        <f>$BC$33*BD33</f>
        <v>5.1461635928585841E-4</v>
      </c>
      <c r="BI8">
        <f t="shared" ref="BI8:BU8" si="26">$BC$33*BE33</f>
        <v>3.9938488244431339E-3</v>
      </c>
      <c r="BJ8">
        <f t="shared" si="26"/>
        <v>1.0214395326876226E-3</v>
      </c>
      <c r="BK8">
        <f t="shared" si="26"/>
        <v>9.3812815842205682E-4</v>
      </c>
      <c r="BL8">
        <f t="shared" si="26"/>
        <v>2.3546239517276398E-4</v>
      </c>
      <c r="BM8">
        <f t="shared" si="26"/>
        <v>2.3602802174126324E-3</v>
      </c>
      <c r="BN8">
        <f t="shared" si="26"/>
        <v>1.4056320173520779E-3</v>
      </c>
      <c r="BO8">
        <f t="shared" si="26"/>
        <v>4.8220814036778054E-3</v>
      </c>
      <c r="BP8">
        <f t="shared" si="26"/>
        <v>6.4066061913041079E-5</v>
      </c>
      <c r="BQ8">
        <f t="shared" si="26"/>
        <v>3.2737827507722142E-3</v>
      </c>
      <c r="BR8">
        <f t="shared" si="26"/>
        <v>1.0838002930805017E-3</v>
      </c>
      <c r="BS8">
        <f t="shared" si="26"/>
        <v>2.6313617722029171E-3</v>
      </c>
      <c r="BT8">
        <f t="shared" si="26"/>
        <v>1.9684446914148015E-3</v>
      </c>
      <c r="BU8">
        <f t="shared" si="26"/>
        <v>2.3438775283290136E-3</v>
      </c>
    </row>
    <row r="9" spans="1:73" x14ac:dyDescent="0.25">
      <c r="B9">
        <v>2001</v>
      </c>
      <c r="C9">
        <v>8.1207373774656606</v>
      </c>
      <c r="D9">
        <v>7.5545094199723719</v>
      </c>
      <c r="E9">
        <v>10.462983095147134</v>
      </c>
      <c r="F9">
        <v>9.5757037122496858</v>
      </c>
      <c r="G9">
        <v>8.682877107057168</v>
      </c>
      <c r="H9">
        <v>9.4030212793736627</v>
      </c>
      <c r="I9">
        <v>9.1392202394730564</v>
      </c>
      <c r="J9">
        <v>8.5240363898982316</v>
      </c>
      <c r="K9">
        <v>10.036385411187043</v>
      </c>
      <c r="L9">
        <v>8.3752839452335444</v>
      </c>
      <c r="M9">
        <v>7.9174452751148419</v>
      </c>
      <c r="N9">
        <v>5.4611799869773163</v>
      </c>
      <c r="O9">
        <v>7.4160527095592936</v>
      </c>
      <c r="P9">
        <v>8.5787898896328887</v>
      </c>
      <c r="Q9">
        <v>9.3100876629240545</v>
      </c>
      <c r="R9">
        <v>4.6047534324917487</v>
      </c>
      <c r="S9">
        <v>9.4227565906495041</v>
      </c>
      <c r="T9">
        <v>8.2044667778581957</v>
      </c>
      <c r="U9">
        <v>9.3456503902412535</v>
      </c>
      <c r="V9">
        <v>7.6138186848086287</v>
      </c>
      <c r="W9">
        <v>8.2267183338792247</v>
      </c>
      <c r="X9">
        <f t="shared" si="0"/>
        <v>175.97647771119449</v>
      </c>
      <c r="Z9" t="s">
        <v>10</v>
      </c>
      <c r="AI9">
        <f t="shared" ref="AI9:AP9" si="27">COVAR($J$2:$J$24,K2:K24)</f>
        <v>0.94641106435467481</v>
      </c>
      <c r="AJ9">
        <f t="shared" si="27"/>
        <v>0.90679080850940375</v>
      </c>
      <c r="AK9">
        <f t="shared" si="27"/>
        <v>0.62186223731458978</v>
      </c>
      <c r="AL9">
        <f t="shared" si="27"/>
        <v>1.1059583493339487</v>
      </c>
      <c r="AM9">
        <f t="shared" si="27"/>
        <v>1.0738475018896545</v>
      </c>
      <c r="AN9">
        <f t="shared" si="27"/>
        <v>0.32902672721467946</v>
      </c>
      <c r="AO9">
        <f t="shared" si="27"/>
        <v>0.93890852136231995</v>
      </c>
      <c r="AP9">
        <f t="shared" si="27"/>
        <v>7.7801375763072514E-2</v>
      </c>
      <c r="AQ9">
        <f t="shared" ref="AQ9:AU9" si="28">COVAR($J$2:$J$24,S2:S24)</f>
        <v>0.74507595118798398</v>
      </c>
      <c r="AR9">
        <f t="shared" si="28"/>
        <v>0.37147599496334488</v>
      </c>
      <c r="AS9">
        <f t="shared" si="28"/>
        <v>0.30677221415124045</v>
      </c>
      <c r="AT9">
        <f t="shared" si="28"/>
        <v>1.012756410825906</v>
      </c>
      <c r="AU9">
        <f t="shared" si="28"/>
        <v>0.8254121641602401</v>
      </c>
      <c r="AW9" t="s">
        <v>10</v>
      </c>
      <c r="AX9">
        <v>1.1213869010006127E-2</v>
      </c>
      <c r="AZ9" t="s">
        <v>10</v>
      </c>
      <c r="BA9">
        <f t="shared" si="9"/>
        <v>6.0807990648188465E-4</v>
      </c>
      <c r="BB9">
        <f t="shared" si="13"/>
        <v>1.6456189584982862E-4</v>
      </c>
      <c r="BC9">
        <f t="shared" si="17"/>
        <v>1.1547140749648501E-3</v>
      </c>
      <c r="BD9">
        <f t="shared" si="21"/>
        <v>1.2173227801354023E-3</v>
      </c>
      <c r="BE9">
        <f t="shared" si="25"/>
        <v>2.0650775236902936E-4</v>
      </c>
      <c r="BF9">
        <f t="shared" ref="BF9:BF22" si="29">$AX$7*AX9</f>
        <v>8.3424641578297215E-4</v>
      </c>
      <c r="BG9">
        <f>$AX$8*AX9</f>
        <v>5.1461635928585841E-4</v>
      </c>
      <c r="BI9">
        <f>$BD$33*BE33</f>
        <v>9.7593072592212912E-4</v>
      </c>
      <c r="BJ9">
        <f t="shared" ref="BJ9:BU9" si="30">$BD$33*BF33</f>
        <v>2.4959738548951818E-4</v>
      </c>
      <c r="BK9">
        <f t="shared" si="30"/>
        <v>2.29239546838502E-4</v>
      </c>
      <c r="BL9">
        <f t="shared" si="30"/>
        <v>5.7537226958098319E-5</v>
      </c>
      <c r="BM9">
        <f t="shared" si="30"/>
        <v>5.7675442592154842E-4</v>
      </c>
      <c r="BN9">
        <f t="shared" si="30"/>
        <v>3.4347806724133363E-4</v>
      </c>
      <c r="BO9">
        <f t="shared" si="30"/>
        <v>1.1783163588829741E-3</v>
      </c>
      <c r="BP9">
        <f t="shared" si="30"/>
        <v>1.565508386975164E-5</v>
      </c>
      <c r="BQ9">
        <f t="shared" si="30"/>
        <v>7.9997649308069421E-4</v>
      </c>
      <c r="BR9">
        <f t="shared" si="30"/>
        <v>2.6483576451548547E-4</v>
      </c>
      <c r="BS9">
        <f t="shared" si="30"/>
        <v>6.4299549567147049E-4</v>
      </c>
      <c r="BT9">
        <f t="shared" si="30"/>
        <v>4.8100610240245243E-4</v>
      </c>
      <c r="BU9">
        <f t="shared" si="30"/>
        <v>5.7274629016876798E-4</v>
      </c>
    </row>
    <row r="10" spans="1:73" x14ac:dyDescent="0.25">
      <c r="B10">
        <v>2002</v>
      </c>
      <c r="C10">
        <v>9.1644562443472157</v>
      </c>
      <c r="D10">
        <v>8.1277930842181743</v>
      </c>
      <c r="E10">
        <v>10.45921458605026</v>
      </c>
      <c r="F10">
        <v>8.9972709062334477</v>
      </c>
      <c r="G10">
        <v>8.1447402922673078</v>
      </c>
      <c r="H10">
        <v>9.8972550126519323</v>
      </c>
      <c r="I10">
        <v>9.3329258923079337</v>
      </c>
      <c r="J10">
        <v>7.6758878661864207</v>
      </c>
      <c r="K10">
        <v>9.801918087370936</v>
      </c>
      <c r="L10">
        <v>9.7743944165642311</v>
      </c>
      <c r="M10">
        <v>8.1736496964848033</v>
      </c>
      <c r="N10">
        <v>6.350150625254642</v>
      </c>
      <c r="O10">
        <v>7.715147078637095</v>
      </c>
      <c r="P10">
        <v>8.493105395887147</v>
      </c>
      <c r="Q10">
        <v>10.974457245724933</v>
      </c>
      <c r="R10">
        <v>4.6151205168412597</v>
      </c>
      <c r="S10">
        <v>9.312131894770074</v>
      </c>
      <c r="T10">
        <v>8.2063538184072353</v>
      </c>
      <c r="U10">
        <v>9.5881962498758568</v>
      </c>
      <c r="V10">
        <v>9.5494369814653268</v>
      </c>
      <c r="W10">
        <v>10.128774069216883</v>
      </c>
      <c r="X10">
        <f t="shared" si="0"/>
        <v>184.4823799607631</v>
      </c>
      <c r="Z10" t="s">
        <v>11</v>
      </c>
      <c r="AJ10">
        <f t="shared" ref="AJ10:AP10" si="31">COVAR($K$2:$K$24,L2:L24)</f>
        <v>0.97021735515301089</v>
      </c>
      <c r="AK10">
        <f t="shared" si="31"/>
        <v>0.59897407430231486</v>
      </c>
      <c r="AL10">
        <f t="shared" si="31"/>
        <v>0.93483368724914195</v>
      </c>
      <c r="AM10">
        <f t="shared" si="31"/>
        <v>1.2866077560409914</v>
      </c>
      <c r="AN10">
        <f t="shared" si="31"/>
        <v>0.26106802170259619</v>
      </c>
      <c r="AO10">
        <f t="shared" si="31"/>
        <v>0.8766740873692116</v>
      </c>
      <c r="AP10">
        <f t="shared" si="31"/>
        <v>-8.0912203163246238E-2</v>
      </c>
      <c r="AQ10">
        <f t="shared" ref="AQ10:AU10" si="32">COVAR($K$2:$K$24,S2:S24)</f>
        <v>0.53505087880955671</v>
      </c>
      <c r="AR10">
        <f t="shared" si="32"/>
        <v>0.28346928704339019</v>
      </c>
      <c r="AS10">
        <f t="shared" si="32"/>
        <v>0.3196119035271433</v>
      </c>
      <c r="AT10">
        <f t="shared" si="32"/>
        <v>1.1965760243942476</v>
      </c>
      <c r="AU10">
        <f t="shared" si="32"/>
        <v>0.74678683447472405</v>
      </c>
      <c r="AW10" t="s">
        <v>11</v>
      </c>
      <c r="AX10">
        <v>8.70289036773398E-2</v>
      </c>
      <c r="AZ10" t="s">
        <v>11</v>
      </c>
      <c r="BA10">
        <f t="shared" si="9"/>
        <v>4.7192032974628807E-3</v>
      </c>
      <c r="BB10">
        <f t="shared" si="13"/>
        <v>1.2771364967876803E-3</v>
      </c>
      <c r="BC10">
        <f t="shared" si="17"/>
        <v>8.9615368179630228E-3</v>
      </c>
      <c r="BD10">
        <f t="shared" si="21"/>
        <v>9.4474321826038109E-3</v>
      </c>
      <c r="BE10">
        <f t="shared" si="25"/>
        <v>1.6026710561280559E-3</v>
      </c>
      <c r="BF10">
        <f t="shared" si="29"/>
        <v>6.4744425762025713E-3</v>
      </c>
      <c r="BG10">
        <f t="shared" ref="BG10:BG22" si="33">$AX$8*AX10</f>
        <v>3.9938488244431339E-3</v>
      </c>
      <c r="BH10">
        <f>$AX$9*AX10</f>
        <v>9.7593072592212912E-4</v>
      </c>
      <c r="BJ10">
        <f>$BE$33*BF33</f>
        <v>1.9370822684392367E-3</v>
      </c>
      <c r="BK10">
        <f t="shared" ref="BK10:BU10" si="34">$BE$33*BG33</f>
        <v>1.7790885931557813E-3</v>
      </c>
      <c r="BL10">
        <f t="shared" si="34"/>
        <v>4.4653649675499834E-4</v>
      </c>
      <c r="BM10">
        <f t="shared" si="34"/>
        <v>4.4760916445713353E-3</v>
      </c>
      <c r="BN10">
        <f t="shared" si="34"/>
        <v>2.6656740508161632E-3</v>
      </c>
      <c r="BO10">
        <f t="shared" si="34"/>
        <v>9.1447100734953265E-3</v>
      </c>
      <c r="BP10">
        <f t="shared" si="34"/>
        <v>1.214964063647955E-4</v>
      </c>
      <c r="BQ10">
        <f t="shared" si="34"/>
        <v>6.2084796155843251E-3</v>
      </c>
      <c r="BR10">
        <f t="shared" si="34"/>
        <v>2.0553447003676239E-3</v>
      </c>
      <c r="BS10">
        <f t="shared" si="34"/>
        <v>4.9901771643509852E-3</v>
      </c>
      <c r="BT10">
        <f t="shared" si="34"/>
        <v>3.7330054164929831E-3</v>
      </c>
      <c r="BU10">
        <f t="shared" si="34"/>
        <v>4.4449851941532692E-3</v>
      </c>
    </row>
    <row r="11" spans="1:73" x14ac:dyDescent="0.25">
      <c r="B11">
        <v>2003</v>
      </c>
      <c r="C11">
        <v>9.3215239009367981</v>
      </c>
      <c r="D11">
        <v>8.7054608034498333</v>
      </c>
      <c r="E11">
        <v>10.2400343205413</v>
      </c>
      <c r="F11">
        <v>10.100372831471468</v>
      </c>
      <c r="G11">
        <v>6.9429125636341711</v>
      </c>
      <c r="H11">
        <v>9.7941893426354394</v>
      </c>
      <c r="I11">
        <v>9.3972636434621482</v>
      </c>
      <c r="J11">
        <v>7.8573630439081557</v>
      </c>
      <c r="K11">
        <v>10.472928209915622</v>
      </c>
      <c r="L11">
        <v>9.3130264449330031</v>
      </c>
      <c r="M11">
        <v>8.0429789709293313</v>
      </c>
      <c r="N11">
        <v>3.8427195267015488</v>
      </c>
      <c r="O11">
        <v>9.075431633730993</v>
      </c>
      <c r="P11">
        <v>8.8825787829223746</v>
      </c>
      <c r="Q11">
        <v>10.358567881186488</v>
      </c>
      <c r="R11">
        <v>4.5483697643272798</v>
      </c>
      <c r="S11">
        <v>8.4585318584776275</v>
      </c>
      <c r="T11">
        <v>8.1508191894005151</v>
      </c>
      <c r="U11">
        <v>8.8254640270911491</v>
      </c>
      <c r="V11">
        <v>9.5567721639329548</v>
      </c>
      <c r="W11">
        <v>9.793582911536534</v>
      </c>
      <c r="X11">
        <f t="shared" si="0"/>
        <v>181.68089181512471</v>
      </c>
      <c r="Z11" t="s">
        <v>12</v>
      </c>
      <c r="AK11">
        <f t="shared" ref="AK11:AP11" si="35">COVAR($L$2:$L$24,M2:M24)</f>
        <v>0.58635987170880777</v>
      </c>
      <c r="AL11">
        <f t="shared" si="35"/>
        <v>0.97448254101433551</v>
      </c>
      <c r="AM11">
        <f t="shared" si="35"/>
        <v>1.0090045081320287</v>
      </c>
      <c r="AN11">
        <f t="shared" si="35"/>
        <v>0.37172786098208205</v>
      </c>
      <c r="AO11">
        <f t="shared" si="35"/>
        <v>1.0457853441162122</v>
      </c>
      <c r="AP11">
        <f t="shared" si="35"/>
        <v>-0.12852371762249704</v>
      </c>
      <c r="AQ11">
        <f t="shared" ref="AQ11:AU11" si="36">COVAR($L$2:$L$24,S2:S24)</f>
        <v>0.58922473919435259</v>
      </c>
      <c r="AR11">
        <f t="shared" si="36"/>
        <v>0.32875095036114493</v>
      </c>
      <c r="AS11">
        <f t="shared" si="36"/>
        <v>0.27467067921865956</v>
      </c>
      <c r="AT11">
        <f t="shared" si="36"/>
        <v>1.1283259520109803</v>
      </c>
      <c r="AU11">
        <f t="shared" si="36"/>
        <v>1.0400459503234938</v>
      </c>
      <c r="AW11" t="s">
        <v>12</v>
      </c>
      <c r="AX11">
        <v>2.2257918767091232E-2</v>
      </c>
      <c r="AZ11" t="s">
        <v>12</v>
      </c>
      <c r="BA11">
        <f t="shared" si="9"/>
        <v>1.2069512449536652E-3</v>
      </c>
      <c r="BB11">
        <f t="shared" si="13"/>
        <v>3.2663171887559005E-4</v>
      </c>
      <c r="BC11">
        <f t="shared" si="17"/>
        <v>2.2919415285528187E-3</v>
      </c>
      <c r="BD11">
        <f t="shared" si="21"/>
        <v>2.4162108126469582E-3</v>
      </c>
      <c r="BE11">
        <f t="shared" si="25"/>
        <v>4.0988821725160637E-4</v>
      </c>
      <c r="BF11">
        <f t="shared" si="29"/>
        <v>1.655859270129308E-3</v>
      </c>
      <c r="BG11">
        <f t="shared" si="33"/>
        <v>1.0214395326876226E-3</v>
      </c>
      <c r="BH11">
        <f t="shared" ref="BH11:BH22" si="37">$AX$9*AX11</f>
        <v>2.4959738548951818E-4</v>
      </c>
      <c r="BI11">
        <f>$AX$10*AX11</f>
        <v>1.9370822684392367E-3</v>
      </c>
      <c r="BK11">
        <f>$BF$33*BG33</f>
        <v>4.5500756315089105E-4</v>
      </c>
      <c r="BL11">
        <f t="shared" ref="BL11:BU11" si="38">$BF$33*BH33</f>
        <v>1.1420312851651051E-4</v>
      </c>
      <c r="BM11">
        <f t="shared" si="38"/>
        <v>1.1447746669117859E-3</v>
      </c>
      <c r="BN11">
        <f t="shared" si="38"/>
        <v>6.8175461226748597E-4</v>
      </c>
      <c r="BO11">
        <f t="shared" si="38"/>
        <v>2.3387886709350485E-3</v>
      </c>
      <c r="BP11">
        <f t="shared" si="38"/>
        <v>3.1073092146342259E-5</v>
      </c>
      <c r="BQ11">
        <f t="shared" si="38"/>
        <v>1.5878383974955029E-3</v>
      </c>
      <c r="BR11">
        <f t="shared" si="38"/>
        <v>5.2566094074635143E-4</v>
      </c>
      <c r="BS11">
        <f t="shared" si="38"/>
        <v>1.2762536727948931E-3</v>
      </c>
      <c r="BT11">
        <f t="shared" si="38"/>
        <v>9.5472800192296012E-4</v>
      </c>
      <c r="BU11">
        <f t="shared" si="38"/>
        <v>1.136819093334704E-3</v>
      </c>
    </row>
    <row r="12" spans="1:73" x14ac:dyDescent="0.25">
      <c r="B12">
        <v>2004</v>
      </c>
      <c r="C12">
        <v>8.6462974072352186</v>
      </c>
      <c r="D12">
        <v>8.5106325872036201</v>
      </c>
      <c r="E12">
        <v>10.141216393413377</v>
      </c>
      <c r="F12">
        <v>10.088474033524067</v>
      </c>
      <c r="G12">
        <v>8.9989374120110899</v>
      </c>
      <c r="H12">
        <v>9.1872408375887051</v>
      </c>
      <c r="I12">
        <v>8.8436652822789448</v>
      </c>
      <c r="J12">
        <v>7.7791032186592322</v>
      </c>
      <c r="K12">
        <v>9.9216327969015072</v>
      </c>
      <c r="L12">
        <v>8.5378309345267454</v>
      </c>
      <c r="M12">
        <v>8.2608749606225178</v>
      </c>
      <c r="N12">
        <v>7.4876120343727157</v>
      </c>
      <c r="O12">
        <v>9.0928192585369203</v>
      </c>
      <c r="P12">
        <v>9.0704434204877042</v>
      </c>
      <c r="Q12">
        <v>9.1578930939277328</v>
      </c>
      <c r="R12">
        <v>6.0845984474897117</v>
      </c>
      <c r="S12">
        <v>9.388843051930527</v>
      </c>
      <c r="T12">
        <v>8.2430194689892495</v>
      </c>
      <c r="U12">
        <v>8.9580981842670138</v>
      </c>
      <c r="V12">
        <v>7.9205096753389297</v>
      </c>
      <c r="W12">
        <v>8.7031169481429043</v>
      </c>
      <c r="X12">
        <f t="shared" si="0"/>
        <v>183.02285944744844</v>
      </c>
      <c r="Z12" t="s">
        <v>26</v>
      </c>
      <c r="AL12">
        <f>COVAR($M$2:$M$24,N2:N24)</f>
        <v>0.81484461719221113</v>
      </c>
      <c r="AM12">
        <f>COVAR($M$2:$M$24,O2:O24)</f>
        <v>0.82202419201669807</v>
      </c>
      <c r="AN12">
        <f>COVAR($M$2:$M$24,P2:P24)</f>
        <v>0.21698726455667017</v>
      </c>
      <c r="AO12">
        <f>COVAR($M$2:$M$24,Q2:Q24)</f>
        <v>0.65740779536106553</v>
      </c>
      <c r="AP12">
        <f>COVAR($M$2:$M$24,R2:R24)</f>
        <v>6.8479615491023036E-4</v>
      </c>
      <c r="AQ12">
        <f t="shared" ref="AQ12:AU12" si="39">COVAR($M$2:$M$24,S2:S24)</f>
        <v>0.59439375746815737</v>
      </c>
      <c r="AR12">
        <f t="shared" si="39"/>
        <v>0.23695506524422835</v>
      </c>
      <c r="AS12">
        <f t="shared" si="39"/>
        <v>0.25728405919228919</v>
      </c>
      <c r="AT12">
        <f t="shared" si="39"/>
        <v>0.70389141112048081</v>
      </c>
      <c r="AU12">
        <f t="shared" si="39"/>
        <v>0.57767440259516833</v>
      </c>
      <c r="AW12" t="s">
        <v>13</v>
      </c>
      <c r="AX12">
        <v>2.0442502639717988E-2</v>
      </c>
      <c r="AZ12" t="s">
        <v>26</v>
      </c>
      <c r="BA12">
        <f t="shared" si="9"/>
        <v>1.1085090330842557E-3</v>
      </c>
      <c r="BB12">
        <f t="shared" si="13"/>
        <v>2.9999075139056574E-4</v>
      </c>
      <c r="BC12">
        <f t="shared" si="17"/>
        <v>2.1050045710829615E-3</v>
      </c>
      <c r="BD12">
        <f t="shared" si="21"/>
        <v>2.2191381158547354E-3</v>
      </c>
      <c r="BE12">
        <f t="shared" si="25"/>
        <v>3.7645662430685063E-4</v>
      </c>
      <c r="BF12">
        <f t="shared" si="29"/>
        <v>1.5208029041182246E-3</v>
      </c>
      <c r="BG12">
        <f t="shared" si="33"/>
        <v>9.3812815842205682E-4</v>
      </c>
      <c r="BH12">
        <f t="shared" si="37"/>
        <v>2.29239546838502E-4</v>
      </c>
      <c r="BI12">
        <f t="shared" ref="BI12:BI22" si="40">$AX$10*AX12</f>
        <v>1.7790885931557813E-3</v>
      </c>
      <c r="BJ12">
        <f>$AX$11*AX12</f>
        <v>4.5500756315089105E-4</v>
      </c>
      <c r="BL12">
        <f>$BG$33*BH33</f>
        <v>1.0488841210143004E-4</v>
      </c>
      <c r="BM12">
        <f t="shared" ref="BM12:BU12" si="41">$BG$33*BI33</f>
        <v>1.0514037451168556E-3</v>
      </c>
      <c r="BN12">
        <f t="shared" si="41"/>
        <v>6.2614885995198179E-4</v>
      </c>
      <c r="BO12">
        <f t="shared" si="41"/>
        <v>2.1480307336740438E-3</v>
      </c>
      <c r="BP12">
        <f t="shared" si="41"/>
        <v>2.8538686607346906E-5</v>
      </c>
      <c r="BQ12">
        <f t="shared" si="41"/>
        <v>1.4583299980517157E-3</v>
      </c>
      <c r="BR12">
        <f t="shared" si="41"/>
        <v>4.8278661096974812E-4</v>
      </c>
      <c r="BS12">
        <f t="shared" si="41"/>
        <v>1.1721589672451177E-3</v>
      </c>
      <c r="BT12">
        <f t="shared" si="41"/>
        <v>8.7685780075624602E-4</v>
      </c>
      <c r="BU12">
        <f t="shared" si="41"/>
        <v>1.0440970496638008E-3</v>
      </c>
    </row>
    <row r="13" spans="1:73" x14ac:dyDescent="0.25">
      <c r="B13">
        <v>2005</v>
      </c>
      <c r="C13">
        <v>9.581038611601306</v>
      </c>
      <c r="D13">
        <v>7.7661343722372989</v>
      </c>
      <c r="E13">
        <v>9.7846664783040733</v>
      </c>
      <c r="F13">
        <v>9.4172664616008426</v>
      </c>
      <c r="G13">
        <v>6.2692540995355168</v>
      </c>
      <c r="H13">
        <v>9.8713065027065845</v>
      </c>
      <c r="I13">
        <v>8.9779037737503806</v>
      </c>
      <c r="J13">
        <v>7.1465753096813547</v>
      </c>
      <c r="K13">
        <v>9.2953667941346829</v>
      </c>
      <c r="L13">
        <v>6.5730980608844849</v>
      </c>
      <c r="M13">
        <v>7.6265905114776213</v>
      </c>
      <c r="N13">
        <v>4.4223485041524544</v>
      </c>
      <c r="O13">
        <v>9.627401870179833</v>
      </c>
      <c r="P13">
        <v>8.4221862989489917</v>
      </c>
      <c r="Q13">
        <v>9.7763617904601112</v>
      </c>
      <c r="R13">
        <v>4.7038836589241244</v>
      </c>
      <c r="S13">
        <v>9.6133691813839981</v>
      </c>
      <c r="T13">
        <v>7.589356898652456</v>
      </c>
      <c r="U13">
        <v>9.084512563736693</v>
      </c>
      <c r="V13">
        <v>7.639702411110699</v>
      </c>
      <c r="W13">
        <v>8.1846183500737197</v>
      </c>
      <c r="X13">
        <f t="shared" si="0"/>
        <v>171.37294250353725</v>
      </c>
      <c r="Z13" t="s">
        <v>14</v>
      </c>
      <c r="AM13">
        <f>COVAR($N$2:$N$24,O2:O24)</f>
        <v>1.4847105911025464</v>
      </c>
      <c r="AN13">
        <f>COVAR($N$2:$N$24,P2:P24)</f>
        <v>0.37250750546863459</v>
      </c>
      <c r="AO13">
        <f>COVAR($N$2:$N$24,Q2:Q24)</f>
        <v>1.1384165299344324</v>
      </c>
      <c r="AP13">
        <f>COVAR($N$2:$N$24,R2:R24)</f>
        <v>0.44309714126032773</v>
      </c>
      <c r="AQ13">
        <f t="shared" ref="AQ13:AU13" si="42">COVAR($N$2:$N$24,S2:S24)</f>
        <v>0.90501343583601546</v>
      </c>
      <c r="AR13">
        <f t="shared" si="42"/>
        <v>0.43070820117446396</v>
      </c>
      <c r="AS13">
        <f t="shared" si="42"/>
        <v>0.27566367491738836</v>
      </c>
      <c r="AT13">
        <f t="shared" si="42"/>
        <v>1.2989721759820039</v>
      </c>
      <c r="AU13">
        <f t="shared" si="42"/>
        <v>0.991979221648289</v>
      </c>
      <c r="AW13" t="s">
        <v>14</v>
      </c>
      <c r="AX13">
        <v>5.1308987920902138E-3</v>
      </c>
      <c r="AZ13" t="s">
        <v>14</v>
      </c>
      <c r="BA13">
        <f t="shared" si="9"/>
        <v>2.7822658307121844E-4</v>
      </c>
      <c r="BB13">
        <f t="shared" si="13"/>
        <v>7.5295193111899901E-5</v>
      </c>
      <c r="BC13">
        <f t="shared" si="17"/>
        <v>5.283387069315767E-4</v>
      </c>
      <c r="BD13">
        <f t="shared" si="21"/>
        <v>5.5698528104861675E-4</v>
      </c>
      <c r="BE13">
        <f t="shared" si="25"/>
        <v>9.4487493677879059E-5</v>
      </c>
      <c r="BF13">
        <f t="shared" si="29"/>
        <v>3.8170892875839856E-4</v>
      </c>
      <c r="BG13">
        <f t="shared" si="33"/>
        <v>2.3546239517276398E-4</v>
      </c>
      <c r="BH13">
        <f t="shared" si="37"/>
        <v>5.7537226958098319E-5</v>
      </c>
      <c r="BI13">
        <f t="shared" si="40"/>
        <v>4.4653649675499834E-4</v>
      </c>
      <c r="BJ13">
        <f t="shared" ref="BJ13:BJ22" si="43">$AX$11*AX13</f>
        <v>1.1420312851651051E-4</v>
      </c>
      <c r="BK13">
        <f>$AX$12*AX13</f>
        <v>1.0488841210143004E-4</v>
      </c>
      <c r="BM13">
        <f t="shared" ref="BM13:BU13" si="44">$BH$33*BI33</f>
        <v>2.638936289208483E-4</v>
      </c>
      <c r="BN13">
        <f t="shared" si="44"/>
        <v>1.5715817607156774E-4</v>
      </c>
      <c r="BO13">
        <f t="shared" si="44"/>
        <v>5.3913791726103706E-4</v>
      </c>
      <c r="BP13">
        <f t="shared" si="44"/>
        <v>7.162973889360224E-6</v>
      </c>
      <c r="BQ13">
        <f t="shared" si="44"/>
        <v>3.6602874693700889E-4</v>
      </c>
      <c r="BR13">
        <f t="shared" si="44"/>
        <v>1.2117543936372859E-4</v>
      </c>
      <c r="BS13">
        <f t="shared" si="44"/>
        <v>2.9420218919236276E-4</v>
      </c>
      <c r="BT13">
        <f t="shared" si="44"/>
        <v>2.2008404303658051E-4</v>
      </c>
      <c r="BU13">
        <f t="shared" si="44"/>
        <v>2.6205970889965629E-4</v>
      </c>
    </row>
    <row r="14" spans="1:73" x14ac:dyDescent="0.25">
      <c r="B14">
        <v>2006</v>
      </c>
      <c r="C14">
        <v>7.6706515667498367</v>
      </c>
      <c r="D14">
        <v>7.659437944108431</v>
      </c>
      <c r="E14">
        <v>9.4130078866963629</v>
      </c>
      <c r="F14">
        <v>10.3437712796079</v>
      </c>
      <c r="G14">
        <v>7.0909098220799835</v>
      </c>
      <c r="H14">
        <v>9.0699432279031331</v>
      </c>
      <c r="I14">
        <v>8.5707174735597231</v>
      </c>
      <c r="J14">
        <v>6.7046807303952125</v>
      </c>
      <c r="K14">
        <v>9.4434273664745536</v>
      </c>
      <c r="L14">
        <v>7.6207690234132013</v>
      </c>
      <c r="M14">
        <v>8.0900557962433535</v>
      </c>
      <c r="N14">
        <v>6.3254492202573935</v>
      </c>
      <c r="O14">
        <v>8.6409333274911262</v>
      </c>
      <c r="P14">
        <v>8.6872881329340945</v>
      </c>
      <c r="Q14">
        <v>8.7609778930482207</v>
      </c>
      <c r="R14">
        <v>5.770085742060501</v>
      </c>
      <c r="S14">
        <v>7.8006972774643204</v>
      </c>
      <c r="T14">
        <v>8.2753763748364069</v>
      </c>
      <c r="U14">
        <v>9.7035057501674142</v>
      </c>
      <c r="V14">
        <v>9.1630345404224425</v>
      </c>
      <c r="W14">
        <v>8.4375663392917808</v>
      </c>
      <c r="X14">
        <f t="shared" si="0"/>
        <v>173.24228671520538</v>
      </c>
      <c r="Z14" t="s">
        <v>15</v>
      </c>
      <c r="AN14">
        <f>COVAR($O$2:$O$24,P2:P24)</f>
        <v>0.34307830497104858</v>
      </c>
      <c r="AO14">
        <f>COVAR($O$2:$O$24,Q2:Q24)</f>
        <v>1.188204873549056</v>
      </c>
      <c r="AP14">
        <f>COVAR($O$2:$O$24,R2:R24)</f>
        <v>5.1635010623099907E-2</v>
      </c>
      <c r="AQ14">
        <f t="shared" ref="AQ14:AU14" si="45">COVAR($O$2:$O$24,S2:S24)</f>
        <v>0.96710089675835875</v>
      </c>
      <c r="AR14">
        <f t="shared" si="45"/>
        <v>0.36216716838721669</v>
      </c>
      <c r="AS14">
        <f t="shared" si="45"/>
        <v>0.36211830269782536</v>
      </c>
      <c r="AT14">
        <f t="shared" si="45"/>
        <v>1.4662715526416132</v>
      </c>
      <c r="AU14">
        <f t="shared" si="45"/>
        <v>1.0141943585969329</v>
      </c>
      <c r="AW14" t="s">
        <v>15</v>
      </c>
      <c r="AX14">
        <v>5.1432242110810364E-2</v>
      </c>
      <c r="AZ14" t="s">
        <v>15</v>
      </c>
      <c r="BA14">
        <f t="shared" si="9"/>
        <v>2.7889493755445718E-3</v>
      </c>
      <c r="BB14">
        <f t="shared" si="13"/>
        <v>7.5476066841962503E-4</v>
      </c>
      <c r="BC14">
        <f t="shared" si="17"/>
        <v>5.2960787948708298E-3</v>
      </c>
      <c r="BD14">
        <f t="shared" si="21"/>
        <v>5.5832326825881635E-3</v>
      </c>
      <c r="BE14">
        <f t="shared" si="25"/>
        <v>9.4714471054779933E-4</v>
      </c>
      <c r="BF14">
        <f t="shared" si="29"/>
        <v>3.8262586800630149E-3</v>
      </c>
      <c r="BG14">
        <f t="shared" si="33"/>
        <v>2.3602802174126324E-3</v>
      </c>
      <c r="BH14">
        <f t="shared" si="37"/>
        <v>5.7675442592154842E-4</v>
      </c>
      <c r="BI14">
        <f t="shared" si="40"/>
        <v>4.4760916445713353E-3</v>
      </c>
      <c r="BJ14">
        <f t="shared" si="43"/>
        <v>1.1447746669117859E-3</v>
      </c>
      <c r="BK14">
        <f t="shared" ref="BK14:BK22" si="46">$AX$12*AX14</f>
        <v>1.0514037451168556E-3</v>
      </c>
      <c r="BL14">
        <f>$AX$13*AX14</f>
        <v>2.638936289208483E-4</v>
      </c>
      <c r="BN14">
        <f>$BI$33*BJ33</f>
        <v>1.57535700643072E-3</v>
      </c>
      <c r="BO14">
        <f t="shared" ref="BO14:BU14" si="47">$BI$33*BK33</f>
        <v>5.4043303162468921E-3</v>
      </c>
      <c r="BP14">
        <f t="shared" si="47"/>
        <v>7.1801807488178278E-5</v>
      </c>
      <c r="BQ14">
        <f t="shared" si="47"/>
        <v>3.6690801933186479E-3</v>
      </c>
      <c r="BR14">
        <f t="shared" si="47"/>
        <v>1.2146652638806387E-3</v>
      </c>
      <c r="BS14">
        <f t="shared" si="47"/>
        <v>2.9490892019539932E-3</v>
      </c>
      <c r="BT14">
        <f t="shared" si="47"/>
        <v>2.2061272780576789E-3</v>
      </c>
      <c r="BU14">
        <f t="shared" si="47"/>
        <v>2.6268922739995891E-3</v>
      </c>
    </row>
    <row r="15" spans="1:73" x14ac:dyDescent="0.25">
      <c r="B15">
        <v>2007</v>
      </c>
      <c r="C15">
        <v>7.7996042758844082</v>
      </c>
      <c r="D15">
        <v>6.5443695563649493</v>
      </c>
      <c r="E15">
        <v>7.3206773630912032</v>
      </c>
      <c r="F15">
        <v>9.6724206487502542</v>
      </c>
      <c r="G15">
        <v>5.9593638807015417</v>
      </c>
      <c r="H15">
        <v>8.479651794694206</v>
      </c>
      <c r="I15">
        <v>7.4979884437110256</v>
      </c>
      <c r="J15">
        <v>6.1959811433888241</v>
      </c>
      <c r="K15">
        <v>9.6770630566228864</v>
      </c>
      <c r="L15">
        <v>6.1064152927868536</v>
      </c>
      <c r="M15">
        <v>7.3798022736794575</v>
      </c>
      <c r="N15">
        <v>4.2201759310613127</v>
      </c>
      <c r="O15">
        <v>7.8230819098966435</v>
      </c>
      <c r="P15">
        <v>7.4056890680932188</v>
      </c>
      <c r="Q15">
        <v>8.3033471926852886</v>
      </c>
      <c r="R15">
        <v>4.7115756100843562</v>
      </c>
      <c r="S15">
        <v>8.5506895094807174</v>
      </c>
      <c r="T15">
        <v>8.3030656912674772</v>
      </c>
      <c r="U15">
        <v>8.4112971788701891</v>
      </c>
      <c r="V15">
        <v>7.8667048627751273</v>
      </c>
      <c r="W15">
        <v>8.1858061848858039</v>
      </c>
      <c r="X15">
        <f t="shared" si="0"/>
        <v>156.41477086877575</v>
      </c>
      <c r="Z15" t="s">
        <v>16</v>
      </c>
      <c r="AO15">
        <f>COVAR($P$2:$P$24,Q2:Q24)</f>
        <v>0.30624359049171779</v>
      </c>
      <c r="AP15">
        <f>COVAR($P$2:$P$24,R2:R24)</f>
        <v>4.3773077198166123E-2</v>
      </c>
      <c r="AQ15">
        <f t="shared" ref="AQ15:AU15" si="48">COVAR($P$2:$P$24,S2:S24)</f>
        <v>0.30524773126037669</v>
      </c>
      <c r="AR15">
        <f t="shared" si="48"/>
        <v>0.13864167844519457</v>
      </c>
      <c r="AS15">
        <f t="shared" si="48"/>
        <v>0.20637926246957083</v>
      </c>
      <c r="AT15">
        <f t="shared" si="48"/>
        <v>0.30214128553656833</v>
      </c>
      <c r="AU15">
        <f t="shared" si="48"/>
        <v>0.29823631229641651</v>
      </c>
      <c r="AW15" t="s">
        <v>16</v>
      </c>
      <c r="AX15">
        <v>3.0629755611988014E-2</v>
      </c>
      <c r="AZ15" t="s">
        <v>16</v>
      </c>
      <c r="BA15">
        <f t="shared" si="9"/>
        <v>1.6609199654001017E-3</v>
      </c>
      <c r="BB15">
        <f t="shared" si="13"/>
        <v>4.4948720628251038E-4</v>
      </c>
      <c r="BC15">
        <f t="shared" si="17"/>
        <v>3.1540059801248598E-3</v>
      </c>
      <c r="BD15">
        <f t="shared" si="21"/>
        <v>3.3250164794311984E-3</v>
      </c>
      <c r="BE15">
        <f t="shared" si="25"/>
        <v>5.640588436872469E-4</v>
      </c>
      <c r="BF15">
        <f t="shared" si="29"/>
        <v>2.2786750775141626E-3</v>
      </c>
      <c r="BG15">
        <f t="shared" si="33"/>
        <v>1.4056320173520779E-3</v>
      </c>
      <c r="BH15">
        <f t="shared" si="37"/>
        <v>3.4347806724133363E-4</v>
      </c>
      <c r="BI15">
        <f t="shared" si="40"/>
        <v>2.6656740508161632E-3</v>
      </c>
      <c r="BJ15">
        <f t="shared" si="43"/>
        <v>6.8175461226748597E-4</v>
      </c>
      <c r="BK15">
        <f t="shared" si="46"/>
        <v>6.2614885995198179E-4</v>
      </c>
      <c r="BL15">
        <f t="shared" ref="BL15:BL22" si="49">$AX$13*AX15</f>
        <v>1.5715817607156774E-4</v>
      </c>
      <c r="BM15">
        <f>$AX$14*AX15</f>
        <v>1.57535700643072E-3</v>
      </c>
      <c r="BO15">
        <f>$BJ$33*BK33</f>
        <v>3.2184736663134375E-3</v>
      </c>
      <c r="BP15">
        <f t="shared" ref="BP15:BU15" si="50">$BJ$33*BL33</f>
        <v>4.2760566632961435E-5</v>
      </c>
      <c r="BQ15">
        <f t="shared" si="50"/>
        <v>2.1850696183924388E-3</v>
      </c>
      <c r="BR15">
        <f t="shared" si="50"/>
        <v>7.2337698408864279E-4</v>
      </c>
      <c r="BS15">
        <f t="shared" si="50"/>
        <v>1.7562890091236652E-3</v>
      </c>
      <c r="BT15">
        <f t="shared" si="50"/>
        <v>1.3138283808483643E-3</v>
      </c>
      <c r="BU15">
        <f t="shared" si="50"/>
        <v>1.5644091151669828E-3</v>
      </c>
    </row>
    <row r="16" spans="1:73" x14ac:dyDescent="0.25">
      <c r="B16">
        <v>2008</v>
      </c>
      <c r="C16">
        <v>9.5172982222790701</v>
      </c>
      <c r="D16">
        <v>7.1259724297733023</v>
      </c>
      <c r="E16">
        <v>9.6281090713684332</v>
      </c>
      <c r="F16">
        <v>9.101797928603121</v>
      </c>
      <c r="G16">
        <v>6.688405542451398</v>
      </c>
      <c r="H16">
        <v>9.1278434647408471</v>
      </c>
      <c r="I16">
        <v>8.426012839468294</v>
      </c>
      <c r="J16">
        <v>6.9824272320104344</v>
      </c>
      <c r="K16">
        <v>9.7732149841129221</v>
      </c>
      <c r="L16">
        <v>7.5404264236249912</v>
      </c>
      <c r="M16">
        <v>8.1631329020887922</v>
      </c>
      <c r="N16">
        <v>6.5017492082535444</v>
      </c>
      <c r="O16">
        <v>9.9549456802766905</v>
      </c>
      <c r="P16">
        <v>8.2822403886485212</v>
      </c>
      <c r="Q16">
        <v>9.7897004764698465</v>
      </c>
      <c r="R16">
        <v>3.8039376924441344</v>
      </c>
      <c r="S16">
        <v>9.9694271962347258</v>
      </c>
      <c r="T16">
        <v>7.8853829839323284</v>
      </c>
      <c r="U16">
        <v>9.7689048786460759</v>
      </c>
      <c r="V16">
        <v>8.5025932515382525</v>
      </c>
      <c r="W16">
        <v>9.3180025225533125</v>
      </c>
      <c r="X16">
        <f t="shared" si="0"/>
        <v>175.85152531951906</v>
      </c>
      <c r="Z16" t="s">
        <v>17</v>
      </c>
      <c r="AP16">
        <f>COVAR($Q$2:$Q$24,R2:R24)</f>
        <v>-8.9187154965929535E-2</v>
      </c>
      <c r="AQ16">
        <f t="shared" ref="AQ16:AU16" si="51">COVAR($Q$2:$Q$24,S2:S24)</f>
        <v>0.81815124269530459</v>
      </c>
      <c r="AR16">
        <f t="shared" si="51"/>
        <v>0.24915549653536032</v>
      </c>
      <c r="AS16">
        <f t="shared" si="51"/>
        <v>0.30589026246232626</v>
      </c>
      <c r="AT16">
        <f t="shared" si="51"/>
        <v>1.1111108434863746</v>
      </c>
      <c r="AU16">
        <f t="shared" si="51"/>
        <v>1.077371623161764</v>
      </c>
      <c r="AW16" t="s">
        <v>17</v>
      </c>
      <c r="AX16">
        <v>0.10507670080964591</v>
      </c>
      <c r="AZ16" t="s">
        <v>17</v>
      </c>
      <c r="BA16">
        <f t="shared" si="9"/>
        <v>5.6978577460411713E-3</v>
      </c>
      <c r="BB16">
        <f t="shared" si="13"/>
        <v>1.5419852933408844E-3</v>
      </c>
      <c r="BC16">
        <f t="shared" si="17"/>
        <v>1.0819953868508965E-2</v>
      </c>
      <c r="BD16">
        <f t="shared" si="21"/>
        <v>1.1406612779489221E-2</v>
      </c>
      <c r="BE16">
        <f t="shared" si="25"/>
        <v>1.9350282486081127E-3</v>
      </c>
      <c r="BF16">
        <f t="shared" si="29"/>
        <v>7.8170933648795075E-3</v>
      </c>
      <c r="BG16">
        <f t="shared" si="33"/>
        <v>4.8220814036778054E-3</v>
      </c>
      <c r="BH16">
        <f t="shared" si="37"/>
        <v>1.1783163588829741E-3</v>
      </c>
      <c r="BI16">
        <f t="shared" si="40"/>
        <v>9.1447100734953265E-3</v>
      </c>
      <c r="BJ16">
        <f t="shared" si="43"/>
        <v>2.3387886709350485E-3</v>
      </c>
      <c r="BK16">
        <f t="shared" si="46"/>
        <v>2.1480307336740438E-3</v>
      </c>
      <c r="BL16">
        <f t="shared" si="49"/>
        <v>5.3913791726103706E-4</v>
      </c>
      <c r="BM16">
        <f t="shared" ref="BM16:BM22" si="52">$AX$14*AX16</f>
        <v>5.4043303162468921E-3</v>
      </c>
      <c r="BN16">
        <f>$AX$15*AX16</f>
        <v>3.2184736663134375E-3</v>
      </c>
      <c r="BP16">
        <f>$BK$33*BL33</f>
        <v>1.4669197245517922E-4</v>
      </c>
      <c r="BQ16">
        <f t="shared" ref="BQ16:BU16" si="53">$BK$33*BM33</f>
        <v>7.4959757906200072E-3</v>
      </c>
      <c r="BR16">
        <f t="shared" si="53"/>
        <v>2.4815760168820002E-3</v>
      </c>
      <c r="BS16">
        <f t="shared" si="53"/>
        <v>6.0250253735204071E-3</v>
      </c>
      <c r="BT16">
        <f t="shared" si="53"/>
        <v>4.507145059805615E-3</v>
      </c>
      <c r="BU16">
        <f t="shared" si="53"/>
        <v>5.3667731019684337E-3</v>
      </c>
    </row>
    <row r="17" spans="1:73" x14ac:dyDescent="0.25">
      <c r="B17">
        <v>2009</v>
      </c>
      <c r="C17">
        <v>9.6640103902474284</v>
      </c>
      <c r="D17">
        <v>8.2545512539925774</v>
      </c>
      <c r="E17">
        <v>10.275419228078761</v>
      </c>
      <c r="F17">
        <v>10.084326379805381</v>
      </c>
      <c r="G17">
        <v>8.1447041530940343</v>
      </c>
      <c r="H17">
        <v>9.9376255816251664</v>
      </c>
      <c r="I17">
        <v>9.6934254040696661</v>
      </c>
      <c r="J17">
        <v>8.3226501589290933</v>
      </c>
      <c r="K17">
        <v>10.060120402684429</v>
      </c>
      <c r="L17">
        <v>8.42793412898288</v>
      </c>
      <c r="M17">
        <v>9.0242607949194156</v>
      </c>
      <c r="N17">
        <v>6.6978702183367727</v>
      </c>
      <c r="O17">
        <v>10.161330860173404</v>
      </c>
      <c r="P17">
        <v>8.6285864412276254</v>
      </c>
      <c r="Q17">
        <v>10.401585097528459</v>
      </c>
      <c r="R17">
        <v>5.2483248669597469</v>
      </c>
      <c r="S17">
        <v>9.7494668821784192</v>
      </c>
      <c r="T17">
        <v>8.0715544000939978</v>
      </c>
      <c r="U17">
        <v>9.1969097230186065</v>
      </c>
      <c r="V17">
        <v>9.7685376427709816</v>
      </c>
      <c r="W17">
        <v>9.3947144803424045</v>
      </c>
      <c r="X17">
        <f t="shared" si="0"/>
        <v>189.20790848905924</v>
      </c>
      <c r="Z17" t="s">
        <v>18</v>
      </c>
      <c r="AQ17">
        <f>COVAR($R$2:$R$24,S2:S24)</f>
        <v>-2.0424406392246356E-2</v>
      </c>
      <c r="AR17">
        <f>COVAR($R$2:$R$24,T2:T24)</f>
        <v>-2.4281949222951904E-2</v>
      </c>
      <c r="AS17">
        <f>COVAR($R$2:$R$24,U2:U24)</f>
        <v>-7.1605361585971986E-2</v>
      </c>
      <c r="AT17">
        <f>COVAR($R$2:$R$24,V2:V24)</f>
        <v>5.5482819966596798E-2</v>
      </c>
      <c r="AU17">
        <f>COVAR($R$2:$R$24,W2:W24)</f>
        <v>-0.10600463526253866</v>
      </c>
      <c r="AW17" t="s">
        <v>18</v>
      </c>
      <c r="AX17">
        <v>1.3960466147573704E-3</v>
      </c>
      <c r="AZ17" t="s">
        <v>18</v>
      </c>
      <c r="BA17">
        <f t="shared" si="9"/>
        <v>7.5701606126175847E-5</v>
      </c>
      <c r="BB17">
        <f t="shared" si="13"/>
        <v>2.0486780915152018E-5</v>
      </c>
      <c r="BC17">
        <f t="shared" si="17"/>
        <v>1.4375365664865089E-4</v>
      </c>
      <c r="BD17">
        <f t="shared" si="21"/>
        <v>1.5154799336060111E-4</v>
      </c>
      <c r="BE17">
        <f t="shared" si="25"/>
        <v>2.5708740521107557E-5</v>
      </c>
      <c r="BF17">
        <f t="shared" si="29"/>
        <v>1.038577215043331E-4</v>
      </c>
      <c r="BG17">
        <f t="shared" si="33"/>
        <v>6.4066061913041079E-5</v>
      </c>
      <c r="BH17">
        <f t="shared" si="37"/>
        <v>1.565508386975164E-5</v>
      </c>
      <c r="BI17">
        <f t="shared" si="40"/>
        <v>1.214964063647955E-4</v>
      </c>
      <c r="BJ17">
        <f t="shared" si="43"/>
        <v>3.1073092146342259E-5</v>
      </c>
      <c r="BK17">
        <f t="shared" si="46"/>
        <v>2.8538686607346906E-5</v>
      </c>
      <c r="BL17">
        <f t="shared" si="49"/>
        <v>7.162973889360224E-6</v>
      </c>
      <c r="BM17">
        <f t="shared" si="52"/>
        <v>7.1801807488178278E-5</v>
      </c>
      <c r="BN17">
        <f t="shared" ref="BN17:BN22" si="54">$AX$15*AX17</f>
        <v>4.2760566632961435E-5</v>
      </c>
      <c r="BO17">
        <f>$AX$16*AX17</f>
        <v>1.4669197245517922E-4</v>
      </c>
      <c r="BQ17">
        <f>$BL$33*BM33</f>
        <v>9.9591360845596841E-5</v>
      </c>
      <c r="BR17">
        <f t="shared" ref="BR17:BU17" si="55">$BL$33*BN33</f>
        <v>3.2970161519509455E-5</v>
      </c>
      <c r="BS17">
        <f t="shared" si="55"/>
        <v>8.0048347651949549E-5</v>
      </c>
      <c r="BT17">
        <f t="shared" si="55"/>
        <v>5.9881824938154318E-5</v>
      </c>
      <c r="BU17">
        <f t="shared" si="55"/>
        <v>7.1302823208607661E-5</v>
      </c>
    </row>
    <row r="18" spans="1:73" x14ac:dyDescent="0.25">
      <c r="B18">
        <v>2010</v>
      </c>
      <c r="C18">
        <v>9.2300346342679607</v>
      </c>
      <c r="D18">
        <v>7.6880212868990654</v>
      </c>
      <c r="E18">
        <v>10.278997937931317</v>
      </c>
      <c r="F18">
        <v>10.11880901195234</v>
      </c>
      <c r="G18">
        <v>9.3864982353372</v>
      </c>
      <c r="H18">
        <v>9.822217556965084</v>
      </c>
      <c r="I18">
        <v>9.856282841397876</v>
      </c>
      <c r="J18">
        <v>8.4510421427845781</v>
      </c>
      <c r="K18">
        <v>10.431510244893797</v>
      </c>
      <c r="L18">
        <v>7.6258261109094896</v>
      </c>
      <c r="M18">
        <v>9.1995401537552475</v>
      </c>
      <c r="N18">
        <v>7.2832674721088138</v>
      </c>
      <c r="O18">
        <v>8.7970473370159397</v>
      </c>
      <c r="P18">
        <v>8.9975313924324087</v>
      </c>
      <c r="Q18">
        <v>10.21652761308602</v>
      </c>
      <c r="R18">
        <v>4.5833550085550039</v>
      </c>
      <c r="S18">
        <v>10.177282192067644</v>
      </c>
      <c r="T18">
        <v>9.3276039745049211</v>
      </c>
      <c r="U18">
        <v>9.9738945114493074</v>
      </c>
      <c r="V18">
        <v>9.6598022192392605</v>
      </c>
      <c r="W18">
        <v>9.1096414886271422</v>
      </c>
      <c r="X18">
        <f t="shared" si="0"/>
        <v>190.21473336618041</v>
      </c>
      <c r="Z18" t="s">
        <v>27</v>
      </c>
      <c r="AR18">
        <f>COVAR($S$2:$S$24,T2:T24)</f>
        <v>0.2973564734233427</v>
      </c>
      <c r="AS18">
        <f>COVAR($S$2:$S$24,U2:U24)</f>
        <v>0.41135824557540346</v>
      </c>
      <c r="AT18">
        <f>COVAR($S$2:$S$24,V2:V24)</f>
        <v>0.59643797663899101</v>
      </c>
      <c r="AU18">
        <f>COVAR($S$2:$S$24,W2:W24)</f>
        <v>0.74262941272000704</v>
      </c>
      <c r="AW18" t="s">
        <v>19</v>
      </c>
      <c r="AX18">
        <v>7.1338134266315731E-2</v>
      </c>
      <c r="AZ18" t="s">
        <v>27</v>
      </c>
      <c r="BA18">
        <f t="shared" si="9"/>
        <v>3.8683603290306039E-3</v>
      </c>
      <c r="BB18">
        <f t="shared" si="13"/>
        <v>1.046876739043354E-3</v>
      </c>
      <c r="BC18">
        <f t="shared" si="17"/>
        <v>7.3458275324550125E-3</v>
      </c>
      <c r="BD18">
        <f t="shared" si="21"/>
        <v>7.7441189884825149E-3</v>
      </c>
      <c r="BE18">
        <f t="shared" si="25"/>
        <v>1.313719444412241E-3</v>
      </c>
      <c r="BF18">
        <f t="shared" si="29"/>
        <v>5.307140895547683E-3</v>
      </c>
      <c r="BG18">
        <f t="shared" si="33"/>
        <v>3.2737827507722142E-3</v>
      </c>
      <c r="BH18">
        <f t="shared" si="37"/>
        <v>7.9997649308069421E-4</v>
      </c>
      <c r="BI18">
        <f t="shared" si="40"/>
        <v>6.2084796155843251E-3</v>
      </c>
      <c r="BJ18">
        <f t="shared" si="43"/>
        <v>1.5878383974955029E-3</v>
      </c>
      <c r="BK18">
        <f t="shared" si="46"/>
        <v>1.4583299980517157E-3</v>
      </c>
      <c r="BL18">
        <f t="shared" si="49"/>
        <v>3.6602874693700889E-4</v>
      </c>
      <c r="BM18">
        <f t="shared" si="52"/>
        <v>3.6690801933186479E-3</v>
      </c>
      <c r="BN18">
        <f t="shared" si="54"/>
        <v>2.1850696183924388E-3</v>
      </c>
      <c r="BO18">
        <f t="shared" ref="BO18:BO22" si="56">$AX$16*AX18</f>
        <v>7.4959757906200072E-3</v>
      </c>
      <c r="BP18">
        <f>$AX$17*AX18</f>
        <v>9.9591360845596841E-5</v>
      </c>
      <c r="BR18">
        <f>$BM$33*BN33</f>
        <v>1.6847788493578768E-3</v>
      </c>
      <c r="BS18">
        <f t="shared" ref="BS18:BU18" si="57">$BM$33*BO33</f>
        <v>4.0904792950513099E-3</v>
      </c>
      <c r="BT18">
        <f t="shared" si="57"/>
        <v>3.0599677850245031E-3</v>
      </c>
      <c r="BU18">
        <f t="shared" si="57"/>
        <v>3.6435820422135883E-3</v>
      </c>
    </row>
    <row r="19" spans="1:73" x14ac:dyDescent="0.25">
      <c r="B19">
        <v>2011</v>
      </c>
      <c r="C19">
        <v>10.313832225541692</v>
      </c>
      <c r="D19">
        <v>7.8408989437260077</v>
      </c>
      <c r="E19">
        <v>9.367520500938264</v>
      </c>
      <c r="F19">
        <v>10.989035080438756</v>
      </c>
      <c r="G19">
        <v>9.1907822679732352</v>
      </c>
      <c r="H19">
        <v>9.8990062498858471</v>
      </c>
      <c r="I19">
        <v>9.9635082373259376</v>
      </c>
      <c r="J19">
        <v>7.7214900693395014</v>
      </c>
      <c r="K19">
        <v>9.6989817346062903</v>
      </c>
      <c r="L19">
        <v>9.0311551682766726</v>
      </c>
      <c r="M19">
        <v>8.7648740760108108</v>
      </c>
      <c r="N19">
        <v>8.2607733514559918</v>
      </c>
      <c r="O19">
        <v>10.469011083306784</v>
      </c>
      <c r="P19">
        <v>8.818863145912335</v>
      </c>
      <c r="Q19">
        <v>10.304792957231784</v>
      </c>
      <c r="R19">
        <v>5.8758268150244195</v>
      </c>
      <c r="S19">
        <v>10.880832150758939</v>
      </c>
      <c r="T19">
        <v>8.8634863454792967</v>
      </c>
      <c r="U19">
        <v>8.9554398862118969</v>
      </c>
      <c r="V19">
        <v>9.9271905734106465</v>
      </c>
      <c r="W19">
        <v>9.9180061143874241</v>
      </c>
      <c r="X19">
        <f t="shared" si="0"/>
        <v>195.05530697724257</v>
      </c>
      <c r="Z19" t="s">
        <v>20</v>
      </c>
      <c r="AS19">
        <f>COVAR($T$2:$T$24,U2:U24)</f>
        <v>0.12730371395229192</v>
      </c>
      <c r="AT19">
        <f>COVAR($T$2:$T$24,V2:V24)</f>
        <v>0.42959572307562238</v>
      </c>
      <c r="AU19">
        <f>COVAR($T$2:$T$24,W2:W24)</f>
        <v>0.36137467858335764</v>
      </c>
      <c r="AW19" t="s">
        <v>20</v>
      </c>
      <c r="AX19">
        <v>2.3616805607339687E-2</v>
      </c>
      <c r="AZ19" t="s">
        <v>20</v>
      </c>
      <c r="BA19">
        <f t="shared" si="9"/>
        <v>1.2806378362630899E-3</v>
      </c>
      <c r="BB19">
        <f t="shared" si="13"/>
        <v>3.4657318550741285E-4</v>
      </c>
      <c r="BC19">
        <f t="shared" si="17"/>
        <v>2.4318687703744658E-3</v>
      </c>
      <c r="BD19">
        <f t="shared" si="21"/>
        <v>2.5637249226106661E-3</v>
      </c>
      <c r="BE19">
        <f t="shared" si="25"/>
        <v>4.3491264609531437E-4</v>
      </c>
      <c r="BF19">
        <f t="shared" si="29"/>
        <v>1.7569525212561374E-3</v>
      </c>
      <c r="BG19">
        <f t="shared" si="33"/>
        <v>1.0838002930805017E-3</v>
      </c>
      <c r="BH19">
        <f t="shared" si="37"/>
        <v>2.6483576451548547E-4</v>
      </c>
      <c r="BI19">
        <f t="shared" si="40"/>
        <v>2.0553447003676239E-3</v>
      </c>
      <c r="BJ19">
        <f t="shared" si="43"/>
        <v>5.2566094074635143E-4</v>
      </c>
      <c r="BK19">
        <f t="shared" si="46"/>
        <v>4.8278661096974812E-4</v>
      </c>
      <c r="BL19">
        <f t="shared" si="49"/>
        <v>1.2117543936372859E-4</v>
      </c>
      <c r="BM19">
        <f t="shared" si="52"/>
        <v>1.2146652638806387E-3</v>
      </c>
      <c r="BN19">
        <f t="shared" si="54"/>
        <v>7.2337698408864279E-4</v>
      </c>
      <c r="BO19">
        <f t="shared" si="56"/>
        <v>2.4815760168820002E-3</v>
      </c>
      <c r="BP19">
        <f t="shared" ref="BP19:BP22" si="58">$AX$17*AX19</f>
        <v>3.2970161519509455E-5</v>
      </c>
      <c r="BQ19">
        <f>$AX$18*AX19</f>
        <v>1.6847788493578768E-3</v>
      </c>
      <c r="BS19">
        <f>$BN$33*BO33</f>
        <v>1.3541713046690785E-3</v>
      </c>
      <c r="BT19">
        <f t="shared" ref="BT19:BU19" si="59">$BN$33*BP33</f>
        <v>1.013015900778445E-3</v>
      </c>
      <c r="BU19">
        <f t="shared" si="59"/>
        <v>1.2062239879180978E-3</v>
      </c>
    </row>
    <row r="20" spans="1:73" x14ac:dyDescent="0.25">
      <c r="B20">
        <v>2012</v>
      </c>
      <c r="C20">
        <v>9.2428335339625622</v>
      </c>
      <c r="D20">
        <v>7.736850137912632</v>
      </c>
      <c r="E20">
        <v>9.3484912612042912</v>
      </c>
      <c r="F20">
        <v>8.8831599543389785</v>
      </c>
      <c r="G20">
        <v>8.0236243138661418</v>
      </c>
      <c r="H20">
        <v>8.4231022680166419</v>
      </c>
      <c r="I20">
        <v>8.0014040502408701</v>
      </c>
      <c r="J20">
        <v>7.0039741367226798</v>
      </c>
      <c r="K20">
        <v>8.1926851945508119</v>
      </c>
      <c r="L20">
        <v>7.6668614652160603</v>
      </c>
      <c r="M20">
        <v>8.2487779738745388</v>
      </c>
      <c r="N20">
        <v>5.8949402158858977</v>
      </c>
      <c r="O20">
        <v>8.6093542939087317</v>
      </c>
      <c r="P20">
        <v>8.4788630084524836</v>
      </c>
      <c r="Q20">
        <v>9.586671351883659</v>
      </c>
      <c r="R20">
        <v>3.748642873063881</v>
      </c>
      <c r="S20">
        <v>9.5603804268081873</v>
      </c>
      <c r="T20">
        <v>8.8424212640273474</v>
      </c>
      <c r="U20">
        <v>9.3365237977079829</v>
      </c>
      <c r="V20">
        <v>7.6290513172961676</v>
      </c>
      <c r="W20">
        <v>8.9417943568722382</v>
      </c>
      <c r="X20">
        <f t="shared" si="0"/>
        <v>171.40040719581279</v>
      </c>
      <c r="Z20" t="s">
        <v>21</v>
      </c>
      <c r="AT20">
        <f>COVAR($U$2:$U$24,V2:V24)</f>
        <v>0.30673800886042363</v>
      </c>
      <c r="AU20">
        <f>COVAR($U$2:$U$24,W2:W24)</f>
        <v>0.29365173548881712</v>
      </c>
      <c r="AW20" t="s">
        <v>21</v>
      </c>
      <c r="AX20">
        <v>5.7339308591684644E-2</v>
      </c>
      <c r="AZ20" t="s">
        <v>21</v>
      </c>
      <c r="BA20">
        <f t="shared" si="9"/>
        <v>3.1092641955292885E-3</v>
      </c>
      <c r="BB20">
        <f t="shared" si="13"/>
        <v>8.4144600941444701E-4</v>
      </c>
      <c r="BC20">
        <f t="shared" si="17"/>
        <v>5.9043410102696606E-3</v>
      </c>
      <c r="BD20">
        <f t="shared" si="21"/>
        <v>6.2244749322101431E-3</v>
      </c>
      <c r="BE20">
        <f t="shared" si="25"/>
        <v>1.0559256336147003E-3</v>
      </c>
      <c r="BF20">
        <f t="shared" si="29"/>
        <v>4.2657099555384013E-3</v>
      </c>
      <c r="BG20">
        <f t="shared" si="33"/>
        <v>2.6313617722029171E-3</v>
      </c>
      <c r="BH20">
        <f t="shared" si="37"/>
        <v>6.4299549567147049E-4</v>
      </c>
      <c r="BI20">
        <f t="shared" si="40"/>
        <v>4.9901771643509852E-3</v>
      </c>
      <c r="BJ20">
        <f t="shared" si="43"/>
        <v>1.2762536727948931E-3</v>
      </c>
      <c r="BK20">
        <f t="shared" si="46"/>
        <v>1.1721589672451177E-3</v>
      </c>
      <c r="BL20">
        <f t="shared" si="49"/>
        <v>2.9420218919236276E-4</v>
      </c>
      <c r="BM20">
        <f t="shared" si="52"/>
        <v>2.9490892019539932E-3</v>
      </c>
      <c r="BN20">
        <f t="shared" si="54"/>
        <v>1.7562890091236652E-3</v>
      </c>
      <c r="BO20">
        <f t="shared" si="56"/>
        <v>6.0250253735204071E-3</v>
      </c>
      <c r="BP20">
        <f t="shared" si="58"/>
        <v>8.0048347651949549E-5</v>
      </c>
      <c r="BQ20">
        <f t="shared" ref="BQ20:BQ22" si="60">$AX$18*AX20</f>
        <v>4.0904792950513099E-3</v>
      </c>
      <c r="BR20">
        <f>$AX$19*AX20</f>
        <v>1.3541713046690785E-3</v>
      </c>
      <c r="BT20">
        <f>$BO$33*BP33</f>
        <v>2.4595041475451132E-3</v>
      </c>
      <c r="BU20">
        <f>$BO$33*BQ33</f>
        <v>2.928594604362299E-3</v>
      </c>
    </row>
    <row r="21" spans="1:73" x14ac:dyDescent="0.25">
      <c r="B21">
        <v>2013</v>
      </c>
      <c r="C21">
        <v>9.286855577308188</v>
      </c>
      <c r="D21">
        <v>7.7596240720700216</v>
      </c>
      <c r="E21">
        <v>8.987902966631049</v>
      </c>
      <c r="F21">
        <v>10.221427832622338</v>
      </c>
      <c r="G21">
        <v>7.7196462738129199</v>
      </c>
      <c r="H21">
        <v>9.111786098576534</v>
      </c>
      <c r="I21">
        <v>8.5108615609757248</v>
      </c>
      <c r="J21">
        <v>6.8340086011244319</v>
      </c>
      <c r="K21">
        <v>8.5714743432901024</v>
      </c>
      <c r="L21">
        <v>7.0039741367226798</v>
      </c>
      <c r="M21">
        <v>8.079178464192001</v>
      </c>
      <c r="N21">
        <v>7.2120371808255737</v>
      </c>
      <c r="O21">
        <v>9.0947024177077136</v>
      </c>
      <c r="P21">
        <v>8.3930159189213569</v>
      </c>
      <c r="Q21">
        <v>9.7060896609785381</v>
      </c>
      <c r="R21">
        <v>6.4926977992015855</v>
      </c>
      <c r="S21">
        <v>9.5582798305589733</v>
      </c>
      <c r="T21">
        <v>8.2864217846324344</v>
      </c>
      <c r="U21">
        <v>8.9226365938624799</v>
      </c>
      <c r="V21">
        <v>8.540832498482434</v>
      </c>
      <c r="W21">
        <v>8.3266125054391829</v>
      </c>
      <c r="X21">
        <f t="shared" si="0"/>
        <v>176.62006611793626</v>
      </c>
      <c r="Z21" t="s">
        <v>22</v>
      </c>
      <c r="AU21">
        <f>COVAR(V2:V24,W2:W24)</f>
        <v>1.0532772428398907</v>
      </c>
      <c r="AW21" t="s">
        <v>22</v>
      </c>
      <c r="AX21">
        <v>4.2893857773195945E-2</v>
      </c>
      <c r="AZ21" t="s">
        <v>22</v>
      </c>
      <c r="BA21">
        <f t="shared" si="9"/>
        <v>2.3259495005781236E-3</v>
      </c>
      <c r="BB21">
        <f t="shared" si="13"/>
        <v>6.2946112079350703E-4</v>
      </c>
      <c r="BC21">
        <f t="shared" si="17"/>
        <v>4.4168646214838153E-3</v>
      </c>
      <c r="BD21">
        <f t="shared" si="21"/>
        <v>4.656347434467749E-3</v>
      </c>
      <c r="BE21">
        <f t="shared" si="25"/>
        <v>7.8990704736033599E-4</v>
      </c>
      <c r="BF21">
        <f t="shared" si="29"/>
        <v>3.1910527111082905E-3</v>
      </c>
      <c r="BG21">
        <f t="shared" si="33"/>
        <v>1.9684446914148015E-3</v>
      </c>
      <c r="BH21">
        <f t="shared" si="37"/>
        <v>4.8100610240245243E-4</v>
      </c>
      <c r="BI21">
        <f t="shared" si="40"/>
        <v>3.7330054164929831E-3</v>
      </c>
      <c r="BJ21">
        <f t="shared" si="43"/>
        <v>9.5472800192296012E-4</v>
      </c>
      <c r="BK21">
        <f t="shared" si="46"/>
        <v>8.7685780075624602E-4</v>
      </c>
      <c r="BL21">
        <f t="shared" si="49"/>
        <v>2.2008404303658051E-4</v>
      </c>
      <c r="BM21">
        <f t="shared" si="52"/>
        <v>2.2061272780576789E-3</v>
      </c>
      <c r="BN21">
        <f t="shared" si="54"/>
        <v>1.3138283808483643E-3</v>
      </c>
      <c r="BO21">
        <f t="shared" si="56"/>
        <v>4.507145059805615E-3</v>
      </c>
      <c r="BP21">
        <f t="shared" si="58"/>
        <v>5.9881824938154318E-5</v>
      </c>
      <c r="BQ21">
        <f t="shared" si="60"/>
        <v>3.0599677850245031E-3</v>
      </c>
      <c r="BR21">
        <f t="shared" ref="BR21:BR22" si="61">$AX$19*AX21</f>
        <v>1.013015900778445E-3</v>
      </c>
      <c r="BS21">
        <f>$AX$20*AX21</f>
        <v>2.4595041475451132E-3</v>
      </c>
      <c r="BU21">
        <f>$BP$33*BQ33</f>
        <v>2.1907958697130639E-3</v>
      </c>
    </row>
    <row r="22" spans="1:73" x14ac:dyDescent="0.25">
      <c r="B22">
        <v>2014</v>
      </c>
      <c r="C22">
        <v>10.308443228580229</v>
      </c>
      <c r="D22">
        <v>8.9403093510346512</v>
      </c>
      <c r="E22">
        <v>10.719080267405893</v>
      </c>
      <c r="F22">
        <v>10.788140247639404</v>
      </c>
      <c r="G22">
        <v>7.0811807939261495</v>
      </c>
      <c r="H22">
        <v>10.667950563338682</v>
      </c>
      <c r="I22">
        <v>9.6933305309570592</v>
      </c>
      <c r="J22">
        <v>8.8039201567355878</v>
      </c>
      <c r="K22">
        <v>10.478854386389562</v>
      </c>
      <c r="L22">
        <v>8.9101556600372938</v>
      </c>
      <c r="M22">
        <v>8.4398248115149848</v>
      </c>
      <c r="N22">
        <v>8.3617245892471583</v>
      </c>
      <c r="O22">
        <v>10.028831595679376</v>
      </c>
      <c r="P22">
        <v>9.0297187647976092</v>
      </c>
      <c r="Q22">
        <v>10.71949169628876</v>
      </c>
      <c r="R22">
        <v>6.1690754135989483</v>
      </c>
      <c r="S22">
        <v>9.4933189584995503</v>
      </c>
      <c r="T22">
        <v>8.3647085648116999</v>
      </c>
      <c r="U22">
        <v>9.469287355167296</v>
      </c>
      <c r="V22">
        <v>10.058843153994204</v>
      </c>
      <c r="W22">
        <v>10.300500764716096</v>
      </c>
      <c r="X22">
        <f t="shared" si="0"/>
        <v>196.82669085436021</v>
      </c>
      <c r="Z22" t="s">
        <v>23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W22" t="s">
        <v>23</v>
      </c>
      <c r="AX22">
        <v>5.1074815450198929E-2</v>
      </c>
      <c r="AZ22" t="s">
        <v>23</v>
      </c>
      <c r="BA22">
        <f t="shared" si="9"/>
        <v>2.7695676643648887E-3</v>
      </c>
      <c r="BB22">
        <f t="shared" si="13"/>
        <v>7.4951548418882952E-4</v>
      </c>
      <c r="BC22">
        <f t="shared" si="17"/>
        <v>5.2592738709496181E-3</v>
      </c>
      <c r="BD22">
        <f t="shared" si="21"/>
        <v>5.5444321922487648E-3</v>
      </c>
      <c r="BE22">
        <f t="shared" si="25"/>
        <v>9.4056255979735163E-4</v>
      </c>
      <c r="BF22">
        <f t="shared" si="29"/>
        <v>3.7996682222777227E-3</v>
      </c>
      <c r="BG22">
        <f t="shared" si="33"/>
        <v>2.3438775283290136E-3</v>
      </c>
      <c r="BH22">
        <f t="shared" si="37"/>
        <v>5.7274629016876798E-4</v>
      </c>
      <c r="BI22">
        <f t="shared" si="40"/>
        <v>4.4449851941532692E-3</v>
      </c>
      <c r="BJ22">
        <f t="shared" si="43"/>
        <v>1.136819093334704E-3</v>
      </c>
      <c r="BK22">
        <f t="shared" si="46"/>
        <v>1.0440970496638008E-3</v>
      </c>
      <c r="BL22">
        <f t="shared" si="49"/>
        <v>2.6205970889965629E-4</v>
      </c>
      <c r="BM22">
        <f t="shared" si="52"/>
        <v>2.6268922739995891E-3</v>
      </c>
      <c r="BN22">
        <f t="shared" si="54"/>
        <v>1.5644091151669828E-3</v>
      </c>
      <c r="BO22">
        <f t="shared" si="56"/>
        <v>5.3667731019684337E-3</v>
      </c>
      <c r="BP22">
        <f t="shared" si="58"/>
        <v>7.1302823208607661E-5</v>
      </c>
      <c r="BQ22">
        <f t="shared" si="60"/>
        <v>3.6435820422135883E-3</v>
      </c>
      <c r="BR22">
        <f t="shared" si="61"/>
        <v>1.2062239879180978E-3</v>
      </c>
      <c r="BS22">
        <f>$AX$20*AX22</f>
        <v>2.928594604362299E-3</v>
      </c>
      <c r="BT22" s="3">
        <f>$AX$21*AX22</f>
        <v>2.1907958697130639E-3</v>
      </c>
      <c r="BU22" s="3"/>
    </row>
    <row r="23" spans="1:73" x14ac:dyDescent="0.25">
      <c r="B23">
        <v>2015</v>
      </c>
      <c r="C23">
        <v>8.9500788951003933</v>
      </c>
      <c r="D23">
        <v>6.0306852602612633</v>
      </c>
      <c r="E23">
        <v>8.2397254413714283</v>
      </c>
      <c r="F23">
        <v>8.3421848279165083</v>
      </c>
      <c r="G23">
        <v>7.5919878421525082</v>
      </c>
      <c r="H23">
        <v>8.4461804241698175</v>
      </c>
      <c r="I23">
        <v>7.939960635452648</v>
      </c>
      <c r="J23">
        <v>6.9657883102327469</v>
      </c>
      <c r="K23">
        <v>8.2557634901085226</v>
      </c>
      <c r="L23">
        <v>7.1602634389262505</v>
      </c>
      <c r="M23">
        <v>8.2281101380488284</v>
      </c>
      <c r="N23">
        <v>6.0306852602612633</v>
      </c>
      <c r="O23">
        <v>7.9269635448629785</v>
      </c>
      <c r="P23">
        <v>7.5748151247787643</v>
      </c>
      <c r="Q23">
        <v>9.4681558448216698</v>
      </c>
      <c r="R23">
        <v>5.3518581334760666</v>
      </c>
      <c r="S23">
        <v>8.9022514897467389</v>
      </c>
      <c r="T23">
        <v>7.2132158727855602</v>
      </c>
      <c r="U23">
        <v>7.8665306224624478</v>
      </c>
      <c r="V23">
        <v>7.4278874620684272</v>
      </c>
      <c r="W23">
        <v>8.006700845440367</v>
      </c>
      <c r="X23">
        <f t="shared" si="0"/>
        <v>161.91979290444525</v>
      </c>
    </row>
    <row r="24" spans="1:73" x14ac:dyDescent="0.25">
      <c r="B24">
        <v>2016</v>
      </c>
      <c r="C24">
        <v>9.0002852428978706</v>
      </c>
      <c r="D24">
        <v>7.5385066960039095</v>
      </c>
      <c r="E24">
        <v>8.5335228697689693</v>
      </c>
      <c r="F24">
        <v>9.2528218239997191</v>
      </c>
      <c r="G24">
        <v>6.9432815174651683</v>
      </c>
      <c r="H24">
        <v>8.4888638089525728</v>
      </c>
      <c r="I24">
        <v>7.1504083743547895</v>
      </c>
      <c r="J24">
        <v>6.9368979058691274</v>
      </c>
      <c r="K24">
        <v>9.0236016011134605</v>
      </c>
      <c r="L24">
        <v>7.8828994464313533</v>
      </c>
      <c r="M24">
        <v>7.140879625270399</v>
      </c>
      <c r="N24">
        <v>7.0555214136855966</v>
      </c>
      <c r="O24">
        <v>8.1059675673050346</v>
      </c>
      <c r="P24">
        <v>7.8866224435214329</v>
      </c>
      <c r="Q24">
        <v>9.214935293641533</v>
      </c>
      <c r="R24">
        <v>4.8893571466573968</v>
      </c>
      <c r="S24">
        <v>6.7353753488363486</v>
      </c>
      <c r="T24">
        <v>8.4779519066227902</v>
      </c>
      <c r="U24">
        <v>7.2251375071754635</v>
      </c>
      <c r="V24">
        <v>8.9625705176862578</v>
      </c>
      <c r="W24">
        <v>8.3187181301822086</v>
      </c>
      <c r="X24">
        <f t="shared" si="0"/>
        <v>164.76412618744143</v>
      </c>
    </row>
    <row r="25" spans="1:73" x14ac:dyDescent="0.25">
      <c r="B25" s="5" t="s">
        <v>28</v>
      </c>
      <c r="C25">
        <f>_xlfn.VAR.P(C2:C24)</f>
        <v>1.9238238594610872</v>
      </c>
      <c r="D25">
        <f t="shared" ref="D25:V25" si="62">_xlfn.VAR.P(D2:D24)</f>
        <v>0.69862162172197684</v>
      </c>
      <c r="E25">
        <f t="shared" si="62"/>
        <v>0.95339773373326986</v>
      </c>
      <c r="F25">
        <f t="shared" si="62"/>
        <v>0.80153079343920586</v>
      </c>
      <c r="G25">
        <f t="shared" si="62"/>
        <v>0.85892510548071987</v>
      </c>
      <c r="H25">
        <f t="shared" si="62"/>
        <v>0.62697937392643166</v>
      </c>
      <c r="I25">
        <f t="shared" si="62"/>
        <v>0.8695713599492062</v>
      </c>
      <c r="J25">
        <f t="shared" si="62"/>
        <v>1.126868268321598</v>
      </c>
      <c r="K25">
        <f t="shared" si="62"/>
        <v>1.3517423369297992</v>
      </c>
      <c r="L25">
        <f t="shared" si="62"/>
        <v>1.4188630254921386</v>
      </c>
      <c r="M25">
        <f t="shared" si="62"/>
        <v>0.51107978005263666</v>
      </c>
      <c r="N25">
        <f t="shared" si="62"/>
        <v>2.3819747241564926</v>
      </c>
      <c r="O25">
        <f t="shared" si="62"/>
        <v>2.0433124580090261</v>
      </c>
      <c r="P25">
        <f t="shared" si="62"/>
        <v>0.23984499178719321</v>
      </c>
      <c r="Q25">
        <f t="shared" si="62"/>
        <v>1.2410322914385623</v>
      </c>
      <c r="R25">
        <f t="shared" si="62"/>
        <v>0.58453936853469113</v>
      </c>
      <c r="S25">
        <f t="shared" si="62"/>
        <v>1.1116422406981321</v>
      </c>
      <c r="T25">
        <f t="shared" si="62"/>
        <v>0.38223467449431964</v>
      </c>
      <c r="U25">
        <f t="shared" si="62"/>
        <v>0.38696648713326776</v>
      </c>
      <c r="V25">
        <f t="shared" si="62"/>
        <v>1.5845427332850186</v>
      </c>
      <c r="W25">
        <f>_xlfn.VAR.P(W2:W24)</f>
        <v>1.199423004837006</v>
      </c>
      <c r="X25">
        <f t="shared" si="0"/>
        <v>22.296916232881777</v>
      </c>
    </row>
    <row r="26" spans="1:73" x14ac:dyDescent="0.25">
      <c r="B26" s="5" t="s">
        <v>33</v>
      </c>
      <c r="C26">
        <v>5.422570086553493E-2</v>
      </c>
      <c r="D26">
        <v>1.4674854477343202E-2</v>
      </c>
      <c r="E26">
        <v>0.10297196034076192</v>
      </c>
      <c r="F26">
        <v>0.10855510966368397</v>
      </c>
      <c r="G26">
        <v>1.84153883182301E-2</v>
      </c>
      <c r="H26">
        <v>7.4394164497424989E-2</v>
      </c>
      <c r="I26">
        <v>4.5891062114838919E-2</v>
      </c>
      <c r="J26">
        <v>1.1213869010006127E-2</v>
      </c>
      <c r="K26">
        <v>8.70289036773398E-2</v>
      </c>
      <c r="L26">
        <v>2.2257918767091232E-2</v>
      </c>
      <c r="M26">
        <v>2.0442502639717988E-2</v>
      </c>
      <c r="N26">
        <v>5.1308987920902138E-3</v>
      </c>
      <c r="O26">
        <v>5.1432242110810364E-2</v>
      </c>
      <c r="P26">
        <v>3.0629755611988014E-2</v>
      </c>
      <c r="Q26">
        <v>0.10507670080964591</v>
      </c>
      <c r="R26">
        <v>1.3960466147573704E-3</v>
      </c>
      <c r="S26">
        <v>7.1338134266315731E-2</v>
      </c>
      <c r="T26">
        <v>2.3616805607339687E-2</v>
      </c>
      <c r="U26">
        <v>5.7339308591684644E-2</v>
      </c>
      <c r="V26">
        <v>4.2893857773195945E-2</v>
      </c>
      <c r="W26">
        <v>5.1074815450198929E-2</v>
      </c>
    </row>
    <row r="27" spans="1:73" x14ac:dyDescent="0.25">
      <c r="B27" s="5" t="s">
        <v>34</v>
      </c>
      <c r="C27">
        <f>AVERAGE(C2:C24)</f>
        <v>8.371344789776062</v>
      </c>
      <c r="D27">
        <f t="shared" ref="D27:W27" si="63">AVERAGE(D2:D24)</f>
        <v>7.4151903104712336</v>
      </c>
      <c r="E27">
        <f t="shared" si="63"/>
        <v>9.3004571201200523</v>
      </c>
      <c r="F27">
        <f t="shared" si="63"/>
        <v>9.3655070578047379</v>
      </c>
      <c r="G27">
        <f t="shared" si="63"/>
        <v>7.5033350216564134</v>
      </c>
      <c r="H27">
        <f t="shared" si="63"/>
        <v>9.0633074078217799</v>
      </c>
      <c r="I27">
        <f t="shared" si="63"/>
        <v>8.4865064715350655</v>
      </c>
      <c r="J27">
        <f t="shared" si="63"/>
        <v>6.9548340356777736</v>
      </c>
      <c r="K27">
        <f t="shared" si="63"/>
        <v>9.0112600126524836</v>
      </c>
      <c r="L27">
        <f t="shared" si="63"/>
        <v>7.5096841578475155</v>
      </c>
      <c r="M27">
        <f t="shared" si="63"/>
        <v>7.8159179669518029</v>
      </c>
      <c r="N27">
        <f t="shared" si="63"/>
        <v>5.683923014641608</v>
      </c>
      <c r="O27">
        <f t="shared" si="63"/>
        <v>8.1705136689017426</v>
      </c>
      <c r="P27">
        <f t="shared" si="63"/>
        <v>8.3603659661219165</v>
      </c>
      <c r="Q27">
        <f t="shared" si="63"/>
        <v>9.2253749195115464</v>
      </c>
      <c r="R27">
        <f t="shared" si="63"/>
        <v>5.0910321825494975</v>
      </c>
      <c r="S27">
        <f t="shared" si="63"/>
        <v>8.8340861278606742</v>
      </c>
      <c r="T27">
        <f t="shared" si="63"/>
        <v>8.0296349809753433</v>
      </c>
      <c r="U27">
        <f t="shared" si="63"/>
        <v>8.9257852112297833</v>
      </c>
      <c r="V27">
        <f t="shared" si="63"/>
        <v>8.1271680896101568</v>
      </c>
      <c r="W27">
        <f t="shared" si="63"/>
        <v>8.474819388601837</v>
      </c>
      <c r="X27" t="s">
        <v>39</v>
      </c>
      <c r="Y27" t="s">
        <v>35</v>
      </c>
      <c r="AB27" t="s">
        <v>32</v>
      </c>
      <c r="AC27">
        <f>Y28/SQRT(Y30+BU60)</f>
        <v>14.21587255136053</v>
      </c>
    </row>
    <row r="28" spans="1:73" x14ac:dyDescent="0.25">
      <c r="B28" s="5" t="s">
        <v>36</v>
      </c>
      <c r="C28">
        <f>C27*C26</f>
        <v>0.45394203841265113</v>
      </c>
      <c r="D28">
        <f t="shared" ref="D28:W28" si="64">D27*D26</f>
        <v>0.10881683872797071</v>
      </c>
      <c r="E28">
        <f t="shared" si="64"/>
        <v>0.95768630172395885</v>
      </c>
      <c r="F28">
        <f t="shared" si="64"/>
        <v>1.0166736457159995</v>
      </c>
      <c r="G28">
        <f t="shared" si="64"/>
        <v>0.1381768281055783</v>
      </c>
      <c r="H28">
        <f t="shared" si="64"/>
        <v>0.67425718218822395</v>
      </c>
      <c r="I28">
        <f t="shared" si="64"/>
        <v>0.38945479562319818</v>
      </c>
      <c r="J28">
        <f t="shared" si="64"/>
        <v>7.7990597862422836E-2</v>
      </c>
      <c r="K28">
        <f t="shared" si="64"/>
        <v>0.78424007965259679</v>
      </c>
      <c r="L28">
        <f t="shared" si="64"/>
        <v>0.16714993995188193</v>
      </c>
      <c r="M28">
        <f t="shared" si="64"/>
        <v>0.15977692367123147</v>
      </c>
      <c r="N28">
        <f t="shared" si="64"/>
        <v>2.9163633730158393E-2</v>
      </c>
      <c r="O28">
        <f t="shared" si="64"/>
        <v>0.42022783718863987</v>
      </c>
      <c r="P28">
        <f t="shared" si="64"/>
        <v>0.25607596636909635</v>
      </c>
      <c r="Q28">
        <f t="shared" si="64"/>
        <v>0.96937196027432604</v>
      </c>
      <c r="R28">
        <f t="shared" si="64"/>
        <v>7.1073182440690528E-3</v>
      </c>
      <c r="S28">
        <f t="shared" si="64"/>
        <v>0.63020722230952197</v>
      </c>
      <c r="T28">
        <f t="shared" si="64"/>
        <v>0.18963432844358938</v>
      </c>
      <c r="U28">
        <f t="shared" si="64"/>
        <v>0.51179835264979967</v>
      </c>
      <c r="V28">
        <f t="shared" si="64"/>
        <v>0.34860559213459469</v>
      </c>
      <c r="W28">
        <f t="shared" si="64"/>
        <v>0.43284983624660656</v>
      </c>
      <c r="Y28">
        <f>SUM(C28:W28)</f>
        <v>8.7232072192261167</v>
      </c>
    </row>
    <row r="29" spans="1:73" x14ac:dyDescent="0.25">
      <c r="B29" s="5" t="s">
        <v>37</v>
      </c>
      <c r="C29">
        <f>C26^2</f>
        <v>2.9404266343584758E-3</v>
      </c>
      <c r="D29">
        <f t="shared" ref="D29:W29" si="65">D26^2</f>
        <v>2.1535135393119982E-4</v>
      </c>
      <c r="E29">
        <f t="shared" si="65"/>
        <v>1.0603224616419446E-2</v>
      </c>
      <c r="F29">
        <f t="shared" si="65"/>
        <v>1.1784211834094453E-2</v>
      </c>
      <c r="G29">
        <f t="shared" si="65"/>
        <v>3.3912652691120562E-4</v>
      </c>
      <c r="H29">
        <f t="shared" si="65"/>
        <v>5.5344917112699283E-3</v>
      </c>
      <c r="I29">
        <f t="shared" si="65"/>
        <v>2.1059895820280039E-3</v>
      </c>
      <c r="J29">
        <f t="shared" si="65"/>
        <v>1.2575085817357582E-4</v>
      </c>
      <c r="K29">
        <f t="shared" si="65"/>
        <v>7.5740300752796886E-3</v>
      </c>
      <c r="L29">
        <f t="shared" si="65"/>
        <v>4.9541494784243205E-4</v>
      </c>
      <c r="M29">
        <f t="shared" si="65"/>
        <v>4.1789591417487691E-4</v>
      </c>
      <c r="N29">
        <f t="shared" si="65"/>
        <v>2.6326122414672815E-5</v>
      </c>
      <c r="O29">
        <f t="shared" si="65"/>
        <v>2.6452755285450149E-3</v>
      </c>
      <c r="P29">
        <f t="shared" si="65"/>
        <v>9.3818192885011125E-4</v>
      </c>
      <c r="Q29">
        <f t="shared" si="65"/>
        <v>1.1041113053039843E-2</v>
      </c>
      <c r="R29">
        <f t="shared" si="65"/>
        <v>1.9489461505755136E-6</v>
      </c>
      <c r="S29">
        <f t="shared" si="65"/>
        <v>5.0891294005988904E-3</v>
      </c>
      <c r="T29">
        <f t="shared" si="65"/>
        <v>5.5775350709487122E-4</v>
      </c>
      <c r="U29">
        <f t="shared" si="65"/>
        <v>3.2877963097724403E-3</v>
      </c>
      <c r="V29">
        <f t="shared" si="65"/>
        <v>1.8398830346671622E-3</v>
      </c>
      <c r="W29">
        <f t="shared" si="65"/>
        <v>2.6086367732718794E-3</v>
      </c>
    </row>
    <row r="30" spans="1:73" x14ac:dyDescent="0.25">
      <c r="B30" s="5" t="s">
        <v>38</v>
      </c>
      <c r="C30">
        <f>C29*C25</f>
        <v>5.656862916173698E-3</v>
      </c>
      <c r="D30">
        <f t="shared" ref="D30:W30" si="66">D29*D25</f>
        <v>1.5044911212343823E-4</v>
      </c>
      <c r="E30">
        <f t="shared" si="66"/>
        <v>1.010909031955912E-2</v>
      </c>
      <c r="F30">
        <f t="shared" si="66"/>
        <v>9.4454086614374055E-3</v>
      </c>
      <c r="G30">
        <f t="shared" si="66"/>
        <v>2.9128428789851747E-4</v>
      </c>
      <c r="H30">
        <f t="shared" si="66"/>
        <v>3.4700121481330451E-3</v>
      </c>
      <c r="I30">
        <f t="shared" si="66"/>
        <v>1.8313082248829517E-3</v>
      </c>
      <c r="J30">
        <f t="shared" si="66"/>
        <v>1.4170465179001225E-4</v>
      </c>
      <c r="K30">
        <f t="shared" si="66"/>
        <v>1.0238137113935149E-2</v>
      </c>
      <c r="L30">
        <f t="shared" si="66"/>
        <v>7.0292595176974317E-4</v>
      </c>
      <c r="M30">
        <f t="shared" si="66"/>
        <v>2.1357815190139161E-4</v>
      </c>
      <c r="N30">
        <f t="shared" si="66"/>
        <v>6.2708158176800336E-5</v>
      </c>
      <c r="O30">
        <f t="shared" si="66"/>
        <v>5.4051244423424403E-3</v>
      </c>
      <c r="P30">
        <f t="shared" si="66"/>
        <v>2.2501823701994803E-4</v>
      </c>
      <c r="Q30">
        <f t="shared" si="66"/>
        <v>1.3702377832246258E-2</v>
      </c>
      <c r="R30">
        <f t="shared" si="66"/>
        <v>1.1392357521655277E-6</v>
      </c>
      <c r="S30">
        <f t="shared" si="66"/>
        <v>5.6572912100844924E-3</v>
      </c>
      <c r="T30">
        <f t="shared" si="66"/>
        <v>2.131927302324733E-4</v>
      </c>
      <c r="U30">
        <f t="shared" si="66"/>
        <v>1.2722669884023623E-3</v>
      </c>
      <c r="V30">
        <f t="shared" si="66"/>
        <v>2.9153732926762398E-3</v>
      </c>
      <c r="W30">
        <f t="shared" si="66"/>
        <v>3.1288589571260694E-3</v>
      </c>
      <c r="X30" t="s">
        <v>39</v>
      </c>
      <c r="Y30">
        <f>SUM(C30:W30)</f>
        <v>7.4834112623663726E-2</v>
      </c>
    </row>
    <row r="32" spans="1:73" x14ac:dyDescent="0.25">
      <c r="A32" t="s">
        <v>1</v>
      </c>
      <c r="B32" t="s">
        <v>29</v>
      </c>
      <c r="AW32" t="s">
        <v>3</v>
      </c>
      <c r="AX32" t="s">
        <v>4</v>
      </c>
      <c r="AY32" t="s">
        <v>5</v>
      </c>
      <c r="AZ32" t="s">
        <v>6</v>
      </c>
      <c r="BA32" t="s">
        <v>7</v>
      </c>
      <c r="BB32" t="s">
        <v>8</v>
      </c>
      <c r="BC32" t="s">
        <v>9</v>
      </c>
      <c r="BD32" t="s">
        <v>10</v>
      </c>
      <c r="BE32" t="s">
        <v>11</v>
      </c>
      <c r="BF32" t="s">
        <v>12</v>
      </c>
      <c r="BG32" t="s">
        <v>13</v>
      </c>
      <c r="BH32" t="s">
        <v>14</v>
      </c>
      <c r="BI32" t="s">
        <v>15</v>
      </c>
      <c r="BJ32" t="s">
        <v>16</v>
      </c>
      <c r="BK32" t="s">
        <v>17</v>
      </c>
      <c r="BL32" t="s">
        <v>18</v>
      </c>
      <c r="BM32" t="s">
        <v>19</v>
      </c>
      <c r="BN32" t="s">
        <v>20</v>
      </c>
      <c r="BO32" t="s">
        <v>21</v>
      </c>
      <c r="BP32" t="s">
        <v>22</v>
      </c>
      <c r="BQ32" t="s">
        <v>23</v>
      </c>
    </row>
    <row r="33" spans="1:73" x14ac:dyDescent="0.25">
      <c r="A33" t="s">
        <v>3</v>
      </c>
      <c r="B33">
        <v>1.9238238594610872</v>
      </c>
      <c r="AW33">
        <v>5.422570086553493E-2</v>
      </c>
      <c r="AX33">
        <v>1.4674854477343202E-2</v>
      </c>
      <c r="AY33">
        <v>0.10297196034076192</v>
      </c>
      <c r="AZ33">
        <v>0.10855510966368397</v>
      </c>
      <c r="BA33">
        <v>1.84153883182301E-2</v>
      </c>
      <c r="BB33">
        <v>7.4394164497424989E-2</v>
      </c>
      <c r="BC33">
        <v>4.5891062114838919E-2</v>
      </c>
      <c r="BD33">
        <v>1.1213869010006127E-2</v>
      </c>
      <c r="BE33">
        <v>8.70289036773398E-2</v>
      </c>
      <c r="BF33">
        <v>2.2257918767091232E-2</v>
      </c>
      <c r="BG33">
        <v>2.0442502639717988E-2</v>
      </c>
      <c r="BH33">
        <v>5.1308987920902138E-3</v>
      </c>
      <c r="BI33">
        <v>5.1432242110810364E-2</v>
      </c>
      <c r="BJ33">
        <v>3.0629755611988014E-2</v>
      </c>
      <c r="BK33">
        <v>0.10507670080964591</v>
      </c>
      <c r="BL33">
        <v>1.3960466147573704E-3</v>
      </c>
      <c r="BM33">
        <v>7.1338134266315731E-2</v>
      </c>
      <c r="BN33">
        <v>2.3616805607339687E-2</v>
      </c>
      <c r="BO33">
        <v>5.7339308591684644E-2</v>
      </c>
      <c r="BP33">
        <v>4.2893857773195945E-2</v>
      </c>
      <c r="BQ33">
        <v>5.1074815450198929E-2</v>
      </c>
    </row>
    <row r="34" spans="1:73" x14ac:dyDescent="0.25">
      <c r="A34" t="s">
        <v>4</v>
      </c>
      <c r="B34">
        <v>0.69862162172197684</v>
      </c>
    </row>
    <row r="35" spans="1:73" x14ac:dyDescent="0.25">
      <c r="A35" t="s">
        <v>5</v>
      </c>
      <c r="B35">
        <v>0.95339773373326986</v>
      </c>
    </row>
    <row r="36" spans="1:73" x14ac:dyDescent="0.25">
      <c r="A36" t="s">
        <v>6</v>
      </c>
      <c r="B36">
        <v>0.80153079343920586</v>
      </c>
      <c r="Z36">
        <f>Y30/(Y30+BU60)</f>
        <v>0.19874411481779014</v>
      </c>
    </row>
    <row r="37" spans="1:73" x14ac:dyDescent="0.25">
      <c r="A37" t="s">
        <v>7</v>
      </c>
      <c r="B37">
        <v>0.85892510548071987</v>
      </c>
      <c r="BA37" t="s">
        <v>3</v>
      </c>
      <c r="BB37" t="s">
        <v>4</v>
      </c>
      <c r="BC37" t="s">
        <v>5</v>
      </c>
      <c r="BD37" t="s">
        <v>6</v>
      </c>
      <c r="BE37" t="s">
        <v>7</v>
      </c>
      <c r="BF37" t="s">
        <v>24</v>
      </c>
      <c r="BG37" t="s">
        <v>25</v>
      </c>
      <c r="BH37" t="s">
        <v>10</v>
      </c>
      <c r="BI37" t="s">
        <v>11</v>
      </c>
      <c r="BJ37" t="s">
        <v>12</v>
      </c>
      <c r="BK37" t="s">
        <v>26</v>
      </c>
      <c r="BL37" t="s">
        <v>14</v>
      </c>
      <c r="BM37" t="s">
        <v>15</v>
      </c>
      <c r="BN37" t="s">
        <v>16</v>
      </c>
      <c r="BO37" t="s">
        <v>17</v>
      </c>
      <c r="BP37" t="s">
        <v>18</v>
      </c>
      <c r="BQ37" t="s">
        <v>27</v>
      </c>
      <c r="BR37" t="s">
        <v>20</v>
      </c>
      <c r="BS37" t="s">
        <v>21</v>
      </c>
      <c r="BT37" t="s">
        <v>22</v>
      </c>
      <c r="BU37" t="s">
        <v>23</v>
      </c>
    </row>
    <row r="38" spans="1:73" x14ac:dyDescent="0.25">
      <c r="A38" t="s">
        <v>24</v>
      </c>
      <c r="B38">
        <v>0.62697937392643166</v>
      </c>
      <c r="AZ38" t="s">
        <v>3</v>
      </c>
      <c r="BA38" s="3"/>
      <c r="BB38" s="3">
        <f>BB2*AB2</f>
        <v>6.6937637345724967E-4</v>
      </c>
      <c r="BC38" s="3">
        <f t="shared" ref="BC38:BU38" si="67">BC2*AC2</f>
        <v>3.8817449980271942E-3</v>
      </c>
      <c r="BD38" s="3">
        <f t="shared" si="67"/>
        <v>4.8846449466779839E-3</v>
      </c>
      <c r="BE38" s="3">
        <f t="shared" si="67"/>
        <v>4.1614432705638525E-4</v>
      </c>
      <c r="BF38" s="3">
        <f t="shared" si="67"/>
        <v>2.7527613728668765E-3</v>
      </c>
      <c r="BG38" s="3">
        <f t="shared" si="67"/>
        <v>2.1636420961536015E-3</v>
      </c>
      <c r="BH38" s="3">
        <f t="shared" si="67"/>
        <v>6.4501293624788221E-4</v>
      </c>
      <c r="BI38" s="3">
        <f t="shared" si="67"/>
        <v>5.505067820073194E-3</v>
      </c>
      <c r="BJ38" s="3">
        <f t="shared" si="67"/>
        <v>1.3531974784143017E-3</v>
      </c>
      <c r="BK38" s="3">
        <f t="shared" si="67"/>
        <v>8.6983059766355627E-4</v>
      </c>
      <c r="BL38" s="3">
        <f t="shared" si="67"/>
        <v>3.9349687356307248E-4</v>
      </c>
      <c r="BM38" s="3">
        <f t="shared" si="67"/>
        <v>5.0047670306491215E-3</v>
      </c>
      <c r="BN38" s="3">
        <f t="shared" si="67"/>
        <v>4.8541672567583107E-4</v>
      </c>
      <c r="BO38" s="3">
        <f t="shared" si="67"/>
        <v>7.5746019540526323E-3</v>
      </c>
      <c r="BP38" s="3">
        <f t="shared" si="67"/>
        <v>-8.1379815734696304E-6</v>
      </c>
      <c r="BQ38" s="3">
        <f t="shared" si="67"/>
        <v>3.5475728941788626E-3</v>
      </c>
      <c r="BR38" s="3">
        <f t="shared" si="67"/>
        <v>4.3578336866451181E-4</v>
      </c>
      <c r="BS38" s="3">
        <f t="shared" si="67"/>
        <v>8.3552931423105231E-4</v>
      </c>
      <c r="BT38" s="3">
        <f t="shared" si="67"/>
        <v>3.3405779902510842E-3</v>
      </c>
      <c r="BU38" s="3">
        <f t="shared" si="67"/>
        <v>3.089268418815321E-3</v>
      </c>
    </row>
    <row r="39" spans="1:73" x14ac:dyDescent="0.25">
      <c r="A39" t="s">
        <v>25</v>
      </c>
      <c r="B39">
        <v>0.8695713599492062</v>
      </c>
      <c r="AZ39" t="s">
        <v>4</v>
      </c>
      <c r="BA39" s="3"/>
      <c r="BB39" s="3"/>
      <c r="BC39" s="3">
        <f t="shared" ref="BC39" si="68">BC3*AC3</f>
        <v>8.6997868261988367E-4</v>
      </c>
      <c r="BD39" s="3">
        <f t="shared" ref="BD39:BD40" si="69">BD3*AD3</f>
        <v>8.7765858602166058E-4</v>
      </c>
      <c r="BE39" s="3">
        <f t="shared" ref="BE39:BE41" si="70">BE3*AE3</f>
        <v>6.9820685422515002E-5</v>
      </c>
      <c r="BF39" s="3">
        <f t="shared" ref="BF39:BF42" si="71">BF3*AF3</f>
        <v>4.7604503233973172E-4</v>
      </c>
      <c r="BG39" s="3">
        <f t="shared" ref="BG39:BG43" si="72">BG3*AG3</f>
        <v>3.7117942617086917E-4</v>
      </c>
      <c r="BH39" s="3">
        <f t="shared" ref="BH39:BH44" si="73">BH3*AH3</f>
        <v>1.0909166550474315E-4</v>
      </c>
      <c r="BI39" s="3">
        <f t="shared" ref="BI39:BI45" si="74">BI3*AI3</f>
        <v>8.6002678153247823E-4</v>
      </c>
      <c r="BJ39" s="3">
        <f t="shared" ref="BJ39:BJ46" si="75">BJ3*AJ3</f>
        <v>2.4177873765086766E-4</v>
      </c>
      <c r="BK39" s="3">
        <f t="shared" ref="BK39:BK47" si="76">BK3*AK3</f>
        <v>1.101356961256417E-4</v>
      </c>
      <c r="BL39" s="3">
        <f t="shared" ref="BL39:BL48" si="77">BL3*AL3</f>
        <v>4.8429934566454661E-5</v>
      </c>
      <c r="BM39" s="3">
        <f t="shared" ref="BM39:BM49" si="78">BM3*AM3</f>
        <v>6.4895485858368807E-4</v>
      </c>
      <c r="BN39" s="3">
        <f t="shared" ref="BN39:BN50" si="79">BN3*AN3</f>
        <v>1.2998863373207657E-4</v>
      </c>
      <c r="BO39" s="3">
        <f t="shared" ref="BO39:BO51" si="80">BO3*AO3</f>
        <v>1.0144584815410056E-3</v>
      </c>
      <c r="BP39" s="3">
        <f t="shared" ref="BP39:BP52" si="81">BP3*AP3</f>
        <v>1.0712281616824964E-6</v>
      </c>
      <c r="BQ39" s="3">
        <f t="shared" ref="BQ39:BQ53" si="82">BQ3*AQ3</f>
        <v>3.9276605480048182E-4</v>
      </c>
      <c r="BR39" s="3">
        <f t="shared" ref="BR39:BR54" si="83">BR3*AR3</f>
        <v>8.1941827860750039E-5</v>
      </c>
      <c r="BS39" s="3">
        <f t="shared" ref="BS39:BS55" si="84">BS3*AS3</f>
        <v>2.0610868012261528E-4</v>
      </c>
      <c r="BT39" s="3">
        <f t="shared" ref="BT39:BT56" si="85">BT3*AT3</f>
        <v>5.195419698406519E-4</v>
      </c>
      <c r="BU39" s="3">
        <f t="shared" ref="BU39:BU57" si="86">BU3*AU3</f>
        <v>4.634444839011033E-4</v>
      </c>
    </row>
    <row r="40" spans="1:73" x14ac:dyDescent="0.25">
      <c r="A40" t="s">
        <v>10</v>
      </c>
      <c r="B40">
        <v>1.126868268321598</v>
      </c>
      <c r="AZ40" t="s">
        <v>5</v>
      </c>
      <c r="BA40" s="3"/>
      <c r="BB40" s="3"/>
      <c r="BC40" s="3"/>
      <c r="BD40" s="3">
        <f t="shared" si="69"/>
        <v>4.5687659201604286E-3</v>
      </c>
      <c r="BE40" s="3">
        <f t="shared" si="70"/>
        <v>9.6314878240810124E-4</v>
      </c>
      <c r="BF40" s="3">
        <f t="shared" si="71"/>
        <v>4.7162363801679383E-3</v>
      </c>
      <c r="BG40" s="3">
        <f t="shared" si="72"/>
        <v>3.5955819777001414E-3</v>
      </c>
      <c r="BH40" s="3">
        <f t="shared" si="73"/>
        <v>8.9443812696162112E-4</v>
      </c>
      <c r="BI40" s="3">
        <f t="shared" si="74"/>
        <v>5.5570924208093375E-3</v>
      </c>
      <c r="BJ40" s="3">
        <f t="shared" si="75"/>
        <v>1.7894061811781334E-3</v>
      </c>
      <c r="BK40" s="3">
        <f t="shared" si="76"/>
        <v>9.2758642179512638E-4</v>
      </c>
      <c r="BL40" s="3">
        <f t="shared" si="77"/>
        <v>3.8833622945111504E-4</v>
      </c>
      <c r="BM40" s="3">
        <f t="shared" si="78"/>
        <v>3.538371308947263E-3</v>
      </c>
      <c r="BN40" s="3">
        <f t="shared" si="79"/>
        <v>1.0390743195976197E-3</v>
      </c>
      <c r="BO40" s="3">
        <f t="shared" si="80"/>
        <v>8.9823786576776823E-3</v>
      </c>
      <c r="BP40" s="3">
        <f t="shared" si="81"/>
        <v>-3.1693915096398861E-6</v>
      </c>
      <c r="BQ40" s="3">
        <f t="shared" si="82"/>
        <v>4.1078152813857167E-3</v>
      </c>
      <c r="BR40" s="3">
        <f t="shared" si="83"/>
        <v>3.9565157544006854E-4</v>
      </c>
      <c r="BS40" s="3">
        <f t="shared" si="84"/>
        <v>2.1461979307268414E-3</v>
      </c>
      <c r="BT40" s="3">
        <f t="shared" si="85"/>
        <v>2.9859853996962028E-3</v>
      </c>
      <c r="BU40" s="3">
        <f t="shared" si="86"/>
        <v>4.1475214682089243E-3</v>
      </c>
    </row>
    <row r="41" spans="1:73" x14ac:dyDescent="0.25">
      <c r="A41" t="s">
        <v>11</v>
      </c>
      <c r="B41">
        <v>1.3517423369297992</v>
      </c>
      <c r="AZ41" t="s">
        <v>6</v>
      </c>
      <c r="BA41" s="3"/>
      <c r="BB41" s="3"/>
      <c r="BC41" s="3"/>
      <c r="BD41" s="3"/>
      <c r="BE41" s="3">
        <f t="shared" si="70"/>
        <v>5.9954052327653058E-4</v>
      </c>
      <c r="BF41" s="3">
        <f t="shared" si="71"/>
        <v>3.5559685215024034E-3</v>
      </c>
      <c r="BG41" s="3">
        <f t="shared" si="72"/>
        <v>2.8439022730508473E-3</v>
      </c>
      <c r="BH41" s="3">
        <f t="shared" si="73"/>
        <v>7.5408553127647056E-4</v>
      </c>
      <c r="BI41" s="3">
        <f t="shared" si="74"/>
        <v>6.0216477213014489E-3</v>
      </c>
      <c r="BJ41" s="3">
        <f t="shared" si="75"/>
        <v>1.1762505318054191E-3</v>
      </c>
      <c r="BK41" s="3">
        <f t="shared" si="76"/>
        <v>9.0062540705978817E-4</v>
      </c>
      <c r="BL41" s="3">
        <f t="shared" si="77"/>
        <v>4.7967056009776224E-4</v>
      </c>
      <c r="BM41" s="3">
        <f t="shared" si="78"/>
        <v>5.1031355211437618E-3</v>
      </c>
      <c r="BN41" s="3">
        <f t="shared" si="79"/>
        <v>8.601365615344143E-4</v>
      </c>
      <c r="BO41" s="3">
        <f t="shared" si="80"/>
        <v>6.4907966281456311E-3</v>
      </c>
      <c r="BP41" s="3">
        <f t="shared" si="81"/>
        <v>3.7256108976518893E-5</v>
      </c>
      <c r="BQ41" s="3">
        <f t="shared" si="82"/>
        <v>3.6027481118669361E-3</v>
      </c>
      <c r="BR41" s="3">
        <f t="shared" si="83"/>
        <v>6.9843738933153944E-4</v>
      </c>
      <c r="BS41" s="3">
        <f t="shared" si="84"/>
        <v>1.3372481599503755E-3</v>
      </c>
      <c r="BT41" s="3">
        <f t="shared" si="85"/>
        <v>3.9573749284718832E-3</v>
      </c>
      <c r="BU41" s="3">
        <f t="shared" si="86"/>
        <v>3.2244556275054506E-3</v>
      </c>
    </row>
    <row r="42" spans="1:73" x14ac:dyDescent="0.25">
      <c r="A42" t="s">
        <v>12</v>
      </c>
      <c r="B42">
        <v>1.4188630254921386</v>
      </c>
      <c r="AZ42" t="s">
        <v>7</v>
      </c>
      <c r="BA42" s="3"/>
      <c r="BB42" s="3"/>
      <c r="BC42" s="3"/>
      <c r="BD42" s="3"/>
      <c r="BE42" s="3"/>
      <c r="BF42" s="3">
        <f t="shared" si="71"/>
        <v>3.8056815304138481E-4</v>
      </c>
      <c r="BG42" s="3">
        <f t="shared" si="72"/>
        <v>4.4034072239707006E-4</v>
      </c>
      <c r="BH42" s="3">
        <f t="shared" si="73"/>
        <v>1.1068242038205968E-4</v>
      </c>
      <c r="BI42" s="3">
        <f t="shared" si="74"/>
        <v>5.2499451745473714E-4</v>
      </c>
      <c r="BJ42" s="3">
        <f t="shared" si="75"/>
        <v>2.0755615484096393E-4</v>
      </c>
      <c r="BK42" s="3">
        <f t="shared" si="76"/>
        <v>1.5735587428883897E-4</v>
      </c>
      <c r="BL42" s="3">
        <f t="shared" si="77"/>
        <v>8.2376115709030328E-5</v>
      </c>
      <c r="BM42" s="3">
        <f t="shared" si="78"/>
        <v>3.3024377535658235E-4</v>
      </c>
      <c r="BN42" s="3">
        <f t="shared" si="79"/>
        <v>1.223546257457925E-4</v>
      </c>
      <c r="BO42" s="3">
        <f t="shared" si="80"/>
        <v>9.1103570006769016E-4</v>
      </c>
      <c r="BP42" s="3">
        <f t="shared" si="81"/>
        <v>3.230580888452024E-6</v>
      </c>
      <c r="BQ42" s="3">
        <f t="shared" si="82"/>
        <v>6.7906201231294669E-4</v>
      </c>
      <c r="BR42" s="3">
        <f t="shared" si="83"/>
        <v>9.178602943603368E-5</v>
      </c>
      <c r="BS42" s="3">
        <f t="shared" si="84"/>
        <v>1.9709743118858196E-4</v>
      </c>
      <c r="BT42" s="3">
        <f t="shared" si="85"/>
        <v>3.2152490452671222E-4</v>
      </c>
      <c r="BU42" s="3">
        <f t="shared" si="86"/>
        <v>3.6519987674886207E-4</v>
      </c>
    </row>
    <row r="43" spans="1:73" x14ac:dyDescent="0.25">
      <c r="A43" t="s">
        <v>26</v>
      </c>
      <c r="B43">
        <v>0.51107978005263666</v>
      </c>
      <c r="AZ43" t="s">
        <v>24</v>
      </c>
      <c r="BA43" s="3"/>
      <c r="BB43" s="3"/>
      <c r="BC43" s="3"/>
      <c r="BD43" s="3"/>
      <c r="BE43" s="3"/>
      <c r="BF43" s="3"/>
      <c r="BG43" s="3">
        <f t="shared" si="72"/>
        <v>2.3057518763228012E-3</v>
      </c>
      <c r="BH43" s="3">
        <f t="shared" si="73"/>
        <v>5.5167478711211555E-4</v>
      </c>
      <c r="BI43" s="3">
        <f t="shared" si="74"/>
        <v>3.828020916054413E-3</v>
      </c>
      <c r="BJ43" s="3">
        <f t="shared" si="75"/>
        <v>1.0468147894821004E-3</v>
      </c>
      <c r="BK43" s="3">
        <f t="shared" si="76"/>
        <v>6.1271636864767653E-4</v>
      </c>
      <c r="BL43" s="3">
        <f t="shared" si="77"/>
        <v>2.7773386609618902E-4</v>
      </c>
      <c r="BM43" s="3">
        <f t="shared" si="78"/>
        <v>2.7480048020090131E-3</v>
      </c>
      <c r="BN43" s="3">
        <f t="shared" si="79"/>
        <v>6.5794105259831426E-4</v>
      </c>
      <c r="BO43" s="3">
        <f t="shared" si="80"/>
        <v>5.817048536093136E-3</v>
      </c>
      <c r="BP43" s="3">
        <f t="shared" si="81"/>
        <v>7.9982851246860128E-6</v>
      </c>
      <c r="BQ43" s="3">
        <f t="shared" si="82"/>
        <v>3.1016309345733668E-3</v>
      </c>
      <c r="BR43" s="3">
        <f t="shared" si="83"/>
        <v>2.8512794530676633E-4</v>
      </c>
      <c r="BS43" s="3">
        <f t="shared" si="84"/>
        <v>1.1729136190205298E-3</v>
      </c>
      <c r="BT43" s="3">
        <f t="shared" si="85"/>
        <v>2.115550327064078E-3</v>
      </c>
      <c r="BU43" s="3">
        <f t="shared" si="86"/>
        <v>2.5563101422884176E-3</v>
      </c>
    </row>
    <row r="44" spans="1:73" x14ac:dyDescent="0.25">
      <c r="A44" t="s">
        <v>14</v>
      </c>
      <c r="B44">
        <v>2.3819747241564926</v>
      </c>
      <c r="AZ44" t="s">
        <v>25</v>
      </c>
      <c r="BA44" s="3"/>
      <c r="BB44" s="3"/>
      <c r="BC44" s="3"/>
      <c r="BD44" s="3"/>
      <c r="BE44" s="3"/>
      <c r="BF44" s="3"/>
      <c r="BG44" s="3"/>
      <c r="BH44" s="3">
        <f t="shared" si="73"/>
        <v>4.0911647386065883E-4</v>
      </c>
      <c r="BI44" s="3">
        <f t="shared" si="74"/>
        <v>2.9373040560310374E-3</v>
      </c>
      <c r="BJ44" s="3">
        <f t="shared" si="75"/>
        <v>7.9582269519422647E-4</v>
      </c>
      <c r="BK44" s="3">
        <f t="shared" si="76"/>
        <v>5.1579809571334603E-4</v>
      </c>
      <c r="BL44" s="3">
        <f t="shared" si="77"/>
        <v>1.9871290825838702E-4</v>
      </c>
      <c r="BM44" s="3">
        <f t="shared" si="78"/>
        <v>2.1185677271824597E-3</v>
      </c>
      <c r="BN44" s="3">
        <f t="shared" si="79"/>
        <v>4.8392772454065684E-4</v>
      </c>
      <c r="BO44" s="3">
        <f t="shared" si="80"/>
        <v>4.2647573225671137E-3</v>
      </c>
      <c r="BP44" s="3">
        <f t="shared" si="81"/>
        <v>3.9320546270198933E-6</v>
      </c>
      <c r="BQ44" s="3">
        <f t="shared" si="82"/>
        <v>2.4572751216905952E-3</v>
      </c>
      <c r="BR44" s="3">
        <f t="shared" si="83"/>
        <v>2.0801622267779704E-4</v>
      </c>
      <c r="BS44" s="3">
        <f t="shared" si="84"/>
        <v>9.902156055302193E-4</v>
      </c>
      <c r="BT44" s="3">
        <f t="shared" si="85"/>
        <v>1.6501309162495234E-3</v>
      </c>
      <c r="BU44" s="3">
        <f t="shared" si="86"/>
        <v>1.8171306109833153E-3</v>
      </c>
    </row>
    <row r="45" spans="1:73" x14ac:dyDescent="0.25">
      <c r="A45" t="s">
        <v>15</v>
      </c>
      <c r="B45">
        <v>2.0433124580090261</v>
      </c>
      <c r="AZ45" t="s">
        <v>10</v>
      </c>
      <c r="BA45" s="3"/>
      <c r="BB45" s="3"/>
      <c r="BC45" s="3"/>
      <c r="BD45" s="3"/>
      <c r="BE45" s="3"/>
      <c r="BF45" s="3"/>
      <c r="BG45" s="3"/>
      <c r="BH45" s="3"/>
      <c r="BI45" s="3">
        <f t="shared" si="74"/>
        <v>9.2363163705639262E-4</v>
      </c>
      <c r="BJ45" s="3">
        <f t="shared" si="75"/>
        <v>2.2633261498987352E-4</v>
      </c>
      <c r="BK45" s="3">
        <f t="shared" si="76"/>
        <v>1.4255541747797354E-4</v>
      </c>
      <c r="BL45" s="3">
        <f t="shared" si="77"/>
        <v>6.3633776551831186E-5</v>
      </c>
      <c r="BM45" s="3">
        <f t="shared" si="78"/>
        <v>6.1934629947965657E-4</v>
      </c>
      <c r="BN45" s="3">
        <f t="shared" si="79"/>
        <v>1.1301346433443962E-4</v>
      </c>
      <c r="BO45" s="3">
        <f t="shared" si="80"/>
        <v>1.1063312702158459E-3</v>
      </c>
      <c r="BP45" s="3">
        <f t="shared" si="81"/>
        <v>1.2179870627529626E-6</v>
      </c>
      <c r="BQ45" s="3">
        <f t="shared" si="82"/>
        <v>5.9604324651012588E-4</v>
      </c>
      <c r="BR45" s="3">
        <f t="shared" si="83"/>
        <v>9.8380129125268071E-5</v>
      </c>
      <c r="BS45" s="3">
        <f t="shared" si="84"/>
        <v>1.9725315189641135E-4</v>
      </c>
      <c r="BT45" s="3">
        <f t="shared" si="85"/>
        <v>4.8714201385446589E-4</v>
      </c>
      <c r="BU45" s="3">
        <f t="shared" si="86"/>
        <v>4.7275175488295165E-4</v>
      </c>
    </row>
    <row r="46" spans="1:73" x14ac:dyDescent="0.25">
      <c r="A46" t="s">
        <v>16</v>
      </c>
      <c r="B46">
        <v>0.23984499178719321</v>
      </c>
      <c r="AZ46" t="s">
        <v>11</v>
      </c>
      <c r="BA46" s="3"/>
      <c r="BB46" s="3"/>
      <c r="BC46" s="3"/>
      <c r="BD46" s="3"/>
      <c r="BE46" s="3"/>
      <c r="BF46" s="3"/>
      <c r="BG46" s="3"/>
      <c r="BH46" s="3"/>
      <c r="BI46" s="3"/>
      <c r="BJ46" s="3">
        <f t="shared" si="75"/>
        <v>1.8793908351989108E-3</v>
      </c>
      <c r="BK46" s="3">
        <f t="shared" si="76"/>
        <v>1.0656279431872917E-3</v>
      </c>
      <c r="BL46" s="3">
        <f t="shared" si="77"/>
        <v>4.1743735975278962E-4</v>
      </c>
      <c r="BM46" s="3">
        <f t="shared" si="78"/>
        <v>5.7589742266557567E-3</v>
      </c>
      <c r="BN46" s="3">
        <f t="shared" si="79"/>
        <v>6.9592225095052162E-4</v>
      </c>
      <c r="BO46" s="3">
        <f t="shared" si="80"/>
        <v>8.0169303579375514E-3</v>
      </c>
      <c r="BP46" s="3">
        <f t="shared" si="81"/>
        <v>-9.8305419153926572E-6</v>
      </c>
      <c r="BQ46" s="3">
        <f t="shared" si="82"/>
        <v>3.3218524743896119E-3</v>
      </c>
      <c r="BR46" s="3">
        <f t="shared" si="83"/>
        <v>5.8262709684162083E-4</v>
      </c>
      <c r="BS46" s="3">
        <f t="shared" si="84"/>
        <v>1.5949200224359007E-3</v>
      </c>
      <c r="BT46" s="3">
        <f t="shared" si="85"/>
        <v>4.466824780309366E-3</v>
      </c>
      <c r="BU46" s="3">
        <f t="shared" si="86"/>
        <v>3.3194564224287367E-3</v>
      </c>
    </row>
    <row r="47" spans="1:73" x14ac:dyDescent="0.25">
      <c r="A47" t="s">
        <v>17</v>
      </c>
      <c r="B47">
        <v>1.2410322914385623</v>
      </c>
      <c r="AZ47" t="s">
        <v>12</v>
      </c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>
        <f t="shared" si="76"/>
        <v>2.6679817635569372E-4</v>
      </c>
      <c r="BL47" s="3">
        <f t="shared" si="77"/>
        <v>1.1128895486855588E-4</v>
      </c>
      <c r="BM47" s="3">
        <f t="shared" si="78"/>
        <v>1.1550827997093335E-3</v>
      </c>
      <c r="BN47" s="3">
        <f t="shared" si="79"/>
        <v>2.5342718373286125E-4</v>
      </c>
      <c r="BO47" s="3">
        <f t="shared" si="80"/>
        <v>2.4458709150489083E-3</v>
      </c>
      <c r="BP47" s="3">
        <f t="shared" si="81"/>
        <v>-3.9936293206743227E-6</v>
      </c>
      <c r="BQ47" s="3">
        <f t="shared" si="82"/>
        <v>9.3559366564706652E-4</v>
      </c>
      <c r="BR47" s="3">
        <f t="shared" si="83"/>
        <v>1.7281153383809654E-4</v>
      </c>
      <c r="BS47" s="3">
        <f t="shared" si="84"/>
        <v>3.5054946316188219E-4</v>
      </c>
      <c r="BT47" s="3">
        <f t="shared" si="85"/>
        <v>1.0772443816812649E-3</v>
      </c>
      <c r="BU47" s="3">
        <f t="shared" si="86"/>
        <v>1.1823440942731848E-3</v>
      </c>
    </row>
    <row r="48" spans="1:73" x14ac:dyDescent="0.25">
      <c r="A48" t="s">
        <v>18</v>
      </c>
      <c r="B48">
        <v>0.58453936853469113</v>
      </c>
      <c r="AZ48" t="s">
        <v>26</v>
      </c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>
        <f t="shared" si="77"/>
        <v>8.546775800668864E-5</v>
      </c>
      <c r="BM48" s="3">
        <f t="shared" si="78"/>
        <v>8.6427931406301358E-4</v>
      </c>
      <c r="BN48" s="3">
        <f t="shared" si="79"/>
        <v>1.3586632832625808E-4</v>
      </c>
      <c r="BO48" s="3">
        <f t="shared" si="80"/>
        <v>1.4121321489924653E-3</v>
      </c>
      <c r="BP48" s="3">
        <f t="shared" si="81"/>
        <v>1.954318285489925E-8</v>
      </c>
      <c r="BQ48" s="3">
        <f t="shared" si="82"/>
        <v>8.6682224717048986E-4</v>
      </c>
      <c r="BR48" s="3">
        <f t="shared" si="83"/>
        <v>1.1439873290137656E-4</v>
      </c>
      <c r="BS48" s="3">
        <f t="shared" si="84"/>
        <v>3.0157781711146543E-4</v>
      </c>
      <c r="BT48" s="3">
        <f t="shared" si="85"/>
        <v>6.1721267472631541E-4</v>
      </c>
      <c r="BU48" s="3">
        <f t="shared" si="86"/>
        <v>6.0314813941591389E-4</v>
      </c>
    </row>
    <row r="49" spans="1:73" x14ac:dyDescent="0.25">
      <c r="A49" t="s">
        <v>27</v>
      </c>
      <c r="B49">
        <v>1.1116422406981321</v>
      </c>
      <c r="AZ49" t="s">
        <v>14</v>
      </c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>
        <f t="shared" si="78"/>
        <v>3.9180566578326875E-4</v>
      </c>
      <c r="BN49" s="3">
        <f t="shared" si="79"/>
        <v>5.8542600132420161E-5</v>
      </c>
      <c r="BO49" s="3">
        <f t="shared" si="80"/>
        <v>6.13763516924387E-4</v>
      </c>
      <c r="BP49" s="3">
        <f t="shared" si="81"/>
        <v>3.1738932532978864E-6</v>
      </c>
      <c r="BQ49" s="3">
        <f t="shared" si="82"/>
        <v>3.3126093388021383E-4</v>
      </c>
      <c r="BR49" s="3">
        <f t="shared" si="83"/>
        <v>5.2191255514876871E-5</v>
      </c>
      <c r="BS49" s="3">
        <f t="shared" si="84"/>
        <v>8.1100856641507478E-5</v>
      </c>
      <c r="BT49" s="3">
        <f t="shared" si="85"/>
        <v>2.8588304828214398E-4</v>
      </c>
      <c r="BU49" s="3">
        <f t="shared" si="86"/>
        <v>2.5995778605965823E-4</v>
      </c>
    </row>
    <row r="50" spans="1:73" x14ac:dyDescent="0.25">
      <c r="A50" t="s">
        <v>20</v>
      </c>
      <c r="B50">
        <v>0.38223467449431964</v>
      </c>
      <c r="AZ50" t="s">
        <v>15</v>
      </c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>
        <f t="shared" si="79"/>
        <v>5.4047081149051664E-4</v>
      </c>
      <c r="BO50" s="3">
        <f t="shared" si="80"/>
        <v>6.421451620033468E-3</v>
      </c>
      <c r="BP50" s="3">
        <f t="shared" si="81"/>
        <v>3.70748709240986E-6</v>
      </c>
      <c r="BQ50" s="3">
        <f t="shared" si="82"/>
        <v>3.5483707452367967E-3</v>
      </c>
      <c r="BR50" s="3">
        <f t="shared" si="83"/>
        <v>4.3991187915796227E-4</v>
      </c>
      <c r="BS50" s="3">
        <f t="shared" si="84"/>
        <v>1.0679191763160643E-3</v>
      </c>
      <c r="BT50" s="3">
        <f t="shared" si="85"/>
        <v>3.2347816693226489E-3</v>
      </c>
      <c r="BU50" s="3">
        <f t="shared" si="86"/>
        <v>2.6641793249322517E-3</v>
      </c>
    </row>
    <row r="51" spans="1:73" x14ac:dyDescent="0.25">
      <c r="A51" t="s">
        <v>21</v>
      </c>
      <c r="B51">
        <v>0.38696648713326776</v>
      </c>
      <c r="AZ51" t="s">
        <v>16</v>
      </c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>
        <f t="shared" si="80"/>
        <v>9.8563693147486991E-4</v>
      </c>
      <c r="BP51" s="3">
        <f t="shared" si="81"/>
        <v>1.8717615842619473E-6</v>
      </c>
      <c r="BQ51" s="3">
        <f t="shared" si="82"/>
        <v>6.66987543660269E-4</v>
      </c>
      <c r="BR51" s="3">
        <f t="shared" si="83"/>
        <v>1.0029019922267224E-4</v>
      </c>
      <c r="BS51" s="3">
        <f t="shared" si="84"/>
        <v>3.6246163038635538E-4</v>
      </c>
      <c r="BT51" s="3">
        <f t="shared" si="85"/>
        <v>3.9696179596395288E-4</v>
      </c>
      <c r="BU51" s="3">
        <f t="shared" si="86"/>
        <v>4.6656360543030092E-4</v>
      </c>
    </row>
    <row r="52" spans="1:73" x14ac:dyDescent="0.25">
      <c r="A52" t="s">
        <v>22</v>
      </c>
      <c r="B52">
        <v>1.5845427332850186</v>
      </c>
      <c r="AZ52" t="s">
        <v>17</v>
      </c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>
        <f t="shared" si="81"/>
        <v>-1.3083039679617935E-5</v>
      </c>
      <c r="BQ52" s="3">
        <f t="shared" si="82"/>
        <v>6.1328419083096775E-3</v>
      </c>
      <c r="BR52" s="3">
        <f t="shared" si="83"/>
        <v>6.1829830467647641E-4</v>
      </c>
      <c r="BS52" s="3">
        <f t="shared" si="84"/>
        <v>1.8429965928483327E-3</v>
      </c>
      <c r="BT52" s="3">
        <f t="shared" si="85"/>
        <v>5.0079377491160631E-3</v>
      </c>
      <c r="BU52" s="3">
        <f t="shared" si="86"/>
        <v>5.7820090480086269E-3</v>
      </c>
    </row>
    <row r="53" spans="1:73" x14ac:dyDescent="0.25">
      <c r="A53" t="s">
        <v>23</v>
      </c>
      <c r="B53">
        <v>1.199423004837006</v>
      </c>
      <c r="AZ53" t="s">
        <v>18</v>
      </c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>
        <f t="shared" si="82"/>
        <v>-2.0340944270673217E-6</v>
      </c>
      <c r="BR53" s="3">
        <f t="shared" si="83"/>
        <v>-8.0057978788925135E-7</v>
      </c>
      <c r="BS53" s="3">
        <f t="shared" si="84"/>
        <v>-5.7318908779774387E-6</v>
      </c>
      <c r="BT53" s="3">
        <f t="shared" si="85"/>
        <v>3.3224125123148826E-6</v>
      </c>
      <c r="BU53" s="3">
        <f t="shared" si="86"/>
        <v>-7.5584297674177317E-6</v>
      </c>
    </row>
    <row r="54" spans="1:73" x14ac:dyDescent="0.25">
      <c r="AZ54" t="s">
        <v>27</v>
      </c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>
        <f t="shared" si="83"/>
        <v>5.0097989714329545E-4</v>
      </c>
      <c r="BS54" s="3">
        <f t="shared" si="84"/>
        <v>1.6826523863748199E-3</v>
      </c>
      <c r="BT54" s="3">
        <f t="shared" si="85"/>
        <v>1.8250809942805097E-3</v>
      </c>
      <c r="BU54" s="3">
        <f t="shared" si="86"/>
        <v>2.7058311922062411E-3</v>
      </c>
    </row>
    <row r="55" spans="1:73" x14ac:dyDescent="0.25">
      <c r="AZ55" t="s">
        <v>20</v>
      </c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>
        <f t="shared" si="84"/>
        <v>1.7239103641199433E-4</v>
      </c>
      <c r="BT55" s="3">
        <f t="shared" si="85"/>
        <v>4.3518729838201904E-4</v>
      </c>
      <c r="BU55" s="3">
        <f t="shared" si="86"/>
        <v>4.3589880593343847E-4</v>
      </c>
    </row>
    <row r="56" spans="1:73" x14ac:dyDescent="0.25">
      <c r="AZ56" t="s">
        <v>21</v>
      </c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>
        <f t="shared" si="85"/>
        <v>7.5442340500194165E-4</v>
      </c>
      <c r="BU56" s="3">
        <f t="shared" si="86"/>
        <v>8.5998688811417484E-4</v>
      </c>
    </row>
    <row r="57" spans="1:73" x14ac:dyDescent="0.25">
      <c r="AZ57" t="s">
        <v>22</v>
      </c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>
        <f t="shared" si="86"/>
        <v>2.3075154332763961E-3</v>
      </c>
    </row>
    <row r="58" spans="1:73" x14ac:dyDescent="0.25">
      <c r="AZ58" t="s">
        <v>23</v>
      </c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</row>
    <row r="59" spans="1:73" x14ac:dyDescent="0.25"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</row>
    <row r="60" spans="1:73" x14ac:dyDescent="0.25"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>
        <f>SUM(BB38:BU57)</f>
        <v>0.30170087404636731</v>
      </c>
    </row>
    <row r="61" spans="1:73" x14ac:dyDescent="0.25"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</row>
    <row r="62" spans="1:73" x14ac:dyDescent="0.25"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</row>
    <row r="63" spans="1:73" x14ac:dyDescent="0.25"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</row>
  </sheetData>
  <sortState ref="AY28:BT48">
    <sortCondition descending="1" ref="AY28:AY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E25" sqref="E25"/>
    </sheetView>
  </sheetViews>
  <sheetFormatPr defaultRowHeight="15" x14ac:dyDescent="0.25"/>
  <cols>
    <col min="1" max="1" width="12.5703125" customWidth="1"/>
    <col min="2" max="2" width="15.140625" customWidth="1"/>
  </cols>
  <sheetData>
    <row r="1" spans="1:3" ht="30" x14ac:dyDescent="0.25">
      <c r="A1" s="6" t="s">
        <v>1</v>
      </c>
      <c r="B1" s="6" t="s">
        <v>41</v>
      </c>
      <c r="C1" s="6" t="s">
        <v>40</v>
      </c>
    </row>
    <row r="2" spans="1:3" x14ac:dyDescent="0.25">
      <c r="A2" t="s">
        <v>3</v>
      </c>
      <c r="B2">
        <v>14.548999999999999</v>
      </c>
      <c r="C2">
        <v>1.0167144640164198</v>
      </c>
    </row>
    <row r="3" spans="1:3" x14ac:dyDescent="0.25">
      <c r="A3" t="s">
        <v>4</v>
      </c>
      <c r="B3">
        <v>14.196</v>
      </c>
      <c r="C3">
        <v>0.85714989371444661</v>
      </c>
    </row>
    <row r="4" spans="1:3" x14ac:dyDescent="0.25">
      <c r="A4" t="s">
        <v>5</v>
      </c>
      <c r="B4">
        <v>13.926</v>
      </c>
      <c r="C4">
        <v>0.78018488643725492</v>
      </c>
    </row>
    <row r="5" spans="1:3" x14ac:dyDescent="0.25">
      <c r="A5" t="s">
        <v>6</v>
      </c>
      <c r="B5">
        <v>13.728999999999999</v>
      </c>
      <c r="C5">
        <v>0.86910603451862622</v>
      </c>
    </row>
    <row r="6" spans="1:3" x14ac:dyDescent="0.25">
      <c r="A6" t="s">
        <v>7</v>
      </c>
      <c r="B6">
        <v>14.128</v>
      </c>
      <c r="C6">
        <v>1.0948673446798924</v>
      </c>
    </row>
    <row r="7" spans="1:3" x14ac:dyDescent="0.25">
      <c r="A7" t="s">
        <v>8</v>
      </c>
      <c r="B7">
        <v>13.925000000000001</v>
      </c>
      <c r="C7">
        <v>0.78984937094999064</v>
      </c>
    </row>
    <row r="8" spans="1:3" x14ac:dyDescent="0.25">
      <c r="A8" t="s">
        <v>9</v>
      </c>
      <c r="B8">
        <v>14.206</v>
      </c>
      <c r="C8">
        <v>0.79546263041938692</v>
      </c>
    </row>
    <row r="9" spans="1:3" x14ac:dyDescent="0.25">
      <c r="A9" t="s">
        <v>10</v>
      </c>
      <c r="B9">
        <v>14.254</v>
      </c>
      <c r="C9">
        <v>1.0386258248076983</v>
      </c>
    </row>
    <row r="10" spans="1:3" x14ac:dyDescent="0.25">
      <c r="A10" t="s">
        <v>11</v>
      </c>
      <c r="B10">
        <v>14.281000000000001</v>
      </c>
      <c r="C10">
        <v>0.84921886482749287</v>
      </c>
    </row>
    <row r="11" spans="1:3" x14ac:dyDescent="0.25">
      <c r="A11" t="s">
        <v>12</v>
      </c>
      <c r="B11">
        <v>14.276999999999999</v>
      </c>
      <c r="C11">
        <v>1.2695420011560938</v>
      </c>
    </row>
    <row r="12" spans="1:3" x14ac:dyDescent="0.25">
      <c r="A12" t="s">
        <v>13</v>
      </c>
      <c r="B12">
        <v>14.16</v>
      </c>
      <c r="C12">
        <v>0.72136140723179731</v>
      </c>
    </row>
    <row r="13" spans="1:3" x14ac:dyDescent="0.25">
      <c r="A13" t="s">
        <v>14</v>
      </c>
      <c r="B13">
        <v>14.257</v>
      </c>
      <c r="C13">
        <v>1.6051985769278865</v>
      </c>
    </row>
    <row r="14" spans="1:3" x14ac:dyDescent="0.25">
      <c r="A14" t="s">
        <v>15</v>
      </c>
      <c r="B14">
        <v>14.566000000000001</v>
      </c>
      <c r="C14">
        <v>1.2777118732408437</v>
      </c>
    </row>
    <row r="15" spans="1:3" x14ac:dyDescent="0.25">
      <c r="A15" t="s">
        <v>16</v>
      </c>
      <c r="B15">
        <v>13.962</v>
      </c>
      <c r="C15">
        <v>0.44874419719798458</v>
      </c>
    </row>
    <row r="16" spans="1:3" x14ac:dyDescent="0.25">
      <c r="A16" t="s">
        <v>17</v>
      </c>
      <c r="B16">
        <v>14.462999999999999</v>
      </c>
      <c r="C16">
        <v>0.92403602199050339</v>
      </c>
    </row>
    <row r="17" spans="1:3" x14ac:dyDescent="0.25">
      <c r="A17" t="s">
        <v>18</v>
      </c>
      <c r="B17">
        <v>14.205</v>
      </c>
      <c r="C17">
        <v>0.76915390606345324</v>
      </c>
    </row>
    <row r="18" spans="1:3" x14ac:dyDescent="0.25">
      <c r="A18" t="s">
        <v>19</v>
      </c>
      <c r="B18">
        <v>14.090999999999999</v>
      </c>
      <c r="C18">
        <v>1.0422883236565317</v>
      </c>
    </row>
    <row r="19" spans="1:3" x14ac:dyDescent="0.25">
      <c r="A19" t="s">
        <v>20</v>
      </c>
      <c r="B19">
        <v>14.021000000000001</v>
      </c>
      <c r="C19">
        <v>0.6374802105825681</v>
      </c>
    </row>
    <row r="20" spans="1:3" x14ac:dyDescent="0.25">
      <c r="A20" t="s">
        <v>21</v>
      </c>
      <c r="B20">
        <v>13.702999999999999</v>
      </c>
      <c r="C20">
        <v>0.55160136077027533</v>
      </c>
    </row>
    <row r="21" spans="1:3" x14ac:dyDescent="0.25">
      <c r="A21" t="s">
        <v>22</v>
      </c>
      <c r="B21">
        <v>14.407999999999999</v>
      </c>
      <c r="C21">
        <v>1.1692363919510431</v>
      </c>
    </row>
    <row r="22" spans="1:3" x14ac:dyDescent="0.25">
      <c r="A22" t="s">
        <v>23</v>
      </c>
      <c r="B22">
        <v>14.288</v>
      </c>
      <c r="C22">
        <v>1.1253067345416028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Variance Full Dataset (2)</vt:lpstr>
      <vt:lpstr>Variance Full Dataset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Sloat, Matthew</dc:creator>
  <cp:lastModifiedBy>newuser</cp:lastModifiedBy>
  <dcterms:created xsi:type="dcterms:W3CDTF">2017-05-11T06:21:24Z</dcterms:created>
  <dcterms:modified xsi:type="dcterms:W3CDTF">2017-07-21T21:58:53Z</dcterms:modified>
</cp:coreProperties>
</file>