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Poterior Probability" sheetId="1" r:id="rId1"/>
  </sheets>
  <calcPr calcId="145621"/>
</workbook>
</file>

<file path=xl/calcChain.xml><?xml version="1.0" encoding="utf-8"?>
<calcChain xmlns="http://schemas.openxmlformats.org/spreadsheetml/2006/main">
  <c r="G29" i="1" l="1"/>
  <c r="J28" i="1"/>
  <c r="B28" i="1"/>
  <c r="E27" i="1"/>
  <c r="H26" i="1"/>
  <c r="J25" i="1"/>
  <c r="M24" i="1"/>
  <c r="D24" i="1"/>
  <c r="G23" i="1"/>
  <c r="J22" i="1"/>
  <c r="B22" i="1"/>
  <c r="M19" i="1"/>
  <c r="M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C19" i="1"/>
  <c r="C29" i="1" s="1"/>
  <c r="B19" i="1"/>
  <c r="B29" i="1" s="1"/>
  <c r="M18" i="1"/>
  <c r="M28" i="1" s="1"/>
  <c r="K18" i="1"/>
  <c r="K28" i="1" s="1"/>
  <c r="J18" i="1"/>
  <c r="I18" i="1"/>
  <c r="I28" i="1" s="1"/>
  <c r="H18" i="1"/>
  <c r="H28" i="1" s="1"/>
  <c r="G18" i="1"/>
  <c r="G28" i="1" s="1"/>
  <c r="F18" i="1"/>
  <c r="F28" i="1" s="1"/>
  <c r="E18" i="1"/>
  <c r="E28" i="1" s="1"/>
  <c r="D18" i="1"/>
  <c r="D28" i="1" s="1"/>
  <c r="C18" i="1"/>
  <c r="C28" i="1" s="1"/>
  <c r="B18" i="1"/>
  <c r="M17" i="1"/>
  <c r="M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D17" i="1"/>
  <c r="D27" i="1" s="1"/>
  <c r="C17" i="1"/>
  <c r="C27" i="1" s="1"/>
  <c r="B17" i="1"/>
  <c r="B27" i="1" s="1"/>
  <c r="M16" i="1"/>
  <c r="M26" i="1" s="1"/>
  <c r="K16" i="1"/>
  <c r="K26" i="1" s="1"/>
  <c r="J16" i="1"/>
  <c r="J26" i="1" s="1"/>
  <c r="I16" i="1"/>
  <c r="I26" i="1" s="1"/>
  <c r="H16" i="1"/>
  <c r="G16" i="1"/>
  <c r="G26" i="1" s="1"/>
  <c r="F16" i="1"/>
  <c r="F26" i="1" s="1"/>
  <c r="E16" i="1"/>
  <c r="E26" i="1" s="1"/>
  <c r="D16" i="1"/>
  <c r="D26" i="1" s="1"/>
  <c r="C16" i="1"/>
  <c r="C26" i="1" s="1"/>
  <c r="B16" i="1"/>
  <c r="B26" i="1" s="1"/>
  <c r="M15" i="1"/>
  <c r="M25" i="1" s="1"/>
  <c r="J15" i="1"/>
  <c r="I15" i="1"/>
  <c r="I25" i="1" s="1"/>
  <c r="H15" i="1"/>
  <c r="H25" i="1" s="1"/>
  <c r="F15" i="1"/>
  <c r="F25" i="1" s="1"/>
  <c r="E15" i="1"/>
  <c r="E25" i="1" s="1"/>
  <c r="D15" i="1"/>
  <c r="D25" i="1" s="1"/>
  <c r="C15" i="1"/>
  <c r="C25" i="1" s="1"/>
  <c r="B15" i="1"/>
  <c r="B25" i="1" s="1"/>
  <c r="M14" i="1"/>
  <c r="L14" i="1"/>
  <c r="L24" i="1" s="1"/>
  <c r="J14" i="1"/>
  <c r="J24" i="1" s="1"/>
  <c r="I14" i="1"/>
  <c r="I24" i="1" s="1"/>
  <c r="H14" i="1"/>
  <c r="H24" i="1" s="1"/>
  <c r="G14" i="1"/>
  <c r="G24" i="1" s="1"/>
  <c r="F14" i="1"/>
  <c r="F24" i="1" s="1"/>
  <c r="E14" i="1"/>
  <c r="E24" i="1" s="1"/>
  <c r="D14" i="1"/>
  <c r="C14" i="1"/>
  <c r="C24" i="1" s="1"/>
  <c r="B14" i="1"/>
  <c r="B24" i="1" s="1"/>
  <c r="M13" i="1"/>
  <c r="M23" i="1" s="1"/>
  <c r="L13" i="1"/>
  <c r="L23" i="1" s="1"/>
  <c r="J13" i="1"/>
  <c r="J23" i="1" s="1"/>
  <c r="I13" i="1"/>
  <c r="I23" i="1" s="1"/>
  <c r="H13" i="1"/>
  <c r="H23" i="1" s="1"/>
  <c r="G13" i="1"/>
  <c r="F13" i="1"/>
  <c r="F23" i="1" s="1"/>
  <c r="E13" i="1"/>
  <c r="E23" i="1" s="1"/>
  <c r="D13" i="1"/>
  <c r="D23" i="1" s="1"/>
  <c r="C13" i="1"/>
  <c r="C23" i="1" s="1"/>
  <c r="B13" i="1"/>
  <c r="B23" i="1" s="1"/>
  <c r="M12" i="1"/>
  <c r="M22" i="1" s="1"/>
  <c r="L12" i="1"/>
  <c r="L22" i="1" s="1"/>
  <c r="J12" i="1"/>
  <c r="I12" i="1"/>
  <c r="I22" i="1" s="1"/>
  <c r="H12" i="1"/>
  <c r="H22" i="1" s="1"/>
  <c r="G12" i="1"/>
  <c r="G22" i="1" s="1"/>
  <c r="F12" i="1"/>
  <c r="F22" i="1" s="1"/>
  <c r="E12" i="1"/>
  <c r="E22" i="1" s="1"/>
  <c r="D12" i="1"/>
  <c r="D22" i="1" s="1"/>
  <c r="C12" i="1"/>
  <c r="C22" i="1" s="1"/>
  <c r="B12" i="1"/>
</calcChain>
</file>

<file path=xl/sharedStrings.xml><?xml version="1.0" encoding="utf-8"?>
<sst xmlns="http://schemas.openxmlformats.org/spreadsheetml/2006/main" count="63" uniqueCount="26">
  <si>
    <t>name</t>
  </si>
  <si>
    <t>asd</t>
  </si>
  <si>
    <t>asthma</t>
  </si>
  <si>
    <t>inf</t>
  </si>
  <si>
    <t>ckd</t>
  </si>
  <si>
    <t>cp</t>
  </si>
  <si>
    <t>dc</t>
  </si>
  <si>
    <t>ei</t>
  </si>
  <si>
    <t>ibd</t>
  </si>
  <si>
    <t>md</t>
  </si>
  <si>
    <t>s</t>
  </si>
  <si>
    <t>uri</t>
  </si>
  <si>
    <t>chisq</t>
  </si>
  <si>
    <t>chidist_p</t>
  </si>
  <si>
    <t>prior</t>
  </si>
  <si>
    <t>KEGG_TOLL_LIKE_RECEPTOR_SIGNALING_PATHWAY</t>
  </si>
  <si>
    <t>KEGG_CHEMOKINE_SIGNALING_PATHWAY</t>
  </si>
  <si>
    <t>KEGG_NOD_LIKE_RECEPTOR_SIGNALING_PATHWAY</t>
  </si>
  <si>
    <t>KEGG_RIBOSOME</t>
  </si>
  <si>
    <t>KEGG_SPLICEOSOME</t>
  </si>
  <si>
    <t>KEGG_LEUKOCYTE_TRANSENDOTHELIAL_MIGRATION</t>
  </si>
  <si>
    <t>KEGG_REGULATION_OF_ACTIN_CYTOSKELETON</t>
  </si>
  <si>
    <t>KEGG_TIGHT_JUNCTION</t>
  </si>
  <si>
    <t>BF</t>
  </si>
  <si>
    <t>NA</t>
  </si>
  <si>
    <t>Minimum Posterior Probability of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</si>
</sst>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1" applyNumberFormat="1" applyFont="1"/>
    <xf numFmtId="0" fontId="0" fillId="2" borderId="0" xfId="1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E34" sqref="E34"/>
    </sheetView>
  </sheetViews>
  <sheetFormatPr defaultRowHeight="15" x14ac:dyDescent="0.25"/>
  <cols>
    <col min="1" max="1" width="48.140625" bestFit="1" customWidth="1"/>
    <col min="2" max="2" width="9.28515625" bestFit="1" customWidth="1"/>
    <col min="3" max="3" width="12" bestFit="1" customWidth="1"/>
    <col min="4" max="11" width="9.28515625" bestFit="1" customWidth="1"/>
    <col min="12" max="12" width="12" bestFit="1" customWidth="1"/>
    <col min="13" max="13" width="12.1406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4.8315739999999999E-3</v>
      </c>
      <c r="C2" s="2">
        <v>5.5199999999999997E-6</v>
      </c>
      <c r="D2">
        <v>7.6230008000000002E-2</v>
      </c>
      <c r="E2">
        <v>1.1357575E-2</v>
      </c>
      <c r="F2">
        <v>0.65501356700000002</v>
      </c>
      <c r="G2">
        <v>3.4075569999999999E-3</v>
      </c>
      <c r="H2" s="2">
        <v>4.28E-16</v>
      </c>
      <c r="I2" s="2">
        <v>5.9299999999999998E-5</v>
      </c>
      <c r="J2">
        <v>2.1004620000000002E-2</v>
      </c>
      <c r="K2" s="3">
        <v>-1</v>
      </c>
      <c r="L2" s="2">
        <v>1.1399999999999999E-10</v>
      </c>
      <c r="M2">
        <v>204.95564450000001</v>
      </c>
      <c r="N2" s="2">
        <v>1.17446E-32</v>
      </c>
      <c r="O2">
        <v>0.1</v>
      </c>
    </row>
    <row r="3" spans="1:15" x14ac:dyDescent="0.25">
      <c r="A3" t="s">
        <v>16</v>
      </c>
      <c r="B3">
        <v>1.4537680000000001E-2</v>
      </c>
      <c r="C3">
        <v>2.7710300000000001E-4</v>
      </c>
      <c r="D3">
        <v>5.0915900000000002E-4</v>
      </c>
      <c r="E3">
        <v>0.21966598000000001</v>
      </c>
      <c r="F3">
        <v>0.86283654799999998</v>
      </c>
      <c r="G3">
        <v>1.9388032999999999E-2</v>
      </c>
      <c r="H3" s="2">
        <v>3.2099999999999998E-10</v>
      </c>
      <c r="I3" s="2">
        <v>1.37E-6</v>
      </c>
      <c r="J3">
        <v>0.57028182100000002</v>
      </c>
      <c r="K3" s="3">
        <v>-1</v>
      </c>
      <c r="L3" s="2">
        <v>8.8900000000000005E-9</v>
      </c>
      <c r="M3">
        <v>160.1434509</v>
      </c>
      <c r="N3" s="2">
        <v>7.0448800000000001E-24</v>
      </c>
      <c r="O3">
        <v>0.21</v>
      </c>
    </row>
    <row r="4" spans="1:15" x14ac:dyDescent="0.25">
      <c r="A4" t="s">
        <v>17</v>
      </c>
      <c r="B4">
        <v>3.4149555999999998E-2</v>
      </c>
      <c r="C4" s="2">
        <v>9.0199999999999997E-5</v>
      </c>
      <c r="D4">
        <v>1.3625765999999999E-2</v>
      </c>
      <c r="E4">
        <v>1.941812E-3</v>
      </c>
      <c r="F4">
        <v>0.476010353</v>
      </c>
      <c r="G4">
        <v>1.887672E-3</v>
      </c>
      <c r="H4" s="2">
        <v>1.99E-8</v>
      </c>
      <c r="I4">
        <v>3.5572389999999998E-3</v>
      </c>
      <c r="J4">
        <v>0.733507876</v>
      </c>
      <c r="K4" s="3">
        <v>-1</v>
      </c>
      <c r="L4" s="2">
        <v>9.0400000000000002E-5</v>
      </c>
      <c r="M4">
        <v>126.47481740000001</v>
      </c>
      <c r="N4" s="2">
        <v>1.7813400000000001E-17</v>
      </c>
      <c r="O4">
        <v>0.04</v>
      </c>
    </row>
    <row r="5" spans="1:15" x14ac:dyDescent="0.25">
      <c r="A5" t="s">
        <v>18</v>
      </c>
      <c r="B5" s="2">
        <v>6.4899999999999996E-13</v>
      </c>
      <c r="C5">
        <v>0.96474210299999996</v>
      </c>
      <c r="D5" s="2">
        <v>4.8399999999999998E-10</v>
      </c>
      <c r="E5">
        <v>0.17203687500000001</v>
      </c>
      <c r="F5">
        <v>0.60063178900000003</v>
      </c>
      <c r="G5" s="3">
        <v>-1</v>
      </c>
      <c r="H5">
        <v>0.98408946500000005</v>
      </c>
      <c r="I5">
        <v>0.94597979399999998</v>
      </c>
      <c r="J5">
        <v>2.5905139999999999E-3</v>
      </c>
      <c r="K5" s="3">
        <v>-1</v>
      </c>
      <c r="L5" s="3">
        <v>-1</v>
      </c>
      <c r="M5">
        <v>115.69370790000001</v>
      </c>
      <c r="N5" s="2">
        <v>3.6800100000000002E-17</v>
      </c>
      <c r="O5">
        <v>0.18</v>
      </c>
    </row>
    <row r="6" spans="1:15" x14ac:dyDescent="0.25">
      <c r="A6" t="s">
        <v>19</v>
      </c>
      <c r="B6" s="2">
        <v>6.7000000000000002E-5</v>
      </c>
      <c r="C6">
        <v>0.95412300000000005</v>
      </c>
      <c r="D6" s="2">
        <v>6.3899999999999998E-6</v>
      </c>
      <c r="E6">
        <v>0.29652883000000002</v>
      </c>
      <c r="F6">
        <v>0.38309037000000001</v>
      </c>
      <c r="G6">
        <v>0.27457265400000003</v>
      </c>
      <c r="H6">
        <v>0.92013544999999997</v>
      </c>
      <c r="I6" s="2">
        <v>1.36E-5</v>
      </c>
      <c r="J6">
        <v>0.50811415900000001</v>
      </c>
      <c r="K6">
        <v>0.172127788</v>
      </c>
      <c r="L6" s="3">
        <v>-1</v>
      </c>
      <c r="M6">
        <v>77.620050590000005</v>
      </c>
      <c r="N6" s="2">
        <v>9.9149500000000004E-9</v>
      </c>
      <c r="O6">
        <v>0.18</v>
      </c>
    </row>
    <row r="7" spans="1:15" x14ac:dyDescent="0.25">
      <c r="A7" t="s">
        <v>20</v>
      </c>
      <c r="B7">
        <v>2.2582539999999999E-3</v>
      </c>
      <c r="C7">
        <v>0.82012416600000004</v>
      </c>
      <c r="D7">
        <v>1.0950915E-2</v>
      </c>
      <c r="E7">
        <v>7.9742230999999997E-2</v>
      </c>
      <c r="F7">
        <v>2.3132299999999999E-4</v>
      </c>
      <c r="G7">
        <v>0.81640884999999996</v>
      </c>
      <c r="H7">
        <v>9.7372387000000005E-2</v>
      </c>
      <c r="I7">
        <v>0.12383812299999999</v>
      </c>
      <c r="J7" s="2">
        <v>7.6299999999999998E-6</v>
      </c>
      <c r="K7">
        <v>0.49998063799999998</v>
      </c>
      <c r="L7" s="3">
        <v>-1</v>
      </c>
      <c r="M7">
        <v>77.607836730000002</v>
      </c>
      <c r="N7" s="2">
        <v>9.9620000000000001E-9</v>
      </c>
      <c r="O7">
        <v>0.22</v>
      </c>
    </row>
    <row r="8" spans="1:15" x14ac:dyDescent="0.25">
      <c r="A8" t="s">
        <v>21</v>
      </c>
      <c r="B8">
        <v>2.3391439E-2</v>
      </c>
      <c r="C8">
        <v>0.90799780600000002</v>
      </c>
      <c r="D8">
        <v>0.27342949300000002</v>
      </c>
      <c r="E8">
        <v>0.113150345</v>
      </c>
      <c r="F8">
        <v>7.4492054000000002E-2</v>
      </c>
      <c r="G8">
        <v>3.551808E-2</v>
      </c>
      <c r="H8">
        <v>0.227980815</v>
      </c>
      <c r="I8">
        <v>0.20323229100000001</v>
      </c>
      <c r="J8" s="2">
        <v>5.8999999999999998E-5</v>
      </c>
      <c r="K8">
        <v>0.13304907999999999</v>
      </c>
      <c r="L8" s="3">
        <v>-1</v>
      </c>
      <c r="M8">
        <v>56.178426940000001</v>
      </c>
      <c r="N8" s="2">
        <v>2.7324000000000001E-5</v>
      </c>
      <c r="O8">
        <v>0.63</v>
      </c>
    </row>
    <row r="9" spans="1:15" x14ac:dyDescent="0.25">
      <c r="A9" t="s">
        <v>22</v>
      </c>
      <c r="B9">
        <v>3.5872352000000003E-2</v>
      </c>
      <c r="C9">
        <v>0.56130373600000005</v>
      </c>
      <c r="D9">
        <v>0.41108562599999998</v>
      </c>
      <c r="E9">
        <v>0.10641819800000001</v>
      </c>
      <c r="F9">
        <v>5.0109999999999998E-4</v>
      </c>
      <c r="G9">
        <v>0.85419944000000003</v>
      </c>
      <c r="H9">
        <v>0.30393407500000003</v>
      </c>
      <c r="I9">
        <v>0.18998239</v>
      </c>
      <c r="J9">
        <v>5.6212799999999995E-4</v>
      </c>
      <c r="K9" s="3">
        <v>-1</v>
      </c>
      <c r="L9" s="3">
        <v>-1</v>
      </c>
      <c r="M9">
        <v>50.252917459999999</v>
      </c>
      <c r="N9" s="2">
        <v>6.9114200000000003E-5</v>
      </c>
      <c r="O9">
        <v>0.26</v>
      </c>
    </row>
    <row r="11" spans="1:15" x14ac:dyDescent="0.25">
      <c r="A11" s="1" t="s">
        <v>23</v>
      </c>
    </row>
    <row r="12" spans="1:15" x14ac:dyDescent="0.25">
      <c r="A12" t="s">
        <v>15</v>
      </c>
      <c r="B12">
        <f>IF(B2&lt;1/EXP(1),-EXP(1)*B2*LOG10(B2),1)</f>
        <v>3.0416206731125623E-2</v>
      </c>
      <c r="C12">
        <f t="shared" ref="C12:L12" si="0">IF(C2&lt;1/EXP(1),-EXP(1)*C2*LOG10(C2),1)</f>
        <v>7.889676084782509E-5</v>
      </c>
      <c r="D12">
        <f t="shared" si="0"/>
        <v>0.23163987183739956</v>
      </c>
      <c r="E12">
        <f t="shared" si="0"/>
        <v>6.0039341772954183E-2</v>
      </c>
      <c r="F12">
        <f t="shared" si="0"/>
        <v>1</v>
      </c>
      <c r="G12">
        <f t="shared" si="0"/>
        <v>2.2856239699293398E-2</v>
      </c>
      <c r="H12">
        <f t="shared" si="0"/>
        <v>1.7880156732642602E-14</v>
      </c>
      <c r="I12">
        <f t="shared" si="0"/>
        <v>6.8135869698324745E-4</v>
      </c>
      <c r="J12">
        <f t="shared" si="0"/>
        <v>9.5789912543182629E-2</v>
      </c>
      <c r="K12" s="3" t="s">
        <v>24</v>
      </c>
      <c r="L12">
        <f t="shared" si="0"/>
        <v>3.0812073741826541E-9</v>
      </c>
      <c r="M12">
        <f>IF(M2&gt;20,POWER((20/M2),-10)*EXP(-(M2-20)/2),1)</f>
        <v>8.7839726541823357E-31</v>
      </c>
    </row>
    <row r="13" spans="1:15" x14ac:dyDescent="0.25">
      <c r="A13" t="s">
        <v>16</v>
      </c>
      <c r="B13">
        <f t="shared" ref="B13:L19" si="1">IF(B3&lt;1/EXP(1),-EXP(1)*B3*LOG10(B3),1)</f>
        <v>7.2613620582672955E-2</v>
      </c>
      <c r="C13">
        <f t="shared" si="1"/>
        <v>2.6795593272804772E-3</v>
      </c>
      <c r="D13">
        <f t="shared" si="1"/>
        <v>4.5578388716618389E-3</v>
      </c>
      <c r="E13">
        <f t="shared" si="1"/>
        <v>0.39304267356440503</v>
      </c>
      <c r="F13">
        <f t="shared" si="1"/>
        <v>1</v>
      </c>
      <c r="G13">
        <f t="shared" si="1"/>
        <v>9.0250632260682292E-2</v>
      </c>
      <c r="H13">
        <f t="shared" si="1"/>
        <v>8.2837243497329734E-9</v>
      </c>
      <c r="I13">
        <f t="shared" si="1"/>
        <v>2.1835122934342661E-5</v>
      </c>
      <c r="J13">
        <f t="shared" si="1"/>
        <v>1</v>
      </c>
      <c r="K13" s="3" t="s">
        <v>24</v>
      </c>
      <c r="L13">
        <f t="shared" si="1"/>
        <v>1.9455901943598732E-7</v>
      </c>
      <c r="M13">
        <f t="shared" ref="M13:M18" si="2">IF(M3&gt;20,POWER((20/M3),-10)*EXP(-(M3-20)/2),1)</f>
        <v>4.0089272111948584E-22</v>
      </c>
    </row>
    <row r="14" spans="1:15" x14ac:dyDescent="0.25">
      <c r="A14" t="s">
        <v>17</v>
      </c>
      <c r="B14">
        <f t="shared" si="1"/>
        <v>0.13614310387307219</v>
      </c>
      <c r="C14">
        <f t="shared" si="1"/>
        <v>9.9173894891204533E-4</v>
      </c>
      <c r="D14">
        <f t="shared" si="1"/>
        <v>6.910079393587451E-2</v>
      </c>
      <c r="E14">
        <f t="shared" si="1"/>
        <v>1.431390626623801E-2</v>
      </c>
      <c r="F14">
        <f t="shared" si="1"/>
        <v>1</v>
      </c>
      <c r="G14">
        <f t="shared" si="1"/>
        <v>1.3977832497096786E-2</v>
      </c>
      <c r="H14">
        <f t="shared" si="1"/>
        <v>4.1658436603970657E-7</v>
      </c>
      <c r="I14">
        <f t="shared" si="1"/>
        <v>2.3679703749909974E-2</v>
      </c>
      <c r="J14">
        <f t="shared" si="1"/>
        <v>1</v>
      </c>
      <c r="K14" s="3" t="s">
        <v>24</v>
      </c>
      <c r="L14">
        <f t="shared" si="1"/>
        <v>9.9370155810002067E-4</v>
      </c>
      <c r="M14">
        <f t="shared" si="2"/>
        <v>7.74511418250844E-16</v>
      </c>
    </row>
    <row r="15" spans="1:15" x14ac:dyDescent="0.25">
      <c r="A15" t="s">
        <v>18</v>
      </c>
      <c r="B15">
        <f t="shared" si="1"/>
        <v>2.1501210196985002E-11</v>
      </c>
      <c r="C15">
        <f t="shared" si="1"/>
        <v>1</v>
      </c>
      <c r="D15">
        <f t="shared" si="1"/>
        <v>1.2255468342040343E-8</v>
      </c>
      <c r="E15">
        <f t="shared" si="1"/>
        <v>0.35745754173188143</v>
      </c>
      <c r="F15">
        <f t="shared" si="1"/>
        <v>1</v>
      </c>
      <c r="G15" s="3" t="s">
        <v>24</v>
      </c>
      <c r="H15">
        <f t="shared" si="1"/>
        <v>1</v>
      </c>
      <c r="I15">
        <f t="shared" si="1"/>
        <v>1</v>
      </c>
      <c r="J15">
        <f t="shared" si="1"/>
        <v>1.8214282114002472E-2</v>
      </c>
      <c r="K15" s="3" t="s">
        <v>24</v>
      </c>
      <c r="L15" s="3" t="s">
        <v>24</v>
      </c>
      <c r="M15">
        <f>IF(M5&gt;16,POWER((16/M5),-8)*EXP(-(M5-16)/2),1)</f>
        <v>1.6799813054834787E-15</v>
      </c>
    </row>
    <row r="16" spans="1:15" x14ac:dyDescent="0.25">
      <c r="A16" t="s">
        <v>19</v>
      </c>
      <c r="B16">
        <f t="shared" si="1"/>
        <v>7.6017563615010046E-4</v>
      </c>
      <c r="C16">
        <f t="shared" si="1"/>
        <v>1</v>
      </c>
      <c r="D16">
        <f t="shared" si="1"/>
        <v>9.0227519675118261E-5</v>
      </c>
      <c r="E16">
        <f t="shared" si="1"/>
        <v>0.42553989111954998</v>
      </c>
      <c r="F16">
        <f t="shared" si="1"/>
        <v>1</v>
      </c>
      <c r="G16">
        <f t="shared" si="1"/>
        <v>0.41896703850851691</v>
      </c>
      <c r="H16">
        <f t="shared" si="1"/>
        <v>1</v>
      </c>
      <c r="I16">
        <f t="shared" si="1"/>
        <v>1.7990641345821078E-4</v>
      </c>
      <c r="J16">
        <f t="shared" si="1"/>
        <v>1</v>
      </c>
      <c r="K16">
        <f t="shared" si="1"/>
        <v>0.35753908609207841</v>
      </c>
      <c r="L16" s="3" t="s">
        <v>24</v>
      </c>
      <c r="M16">
        <f t="shared" si="2"/>
        <v>2.3845380061755583E-7</v>
      </c>
    </row>
    <row r="17" spans="1:13" x14ac:dyDescent="0.25">
      <c r="A17" t="s">
        <v>20</v>
      </c>
      <c r="B17">
        <f t="shared" si="1"/>
        <v>1.6244053125155596E-2</v>
      </c>
      <c r="C17">
        <f t="shared" si="1"/>
        <v>1</v>
      </c>
      <c r="D17">
        <f t="shared" si="1"/>
        <v>5.8360999643476644E-2</v>
      </c>
      <c r="E17">
        <f t="shared" si="1"/>
        <v>0.23807206641102779</v>
      </c>
      <c r="F17">
        <f t="shared" si="1"/>
        <v>2.2861832347922766E-3</v>
      </c>
      <c r="G17">
        <f t="shared" si="1"/>
        <v>1</v>
      </c>
      <c r="H17">
        <f t="shared" si="1"/>
        <v>0.26774646291274379</v>
      </c>
      <c r="I17">
        <f t="shared" si="1"/>
        <v>0.30536964197769095</v>
      </c>
      <c r="J17">
        <f t="shared" si="1"/>
        <v>1.0613895044275537E-4</v>
      </c>
      <c r="K17">
        <f t="shared" si="1"/>
        <v>1</v>
      </c>
      <c r="L17" s="3" t="s">
        <v>24</v>
      </c>
      <c r="M17">
        <f t="shared" si="2"/>
        <v>2.3953722798136241E-7</v>
      </c>
    </row>
    <row r="18" spans="1:13" x14ac:dyDescent="0.25">
      <c r="A18" t="s">
        <v>21</v>
      </c>
      <c r="B18">
        <f t="shared" si="1"/>
        <v>0.10370273746999778</v>
      </c>
      <c r="C18">
        <f t="shared" si="1"/>
        <v>1</v>
      </c>
      <c r="D18">
        <f t="shared" si="1"/>
        <v>0.41856943126758311</v>
      </c>
      <c r="E18">
        <f t="shared" si="1"/>
        <v>0.29107134404081225</v>
      </c>
      <c r="F18">
        <f t="shared" si="1"/>
        <v>0.22838690383558061</v>
      </c>
      <c r="G18">
        <f t="shared" si="1"/>
        <v>0.13995142302754396</v>
      </c>
      <c r="H18">
        <f t="shared" si="1"/>
        <v>0.39792076444086155</v>
      </c>
      <c r="I18">
        <f t="shared" si="1"/>
        <v>0.38229433505874183</v>
      </c>
      <c r="J18">
        <f t="shared" si="1"/>
        <v>6.7826495147041985E-4</v>
      </c>
      <c r="K18">
        <f t="shared" si="1"/>
        <v>0.31681415421348752</v>
      </c>
      <c r="L18" s="3" t="s">
        <v>24</v>
      </c>
      <c r="M18">
        <f t="shared" si="2"/>
        <v>4.2594173376070735E-4</v>
      </c>
    </row>
    <row r="19" spans="1:13" x14ac:dyDescent="0.25">
      <c r="A19" t="s">
        <v>22</v>
      </c>
      <c r="B19">
        <f t="shared" si="1"/>
        <v>0.14092704700006578</v>
      </c>
      <c r="C19">
        <f t="shared" si="1"/>
        <v>1</v>
      </c>
      <c r="D19">
        <f t="shared" si="1"/>
        <v>1</v>
      </c>
      <c r="E19">
        <f t="shared" si="1"/>
        <v>0.2814596385296545</v>
      </c>
      <c r="F19">
        <f t="shared" si="1"/>
        <v>4.4951353533645511E-3</v>
      </c>
      <c r="G19">
        <f t="shared" si="1"/>
        <v>1</v>
      </c>
      <c r="H19">
        <f t="shared" si="1"/>
        <v>0.42731653142244858</v>
      </c>
      <c r="I19">
        <f t="shared" si="1"/>
        <v>0.37249094922216358</v>
      </c>
      <c r="J19">
        <f t="shared" si="1"/>
        <v>4.9663243549580537E-3</v>
      </c>
      <c r="K19" s="3" t="s">
        <v>24</v>
      </c>
      <c r="L19" s="3" t="s">
        <v>24</v>
      </c>
      <c r="M19">
        <f>IF(M9&gt;18,POWER((18/M9),-9)*EXP(-(M9-18)/2),1)</f>
        <v>1.0218024394848509E-3</v>
      </c>
    </row>
    <row r="21" spans="1:13" x14ac:dyDescent="0.25">
      <c r="A21" s="1" t="s">
        <v>25</v>
      </c>
    </row>
    <row r="22" spans="1:13" x14ac:dyDescent="0.25">
      <c r="A22" t="s">
        <v>15</v>
      </c>
      <c r="B22" s="4">
        <f t="shared" ref="B22:J29" si="3">POWER(1+POWER((B12*$O2)/(1-$O2),-1),-1)</f>
        <v>3.3681954446854703E-3</v>
      </c>
      <c r="C22" s="4">
        <f t="shared" si="3"/>
        <v>8.7662299134088954E-6</v>
      </c>
      <c r="D22" s="4">
        <f t="shared" si="3"/>
        <v>2.5091952789888846E-2</v>
      </c>
      <c r="E22" s="4">
        <f t="shared" si="3"/>
        <v>6.6268301392613067E-3</v>
      </c>
      <c r="F22" s="4">
        <f t="shared" si="3"/>
        <v>0.1</v>
      </c>
      <c r="G22" s="4">
        <f t="shared" si="3"/>
        <v>2.5331490486049388E-3</v>
      </c>
      <c r="H22" s="4">
        <f t="shared" si="3"/>
        <v>1.98668408140473E-15</v>
      </c>
      <c r="I22" s="4">
        <f t="shared" si="3"/>
        <v>7.5700790843448641E-5</v>
      </c>
      <c r="J22" s="4">
        <f t="shared" si="3"/>
        <v>1.053123626031505E-2</v>
      </c>
      <c r="K22" s="5" t="s">
        <v>24</v>
      </c>
      <c r="L22" s="4">
        <f t="shared" ref="L22:M24" si="4">POWER(1+POWER((L12*$O2)/(1-$O2),-1),-1)</f>
        <v>3.4235637479197594E-10</v>
      </c>
      <c r="M22" s="4">
        <f t="shared" si="4"/>
        <v>9.7599696157581513E-32</v>
      </c>
    </row>
    <row r="23" spans="1:13" x14ac:dyDescent="0.25">
      <c r="A23" t="s">
        <v>16</v>
      </c>
      <c r="B23" s="4">
        <f t="shared" si="3"/>
        <v>1.8936829437121858E-2</v>
      </c>
      <c r="C23" s="4">
        <f t="shared" si="3"/>
        <v>7.1178092948215137E-4</v>
      </c>
      <c r="D23" s="4">
        <f t="shared" si="3"/>
        <v>1.2101112780788742E-3</v>
      </c>
      <c r="E23" s="4">
        <f t="shared" si="3"/>
        <v>9.4596304687070865E-2</v>
      </c>
      <c r="F23" s="4">
        <f t="shared" si="3"/>
        <v>0.20999999999999996</v>
      </c>
      <c r="G23" s="4">
        <f t="shared" si="3"/>
        <v>2.3428606332282907E-2</v>
      </c>
      <c r="H23" s="4">
        <f t="shared" si="3"/>
        <v>2.2020026703966581E-9</v>
      </c>
      <c r="I23" s="4">
        <f t="shared" si="3"/>
        <v>5.8042394956867634E-6</v>
      </c>
      <c r="J23" s="4">
        <f t="shared" si="3"/>
        <v>0.20999999999999996</v>
      </c>
      <c r="K23" s="5" t="s">
        <v>24</v>
      </c>
      <c r="L23" s="4">
        <f t="shared" si="4"/>
        <v>5.1718217681627516E-8</v>
      </c>
      <c r="M23" s="4">
        <f t="shared" si="4"/>
        <v>1.0656641953809115E-22</v>
      </c>
    </row>
    <row r="24" spans="1:13" x14ac:dyDescent="0.25">
      <c r="A24" t="s">
        <v>17</v>
      </c>
      <c r="B24" s="4">
        <f t="shared" si="3"/>
        <v>5.6406321128923704E-3</v>
      </c>
      <c r="C24" s="4">
        <f t="shared" si="3"/>
        <v>4.1320748729838828E-5</v>
      </c>
      <c r="D24" s="4">
        <f t="shared" si="3"/>
        <v>2.8709337555844305E-3</v>
      </c>
      <c r="E24" s="4">
        <f t="shared" si="3"/>
        <v>5.9605726493410156E-4</v>
      </c>
      <c r="F24" s="4">
        <f t="shared" si="3"/>
        <v>4.0000000000000008E-2</v>
      </c>
      <c r="G24" s="4">
        <f t="shared" si="3"/>
        <v>5.8207068377406348E-4</v>
      </c>
      <c r="H24" s="4">
        <f t="shared" si="3"/>
        <v>1.7357681617031993E-8</v>
      </c>
      <c r="I24" s="4">
        <f t="shared" si="3"/>
        <v>9.8568179570816361E-4</v>
      </c>
      <c r="J24" s="4">
        <f t="shared" si="3"/>
        <v>4.0000000000000008E-2</v>
      </c>
      <c r="K24" s="5" t="s">
        <v>24</v>
      </c>
      <c r="L24" s="4">
        <f t="shared" si="4"/>
        <v>4.1402517348084275E-5</v>
      </c>
      <c r="M24" s="4">
        <f t="shared" si="4"/>
        <v>3.2271309093785167E-17</v>
      </c>
    </row>
    <row r="25" spans="1:13" x14ac:dyDescent="0.25">
      <c r="A25" t="s">
        <v>18</v>
      </c>
      <c r="B25" s="4">
        <f t="shared" si="3"/>
        <v>4.7197778480963822E-12</v>
      </c>
      <c r="C25" s="4">
        <f t="shared" si="3"/>
        <v>0.17999999999999997</v>
      </c>
      <c r="D25" s="4">
        <f t="shared" si="3"/>
        <v>2.6902247507715462E-9</v>
      </c>
      <c r="E25" s="4">
        <f t="shared" si="3"/>
        <v>7.2757294689330287E-2</v>
      </c>
      <c r="F25" s="4">
        <f t="shared" si="3"/>
        <v>0.17999999999999997</v>
      </c>
      <c r="G25" s="5" t="s">
        <v>24</v>
      </c>
      <c r="H25" s="4">
        <f t="shared" si="3"/>
        <v>0.17999999999999997</v>
      </c>
      <c r="I25" s="4">
        <f t="shared" si="3"/>
        <v>0.17999999999999997</v>
      </c>
      <c r="J25" s="4">
        <f t="shared" si="3"/>
        <v>3.9823346518204055E-3</v>
      </c>
      <c r="K25" s="5" t="s">
        <v>24</v>
      </c>
      <c r="L25" s="5" t="s">
        <v>24</v>
      </c>
      <c r="M25" s="4">
        <f>POWER(1+POWER((M15*$O5)/(1-$O5),-1),-1)</f>
        <v>3.6877638413051959E-16</v>
      </c>
    </row>
    <row r="26" spans="1:13" x14ac:dyDescent="0.25">
      <c r="A26" t="s">
        <v>19</v>
      </c>
      <c r="B26" s="4">
        <f t="shared" si="3"/>
        <v>1.6683998234496279E-4</v>
      </c>
      <c r="C26" s="4">
        <f t="shared" si="3"/>
        <v>0.17999999999999997</v>
      </c>
      <c r="D26" s="4">
        <f t="shared" si="3"/>
        <v>1.9805648632807294E-5</v>
      </c>
      <c r="E26" s="4">
        <f t="shared" si="3"/>
        <v>8.5430985146771068E-2</v>
      </c>
      <c r="F26" s="4">
        <f t="shared" si="3"/>
        <v>0.17999999999999997</v>
      </c>
      <c r="G26" s="4">
        <f>POWER(1+POWER((G16*$O6)/(1-$O6),-1),-1)</f>
        <v>8.4222562182842603E-2</v>
      </c>
      <c r="H26" s="4">
        <f t="shared" si="3"/>
        <v>0.17999999999999997</v>
      </c>
      <c r="I26" s="4">
        <f t="shared" si="3"/>
        <v>3.9490092205760818E-5</v>
      </c>
      <c r="J26" s="4">
        <f t="shared" si="3"/>
        <v>0.17999999999999997</v>
      </c>
      <c r="K26" s="4">
        <f>POWER(1+POWER((K16*$O6)/(1-$O6),-1),-1)</f>
        <v>7.2772684462714843E-2</v>
      </c>
      <c r="L26" s="5" t="s">
        <v>24</v>
      </c>
      <c r="M26" s="4">
        <f>POWER(1+POWER((M16*$O6)/(1-$O6),-1),-1)</f>
        <v>5.2343514468888117E-8</v>
      </c>
    </row>
    <row r="27" spans="1:13" x14ac:dyDescent="0.25">
      <c r="A27" t="s">
        <v>20</v>
      </c>
      <c r="B27" s="4">
        <f t="shared" si="3"/>
        <v>4.5607601753930652E-3</v>
      </c>
      <c r="C27" s="4">
        <f t="shared" si="3"/>
        <v>0.22000000000000003</v>
      </c>
      <c r="D27" s="4">
        <f t="shared" si="3"/>
        <v>1.6194224957728588E-2</v>
      </c>
      <c r="E27" s="4">
        <f t="shared" si="3"/>
        <v>6.2923322823845482E-2</v>
      </c>
      <c r="F27" s="4">
        <f t="shared" si="3"/>
        <v>6.4440538630816874E-4</v>
      </c>
      <c r="G27" s="4">
        <f>POWER(1+POWER((G17*$O7)/(1-$O7),-1),-1)</f>
        <v>0.22000000000000003</v>
      </c>
      <c r="H27" s="4">
        <f t="shared" si="3"/>
        <v>7.0215669807395145E-2</v>
      </c>
      <c r="I27" s="4">
        <f t="shared" si="3"/>
        <v>7.9299814043526637E-2</v>
      </c>
      <c r="J27" s="4">
        <f t="shared" si="3"/>
        <v>2.9935730873146083E-5</v>
      </c>
      <c r="K27" s="4">
        <f>POWER(1+POWER((K17*$O7)/(1-$O7),-1),-1)</f>
        <v>0.22000000000000003</v>
      </c>
      <c r="L27" s="5" t="s">
        <v>24</v>
      </c>
      <c r="M27" s="4">
        <f>POWER(1+POWER((M17*$O7)/(1-$O7),-1),-1)</f>
        <v>6.7561777686559384E-8</v>
      </c>
    </row>
    <row r="28" spans="1:13" x14ac:dyDescent="0.25">
      <c r="A28" t="s">
        <v>21</v>
      </c>
      <c r="B28" s="4">
        <f t="shared" si="3"/>
        <v>0.15007538122757372</v>
      </c>
      <c r="C28" s="4">
        <f t="shared" si="3"/>
        <v>0.62999999999999989</v>
      </c>
      <c r="D28" s="4">
        <f t="shared" si="3"/>
        <v>0.41612634576447882</v>
      </c>
      <c r="E28" s="4">
        <f t="shared" si="3"/>
        <v>0.33137558507862241</v>
      </c>
      <c r="F28" s="4">
        <f t="shared" si="3"/>
        <v>0.27999279911033415</v>
      </c>
      <c r="G28" s="4">
        <f>POWER(1+POWER((G18*$O8)/(1-$O8),-1),-1)</f>
        <v>0.19243842382200174</v>
      </c>
      <c r="H28" s="4">
        <f t="shared" si="3"/>
        <v>0.4038892984280199</v>
      </c>
      <c r="I28" s="4">
        <f t="shared" si="3"/>
        <v>0.3942821192235485</v>
      </c>
      <c r="J28" s="4">
        <f t="shared" si="3"/>
        <v>1.1535513485222361E-3</v>
      </c>
      <c r="K28" s="4">
        <f>POWER(1+POWER((K18*$O8)/(1-$O8),-1),-1)</f>
        <v>0.35041327085245216</v>
      </c>
      <c r="L28" s="5" t="s">
        <v>24</v>
      </c>
      <c r="M28" s="4">
        <f>POWER(1+POWER((M18*$O8)/(1-$O8),-1),-1)</f>
        <v>7.2472653179921011E-4</v>
      </c>
    </row>
    <row r="29" spans="1:13" x14ac:dyDescent="0.25">
      <c r="A29" t="s">
        <v>22</v>
      </c>
      <c r="B29" s="4">
        <f t="shared" si="3"/>
        <v>4.7178851876109672E-2</v>
      </c>
      <c r="C29" s="4">
        <f t="shared" si="3"/>
        <v>0.26</v>
      </c>
      <c r="D29" s="4">
        <f t="shared" si="3"/>
        <v>0.26</v>
      </c>
      <c r="E29" s="4">
        <f t="shared" si="3"/>
        <v>8.9991822809312658E-2</v>
      </c>
      <c r="F29" s="4">
        <f t="shared" si="3"/>
        <v>1.5768813987711173E-3</v>
      </c>
      <c r="G29" s="4">
        <f>POWER(1+POWER((G19*$O9)/(1-$O9),-1),-1)</f>
        <v>0.26</v>
      </c>
      <c r="H29" s="4">
        <f t="shared" si="3"/>
        <v>0.13053929992757027</v>
      </c>
      <c r="I29" s="4">
        <f t="shared" si="3"/>
        <v>0.1157291260462459</v>
      </c>
      <c r="J29" s="4">
        <f t="shared" si="3"/>
        <v>1.7418853145259659E-3</v>
      </c>
      <c r="K29" s="5" t="s">
        <v>24</v>
      </c>
      <c r="L29" s="5" t="s">
        <v>24</v>
      </c>
      <c r="M29" s="4">
        <f>POWER(1+POWER((M19*$O9)/(1-$O9),-1),-1)</f>
        <v>3.5888282480558601E-4</v>
      </c>
    </row>
    <row r="31" spans="1:13" x14ac:dyDescent="0.25">
      <c r="A31" s="1"/>
    </row>
  </sheetData>
  <conditionalFormatting sqref="B22:M29">
    <cfRule type="cellIs" dxfId="1" priority="2" operator="lessThan">
      <formula>0.05</formula>
    </cfRule>
  </conditionalFormatting>
  <conditionalFormatting sqref="A1:N9">
    <cfRule type="cellIs" dxfId="0" priority="1" operator="between">
      <formula>0</formula>
      <formula>0.0499999999999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Poterior Probability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 Nazeen</dc:creator>
  <cp:lastModifiedBy>Sumaiya Nazeen</cp:lastModifiedBy>
  <dcterms:created xsi:type="dcterms:W3CDTF">2016-10-04T16:39:15Z</dcterms:created>
  <dcterms:modified xsi:type="dcterms:W3CDTF">2016-10-04T16:40:03Z</dcterms:modified>
</cp:coreProperties>
</file>