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odami/Documents/GitHub/FED-PJ-2022-dami/"/>
    </mc:Choice>
  </mc:AlternateContent>
  <xr:revisionPtr revIDLastSave="0" documentId="13_ncr:1_{B897A0C2-7DD0-CD46-A915-F45AB879492A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8" i="2"/>
  <c r="J17" i="2" l="1"/>
  <c r="F19" i="2" l="1"/>
  <c r="B14" i="2"/>
  <c r="F11" i="2"/>
  <c r="J10" i="2"/>
  <c r="B9" i="2"/>
  <c r="B6" i="2"/>
  <c r="F68" i="1"/>
  <c r="C68" i="1"/>
  <c r="H66" i="1"/>
  <c r="G66" i="1"/>
  <c r="G68" i="1" s="1"/>
  <c r="G69" i="1" s="1"/>
  <c r="F66" i="1"/>
  <c r="E66" i="1"/>
  <c r="H64" i="1"/>
  <c r="E64" i="1"/>
  <c r="E68" i="1" s="1"/>
  <c r="B64" i="1"/>
  <c r="B68" i="1" s="1"/>
  <c r="E69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H68" i="1" l="1"/>
  <c r="F69" i="1"/>
  <c r="B10" i="2"/>
  <c r="B16" i="2" s="1"/>
  <c r="F19" i="1"/>
</calcChain>
</file>

<file path=xl/sharedStrings.xml><?xml version="1.0" encoding="utf-8"?>
<sst xmlns="http://schemas.openxmlformats.org/spreadsheetml/2006/main" count="325" uniqueCount="211">
  <si>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</si>
  <si>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</si>
  <si>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</si>
  <si>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</si>
  <si>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</si>
  <si>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</si>
  <si>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</si>
  <si>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</si>
  <si>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</si>
  <si>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</si>
  <si>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</si>
  <si>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</si>
  <si>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</si>
  <si>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</si>
  <si>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</si>
  <si>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</si>
  <si>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</si>
  <si>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</si>
  <si>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</si>
  <si>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</si>
  <si>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</si>
  <si>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</si>
  <si>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</si>
  <si>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</si>
  <si>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</si>
  <si>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</si>
  <si>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</si>
  <si>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</si>
  <si>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</si>
  <si>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</si>
  <si>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</si>
  <si>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</si>
  <si>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</si>
  <si>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</si>
  <si>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</si>
  <si>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</si>
  <si>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</si>
  <si>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</si>
  <si>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</si>
  <si>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</si>
  <si>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</si>
  <si>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</si>
  <si>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</si>
  <si>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</si>
  <si>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</si>
  <si>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</si>
  <si>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</si>
  <si>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</si>
  <si>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</si>
  <si>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</si>
  <si>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</si>
  <si>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</si>
  <si>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</si>
  <si>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</si>
  <si>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</si>
  <si>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</si>
  <si>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</si>
  <si>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</si>
  <si>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</si>
  <si>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</si>
  <si>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</si>
  <si>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</si>
  <si>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</si>
  <si>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</si>
  <si>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</si>
  <si>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</si>
  <si>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</si>
  <si>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</si>
  <si>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</si>
  <si>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</si>
  <si>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</si>
  <si>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</si>
  <si>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</si>
  <si>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</si>
  <si>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</si>
  <si>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</si>
  <si>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</si>
  <si>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</si>
  <si>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</si>
  <si>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</si>
  <si>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</si>
  <si>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</si>
  <si>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</si>
  <si>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</si>
  <si>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</si>
  <si>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</si>
  <si>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</si>
  <si>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</si>
  <si>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</si>
  <si>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</si>
  <si>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</si>
  <si>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</si>
  <si>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</si>
  <si>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</si>
  <si>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</si>
  <si>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</si>
  <si>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</si>
  <si>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</si>
  <si>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</si>
  <si>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</si>
  <si>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</si>
  <si>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</si>
  <si>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</si>
  <si>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</si>
  <si>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</si>
  <si>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</si>
  <si>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</si>
  <si>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</si>
  <si>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</si>
  <si>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</si>
  <si>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</si>
  <si>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</si>
  <si>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</si>
  <si>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</si>
  <si>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</si>
  <si>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</si>
  <si>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</si>
  <si>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</si>
  <si>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</si>
  <si>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</si>
  <si>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</si>
  <si>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</si>
  <si>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</si>
  <si>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</si>
  <si>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</si>
  <si>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</si>
  <si>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</si>
  <si>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</si>
  <si>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</si>
  <si>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</si>
  <si>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</si>
  <si>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</si>
  <si>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</si>
  <si>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</si>
  <si>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</si>
  <si>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</si>
  <si>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</si>
  <si>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</si>
  <si>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</si>
  <si>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</si>
  <si>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</si>
  <si>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</si>
  <si>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</si>
  <si>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</si>
  <si>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</si>
  <si>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</si>
  <si>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</si>
  <si>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</si>
  <si>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</si>
  <si>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</si>
  <si>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</si>
  <si>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</si>
  <si>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</si>
  <si>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</si>
  <si>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</si>
  <si>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</si>
  <si>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</si>
  <si>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</si>
  <si>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</si>
  <si>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</si>
  <si>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</si>
  <si>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</si>
  <si>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</si>
  <si>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</si>
  <si>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</si>
  <si>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</si>
  <si>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</si>
  <si>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</si>
  <si>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</si>
  <si>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</si>
  <si>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</si>
  <si>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</si>
  <si>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</si>
  <si>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</si>
  <si>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</si>
  <si>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</si>
  <si>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</si>
  <si>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</si>
  <si>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</si>
  <si>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</si>
  <si>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</si>
  <si>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</si>
  <si>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</si>
  <si>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</si>
  <si>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</si>
  <si>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</si>
  <si>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</si>
  <si>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</si>
  <si>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</si>
  <si>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</si>
  <si>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</si>
  <si>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</si>
  <si>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</si>
  <si>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</si>
  <si>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</si>
  <si>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</si>
  <si>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</si>
  <si>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</si>
  <si>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</si>
  <si>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</si>
  <si>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</si>
  <si>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</si>
  <si>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접이식 테이블</t>
    <phoneticPr fontId="2" type="noConversion"/>
  </si>
  <si>
    <t>트롤리</t>
    <phoneticPr fontId="2" type="noConversion"/>
  </si>
  <si>
    <t>협탁</t>
    <phoneticPr fontId="2" type="noConversion"/>
  </si>
  <si>
    <t>결제완</t>
    <phoneticPr fontId="2" type="noConversion"/>
  </si>
  <si>
    <t>테이블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</si>
  <si>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</si>
  <si>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</si>
  <si>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</si>
  <si>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벨크로천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</si>
</sst>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m\/d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1" applyFont="1">
      <alignment vertical="center"/>
    </xf>
    <xf numFmtId="176" fontId="3" fillId="0" borderId="0" xfId="1" applyFont="1" applyAlignment="1">
      <alignment horizontal="center" vertical="center"/>
    </xf>
    <xf numFmtId="176" fontId="4" fillId="2" borderId="0" xfId="1" applyFont="1" applyFill="1" applyAlignment="1">
      <alignment horizontal="center" vertical="center"/>
    </xf>
    <xf numFmtId="176" fontId="4" fillId="2" borderId="0" xfId="1" applyFont="1" applyFill="1">
      <alignment vertical="center"/>
    </xf>
    <xf numFmtId="177" fontId="4" fillId="0" borderId="0" xfId="1" applyNumberFormat="1" applyFont="1" applyAlignment="1">
      <alignment horizontal="center" vertical="center"/>
    </xf>
    <xf numFmtId="176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3" fillId="0" borderId="0" xfId="1" applyFont="1" applyAlignment="1">
      <alignment horizontal="center" vertical="center" shrinkToFit="1"/>
    </xf>
    <xf numFmtId="176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176" fontId="3" fillId="0" borderId="1" xfId="1" applyFont="1" applyBorder="1" applyAlignment="1">
      <alignment vertical="center" shrinkToFit="1"/>
    </xf>
    <xf numFmtId="177" fontId="3" fillId="0" borderId="0" xfId="1" applyNumberFormat="1" applyFont="1" applyAlignment="1">
      <alignment horizontal="center" vertical="center" shrinkToFit="1"/>
    </xf>
    <xf numFmtId="176" fontId="4" fillId="0" borderId="0" xfId="1" applyFont="1" applyAlignment="1">
      <alignment horizontal="center" vertical="center"/>
    </xf>
    <xf numFmtId="176" fontId="5" fillId="0" borderId="0" xfId="1" applyFont="1" applyAlignment="1">
      <alignment horizontal="center" vertical="center" shrinkToFit="1"/>
    </xf>
    <xf numFmtId="176" fontId="3" fillId="2" borderId="0" xfId="1" applyFont="1" applyFill="1" applyAlignment="1">
      <alignment horizontal="center" vertical="center" shrinkToFit="1"/>
    </xf>
    <xf numFmtId="176" fontId="3" fillId="2" borderId="0" xfId="1" applyFont="1" applyFill="1">
      <alignment vertical="center"/>
    </xf>
    <xf numFmtId="177" fontId="3" fillId="2" borderId="0" xfId="1" applyNumberFormat="1" applyFont="1" applyFill="1" applyAlignment="1">
      <alignment horizontal="center" vertical="center"/>
    </xf>
    <xf numFmtId="176" fontId="3" fillId="2" borderId="0" xfId="1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 shrinkToFit="1"/>
    </xf>
    <xf numFmtId="176" fontId="3" fillId="0" borderId="0" xfId="1" applyFont="1" applyAlignment="1">
      <alignment vertical="center" wrapText="1"/>
    </xf>
    <xf numFmtId="176" fontId="3" fillId="2" borderId="0" xfId="1" applyFont="1" applyFill="1" applyAlignment="1">
      <alignment vertical="center" shrinkToFit="1"/>
    </xf>
    <xf numFmtId="176" fontId="3" fillId="3" borderId="0" xfId="1" applyFont="1" applyFill="1" applyAlignment="1">
      <alignment horizontal="center" vertical="center" shrinkToFit="1"/>
    </xf>
    <xf numFmtId="176" fontId="3" fillId="4" borderId="0" xfId="1" applyFont="1" applyFill="1" applyAlignment="1">
      <alignment horizontal="center" vertical="center" shrinkToFit="1"/>
    </xf>
    <xf numFmtId="176" fontId="3" fillId="0" borderId="0" xfId="1" applyFont="1" applyFill="1" applyAlignment="1">
      <alignment horizontal="center" vertical="center" shrinkToFit="1"/>
    </xf>
    <xf numFmtId="176" fontId="3" fillId="5" borderId="0" xfId="1" applyFont="1" applyFill="1" applyAlignment="1">
      <alignment horizontal="center" vertical="center" shrinkToFit="1"/>
    </xf>
    <xf numFmtId="176" fontId="3" fillId="5" borderId="0" xfId="1" applyFont="1" applyFill="1">
      <alignment vertical="center"/>
    </xf>
    <xf numFmtId="177" fontId="3" fillId="5" borderId="0" xfId="1" applyNumberFormat="1" applyFont="1" applyFill="1" applyAlignment="1">
      <alignment horizontal="center" vertical="center"/>
    </xf>
    <xf numFmtId="176" fontId="3" fillId="5" borderId="0" xfId="1" applyFont="1" applyFill="1" applyAlignment="1">
      <alignment vertical="center" shrinkToFit="1"/>
    </xf>
    <xf numFmtId="176" fontId="3" fillId="5" borderId="0" xfId="1" applyFont="1" applyFill="1" applyAlignment="1">
      <alignment horizontal="center" vertical="center"/>
    </xf>
    <xf numFmtId="177" fontId="4" fillId="5" borderId="0" xfId="1" applyNumberFormat="1" applyFont="1" applyFill="1" applyAlignment="1">
      <alignment horizontal="center" vertical="center"/>
    </xf>
    <xf numFmtId="176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7" fontId="3" fillId="5" borderId="0" xfId="1" applyNumberFormat="1" applyFont="1" applyFill="1" applyAlignment="1">
      <alignment horizontal="center" vertical="center" shrinkToFit="1"/>
    </xf>
    <xf numFmtId="176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3" fillId="0" borderId="0" xfId="0" applyNumberFormat="1" applyFont="1" applyAlignment="1">
      <alignment vertical="center" shrinkToFit="1"/>
    </xf>
    <xf numFmtId="176" fontId="6" fillId="0" borderId="0" xfId="1" applyFont="1" applyAlignment="1">
      <alignment horizontal="center" vertical="center" shrinkToFit="1"/>
    </xf>
    <xf numFmtId="176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176" fontId="7" fillId="0" borderId="0" xfId="0" applyNumberFormat="1" applyFont="1" applyAlignment="1">
      <alignment vertical="center" shrinkToFit="1"/>
    </xf>
    <xf numFmtId="176" fontId="7" fillId="0" borderId="0" xfId="1" applyFont="1" applyAlignment="1">
      <alignment vertical="center" shrinkToFit="1"/>
    </xf>
    <xf numFmtId="0" fontId="3" fillId="0" borderId="0" xfId="0" applyFont="1" applyAlignment="1">
      <alignment horizontal="right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opLeftCell="A16" zoomScale="85" zoomScaleNormal="85" workbookViewId="0">
      <selection activeCell="N20" sqref="N20:N21"/>
    </sheetView>
  </sheetViews>
  <sheetFormatPr baseColWidth="10" defaultColWidth="8.6640625" defaultRowHeight="18.75" customHeight="1"/>
  <cols>
    <col min="1" max="1" width="9.6640625" style="4" bestFit="1" customWidth="1"/>
    <col min="2" max="2" width="12" style="3" bestFit="1" customWidth="1"/>
    <col min="3" max="3" width="8.33203125" style="2" bestFit="1" customWidth="1"/>
    <col min="4" max="4" width="9.5" style="4" bestFit="1" customWidth="1"/>
    <col min="5" max="5" width="12.6640625" style="11" bestFit="1" customWidth="1"/>
    <col min="6" max="6" width="10.5" style="3" bestFit="1" customWidth="1"/>
    <col min="7" max="7" width="8.6640625" style="10" bestFit="1" customWidth="1"/>
    <col min="8" max="8" width="20.6640625" style="12" bestFit="1" customWidth="1"/>
    <col min="9" max="9" width="9.6640625" style="11" bestFit="1" customWidth="1"/>
    <col min="10" max="10" width="14.5" style="3" bestFit="1" customWidth="1"/>
    <col min="11" max="11" width="8.6640625" style="11"/>
    <col min="12" max="12" width="16.33203125" style="12" bestFit="1" customWidth="1"/>
    <col min="13" max="13" width="10" style="4" bestFit="1" customWidth="1"/>
    <col min="14" max="14" width="10" style="4" customWidth="1"/>
    <col min="15" max="15" width="8.6640625" style="11"/>
    <col min="16" max="16384" width="8.6640625" style="3"/>
  </cols>
  <sheetData>
    <row r="1" spans="1:17" ht="18.75" customHeight="1">
      <c r="A1" s="1">
        <f ca="1">TODAY()</f>
        <v>44936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>
      <c r="F2" s="4"/>
      <c r="H2" s="11"/>
      <c r="J2" s="4"/>
    </row>
    <row r="3" spans="1:17" ht="18.75" customHeight="1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>
      <c r="A4" s="4" t="s">
        <v>1</v>
      </c>
      <c r="B4" s="3">
        <v>240000</v>
      </c>
    </row>
    <row r="6" spans="1:17" ht="18.75" customHeight="1">
      <c r="C6" s="2" t="s">
        <v>121</v>
      </c>
      <c r="G6" s="10" t="s">
        <v>34</v>
      </c>
    </row>
    <row r="7" spans="1:17" ht="18.75" customHeight="1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>
      <c r="C17" s="7"/>
      <c r="D17" s="16"/>
    </row>
    <row r="18" spans="1:16" s="4" customFormat="1" ht="18.75" customHeight="1">
      <c r="C18" s="2"/>
      <c r="E18" s="11"/>
      <c r="G18" s="10"/>
      <c r="H18" s="11"/>
      <c r="I18" s="11"/>
      <c r="K18" s="11"/>
      <c r="L18" s="11"/>
      <c r="O18" s="11"/>
    </row>
    <row r="19" spans="1:16" ht="18.75" customHeight="1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>
      <c r="E28" s="11" t="s">
        <v>101</v>
      </c>
      <c r="I28" s="4" t="s">
        <v>62</v>
      </c>
      <c r="K28" s="15"/>
    </row>
    <row r="29" spans="1:16" ht="18.75" customHeight="1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>
      <c r="D39" s="4">
        <v>7900</v>
      </c>
      <c r="E39" s="25" t="s">
        <v>39</v>
      </c>
      <c r="I39" s="4" t="s">
        <v>23</v>
      </c>
      <c r="K39" s="15"/>
    </row>
    <row r="40" spans="3:18" ht="18.75" customHeight="1">
      <c r="D40" s="4">
        <v>99900</v>
      </c>
      <c r="E40" s="25" t="s">
        <v>67</v>
      </c>
      <c r="I40" s="4" t="s">
        <v>23</v>
      </c>
      <c r="K40" s="15"/>
    </row>
    <row r="41" spans="3:18" ht="18.75" customHeight="1">
      <c r="D41" s="4">
        <v>17900</v>
      </c>
      <c r="E41" s="25" t="s">
        <v>68</v>
      </c>
      <c r="I41" s="4" t="s">
        <v>23</v>
      </c>
      <c r="K41" s="15"/>
    </row>
    <row r="42" spans="3:18" ht="18.75" customHeight="1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>
      <c r="C43" s="9"/>
      <c r="D43" s="16"/>
      <c r="E43" s="25" t="s">
        <v>128</v>
      </c>
      <c r="G43" s="4"/>
      <c r="K43" s="15"/>
    </row>
    <row r="44" spans="3:18" ht="18.75" customHeight="1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>
      <c r="D47" s="3">
        <v>146020</v>
      </c>
      <c r="E47" s="26" t="s">
        <v>30</v>
      </c>
      <c r="G47" s="4"/>
      <c r="J47" s="4"/>
      <c r="K47" s="15"/>
    </row>
    <row r="48" spans="3:18" ht="18.75" customHeight="1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>
      <c r="E51" s="11" t="s">
        <v>56</v>
      </c>
      <c r="G51" s="4"/>
      <c r="J51" s="4"/>
      <c r="K51" s="15"/>
    </row>
    <row r="52" spans="1:15" ht="18.75" customHeight="1">
      <c r="E52" s="11" t="s">
        <v>38</v>
      </c>
      <c r="J52" s="4"/>
      <c r="K52" s="15"/>
    </row>
    <row r="53" spans="1:15" ht="18.75" customHeight="1">
      <c r="D53" s="3"/>
      <c r="E53" s="11" t="s">
        <v>27</v>
      </c>
      <c r="G53" s="4"/>
      <c r="J53" s="4"/>
      <c r="K53" s="15"/>
    </row>
    <row r="54" spans="1:15" ht="18.75" customHeight="1">
      <c r="D54" s="3"/>
      <c r="E54" s="11" t="s">
        <v>28</v>
      </c>
      <c r="G54" s="4"/>
      <c r="J54" s="4"/>
      <c r="K54" s="15"/>
    </row>
    <row r="55" spans="1:15" ht="18.75" customHeight="1">
      <c r="D55" s="3"/>
      <c r="E55" s="26" t="s">
        <v>31</v>
      </c>
      <c r="G55" s="4"/>
      <c r="J55" s="4"/>
      <c r="K55" s="15"/>
    </row>
    <row r="56" spans="1:15" ht="18.75" customHeight="1">
      <c r="E56" s="26" t="s">
        <v>69</v>
      </c>
      <c r="G56" s="4"/>
      <c r="K56" s="15"/>
    </row>
    <row r="57" spans="1:15" ht="18.75" customHeight="1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>
      <c r="G59" s="4"/>
    </row>
    <row r="60" spans="1:15" ht="18.75" customHeight="1">
      <c r="G60" s="4"/>
    </row>
    <row r="61" spans="1:15" ht="18.75" customHeight="1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>
      <c r="A70" s="11"/>
      <c r="B70" s="12"/>
      <c r="C70" s="13"/>
      <c r="D70" s="11"/>
      <c r="F70" s="12"/>
      <c r="G70" s="4"/>
    </row>
    <row r="71" spans="1:8" ht="18.75" customHeight="1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>
      <c r="G72" s="4"/>
    </row>
    <row r="73" spans="1:8" ht="18.75" customHeight="1">
      <c r="G73" s="4"/>
    </row>
    <row r="74" spans="1:8" ht="18.75" customHeight="1">
      <c r="G74" s="4"/>
    </row>
    <row r="75" spans="1:8" ht="18.75" customHeight="1">
      <c r="G75" s="4"/>
    </row>
    <row r="76" spans="1:8" ht="18.75" customHeight="1">
      <c r="G76" s="4"/>
    </row>
    <row r="77" spans="1:8" ht="18.75" customHeight="1">
      <c r="G77" s="4"/>
    </row>
    <row r="78" spans="1:8" ht="18.75" customHeight="1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43"/>
  <sheetViews>
    <sheetView tabSelected="1" workbookViewId="0">
      <selection activeCell="L7" sqref="L7"/>
    </sheetView>
  </sheetViews>
  <sheetFormatPr baseColWidth="10" defaultColWidth="10.83203125" defaultRowHeight="20" customHeight="1"/>
  <cols>
    <col min="1" max="1" width="10.83203125" style="38"/>
    <col min="2" max="2" width="12" style="12" bestFit="1" customWidth="1"/>
    <col min="3" max="4" width="10.83203125" style="38"/>
    <col min="5" max="5" width="10.83203125" style="35"/>
    <col min="6" max="6" width="10.83203125" style="12"/>
    <col min="7" max="8" width="10.83203125" style="38"/>
    <col min="9" max="9" width="10.83203125" style="35"/>
    <col min="10" max="10" width="10.83203125" style="12"/>
    <col min="11" max="16384" width="10.83203125" style="38"/>
  </cols>
  <sheetData>
    <row r="2" spans="1:13" ht="20" customHeight="1">
      <c r="A2" s="11" t="s">
        <v>0</v>
      </c>
      <c r="B2" s="12">
        <v>87000000</v>
      </c>
      <c r="I2" s="35" t="s">
        <v>192</v>
      </c>
      <c r="J2" s="12">
        <v>17460</v>
      </c>
    </row>
    <row r="3" spans="1:13" ht="20" customHeight="1">
      <c r="A3" s="11" t="s">
        <v>1</v>
      </c>
      <c r="B3" s="12">
        <v>240000</v>
      </c>
      <c r="I3" s="35" t="s">
        <v>195</v>
      </c>
      <c r="J3" s="12">
        <v>160000</v>
      </c>
    </row>
    <row r="4" spans="1:13" ht="20" customHeight="1">
      <c r="A4" s="11"/>
      <c r="E4" s="35" t="s">
        <v>151</v>
      </c>
      <c r="F4" s="12">
        <v>10000000</v>
      </c>
      <c r="H4" s="39"/>
      <c r="I4" s="35" t="s">
        <v>206</v>
      </c>
      <c r="J4" s="12">
        <v>99000</v>
      </c>
    </row>
    <row r="5" spans="1:13" ht="20" customHeight="1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</row>
    <row r="6" spans="1:13" ht="20" customHeight="1">
      <c r="A6" s="18" t="s">
        <v>4</v>
      </c>
      <c r="B6" s="24">
        <f>B2*50%</f>
        <v>43500000</v>
      </c>
      <c r="E6" s="35" t="s">
        <v>155</v>
      </c>
      <c r="F6" s="12">
        <v>76000</v>
      </c>
    </row>
    <row r="7" spans="1:13" ht="20" customHeight="1">
      <c r="A7" s="18" t="s">
        <v>2</v>
      </c>
      <c r="B7" s="24">
        <v>33300000</v>
      </c>
      <c r="E7" s="35" t="s">
        <v>97</v>
      </c>
      <c r="F7" s="12">
        <v>120000</v>
      </c>
    </row>
    <row r="8" spans="1:13" ht="20" customHeight="1">
      <c r="A8" s="11" t="s">
        <v>3</v>
      </c>
      <c r="B8" s="12">
        <v>40870</v>
      </c>
      <c r="C8" s="38" t="s">
        <v>145</v>
      </c>
      <c r="E8" s="35" t="s">
        <v>196</v>
      </c>
      <c r="F8" s="12">
        <f>47740</f>
        <v>47740</v>
      </c>
      <c r="G8" s="39">
        <v>19000</v>
      </c>
    </row>
    <row r="9" spans="1:13" ht="20" customHeight="1">
      <c r="A9" s="18" t="s">
        <v>5</v>
      </c>
      <c r="B9" s="24">
        <f>B2*10%</f>
        <v>8700000</v>
      </c>
      <c r="C9" s="38" t="s">
        <v>156</v>
      </c>
      <c r="E9" s="47" t="s">
        <v>157</v>
      </c>
      <c r="F9" s="47"/>
      <c r="I9" s="47" t="s">
        <v>158</v>
      </c>
      <c r="J9" s="47"/>
    </row>
    <row r="10" spans="1:13" ht="20" customHeight="1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SUM(F4:F8)-SUM(F11:F155)+25</f>
        <v>90170</v>
      </c>
      <c r="I10" s="43" t="s">
        <v>160</v>
      </c>
      <c r="J10" s="45">
        <f>SUM(J11:J48)</f>
        <v>522930</v>
      </c>
    </row>
    <row r="11" spans="1:13" ht="20" customHeight="1">
      <c r="A11" s="11" t="s">
        <v>10</v>
      </c>
      <c r="B11" s="12">
        <v>50000</v>
      </c>
      <c r="C11" s="38" t="s">
        <v>161</v>
      </c>
      <c r="D11" s="46" t="s">
        <v>205</v>
      </c>
      <c r="E11" s="35" t="s">
        <v>162</v>
      </c>
      <c r="F11" s="12">
        <f>B5</f>
        <v>9000000</v>
      </c>
      <c r="G11" s="38" t="s">
        <v>152</v>
      </c>
      <c r="I11" s="35" t="s">
        <v>197</v>
      </c>
      <c r="J11" s="11">
        <v>41900</v>
      </c>
    </row>
    <row r="12" spans="1:13" ht="20" customHeight="1">
      <c r="A12" s="11" t="s">
        <v>7</v>
      </c>
      <c r="B12" s="12">
        <v>80000</v>
      </c>
      <c r="C12" s="38" t="s">
        <v>163</v>
      </c>
      <c r="D12" s="46" t="s">
        <v>205</v>
      </c>
      <c r="E12" s="35" t="s">
        <v>164</v>
      </c>
      <c r="F12" s="12">
        <v>10000</v>
      </c>
      <c r="G12" s="38" t="s">
        <v>165</v>
      </c>
      <c r="I12" s="35" t="s">
        <v>198</v>
      </c>
      <c r="J12" s="12">
        <v>99900</v>
      </c>
    </row>
    <row r="13" spans="1:13" ht="20" customHeight="1">
      <c r="A13" s="11" t="s">
        <v>8</v>
      </c>
      <c r="B13" s="12">
        <v>80000</v>
      </c>
      <c r="C13" s="38" t="s">
        <v>163</v>
      </c>
      <c r="D13" s="46" t="s">
        <v>205</v>
      </c>
      <c r="E13" s="35" t="s">
        <v>166</v>
      </c>
      <c r="F13" s="12">
        <v>80000</v>
      </c>
      <c r="I13" s="35" t="s">
        <v>199</v>
      </c>
      <c r="J13" s="12">
        <v>17900</v>
      </c>
    </row>
    <row r="14" spans="1:13" ht="20" customHeight="1">
      <c r="A14" s="11" t="s">
        <v>9</v>
      </c>
      <c r="B14" s="12">
        <f>B3+B8+B12+B13+B11</f>
        <v>490870</v>
      </c>
      <c r="D14" s="46" t="s">
        <v>205</v>
      </c>
      <c r="E14" s="35" t="s">
        <v>167</v>
      </c>
      <c r="F14" s="12">
        <v>50000</v>
      </c>
      <c r="I14" s="35" t="s">
        <v>200</v>
      </c>
    </row>
    <row r="15" spans="1:13" ht="20" customHeight="1">
      <c r="B15" s="38"/>
      <c r="D15" s="46" t="s">
        <v>205</v>
      </c>
      <c r="E15" s="35" t="s">
        <v>8</v>
      </c>
      <c r="F15" s="12">
        <v>39730</v>
      </c>
      <c r="G15" s="38" t="s">
        <v>169</v>
      </c>
      <c r="I15" s="35" t="s">
        <v>201</v>
      </c>
      <c r="J15" s="12">
        <v>129000</v>
      </c>
    </row>
    <row r="16" spans="1:13" ht="20" customHeight="1">
      <c r="A16" s="11" t="s">
        <v>168</v>
      </c>
      <c r="B16" s="12">
        <f>(B5+B9+B10+F5)-B5</f>
        <v>11700000</v>
      </c>
      <c r="D16" s="46" t="s">
        <v>205</v>
      </c>
      <c r="E16" s="35" t="s">
        <v>8</v>
      </c>
      <c r="F16" s="12">
        <v>64620</v>
      </c>
      <c r="G16" s="38" t="s">
        <v>170</v>
      </c>
      <c r="I16" s="35" t="s">
        <v>202</v>
      </c>
      <c r="J16" s="12">
        <v>37900</v>
      </c>
      <c r="M16" s="12"/>
    </row>
    <row r="17" spans="1:14" ht="20" customHeight="1">
      <c r="D17" s="46" t="s">
        <v>205</v>
      </c>
      <c r="E17" s="35" t="s">
        <v>12</v>
      </c>
      <c r="F17" s="12">
        <v>244000</v>
      </c>
      <c r="I17" s="35" t="s">
        <v>203</v>
      </c>
      <c r="J17" s="12">
        <f>142000+20000</f>
        <v>162000</v>
      </c>
    </row>
    <row r="18" spans="1:14" ht="20" customHeight="1">
      <c r="D18" s="46" t="s">
        <v>205</v>
      </c>
      <c r="E18" s="35" t="s">
        <v>171</v>
      </c>
      <c r="F18" s="12">
        <v>180000</v>
      </c>
      <c r="H18" s="39"/>
      <c r="I18" s="35" t="s">
        <v>204</v>
      </c>
    </row>
    <row r="19" spans="1:14" ht="20" customHeight="1">
      <c r="A19" s="11"/>
      <c r="D19" s="46" t="s">
        <v>205</v>
      </c>
      <c r="E19" s="35" t="s">
        <v>172</v>
      </c>
      <c r="F19" s="12">
        <f>60000+110000</f>
        <v>170000</v>
      </c>
      <c r="I19" s="35" t="s">
        <v>209</v>
      </c>
      <c r="J19" s="12">
        <v>34330</v>
      </c>
    </row>
    <row r="20" spans="1:14" ht="20" customHeight="1">
      <c r="A20" s="11"/>
      <c r="D20" s="46" t="s">
        <v>205</v>
      </c>
      <c r="E20" s="35" t="s">
        <v>105</v>
      </c>
      <c r="F20" s="12">
        <v>70000</v>
      </c>
      <c r="I20" s="35" t="s">
        <v>210</v>
      </c>
    </row>
    <row r="21" spans="1:14" ht="20" customHeight="1">
      <c r="D21" s="46" t="s">
        <v>205</v>
      </c>
      <c r="E21" s="35" t="s">
        <v>173</v>
      </c>
      <c r="F21" s="12">
        <v>14840</v>
      </c>
    </row>
    <row r="22" spans="1:14" ht="20" customHeight="1">
      <c r="D22" s="46" t="s">
        <v>205</v>
      </c>
      <c r="E22" s="35" t="s">
        <v>174</v>
      </c>
      <c r="F22" s="12">
        <v>9510</v>
      </c>
    </row>
    <row r="23" spans="1:14" ht="20" customHeight="1">
      <c r="A23" s="11"/>
      <c r="D23" s="46" t="s">
        <v>205</v>
      </c>
      <c r="E23" s="35" t="s">
        <v>175</v>
      </c>
      <c r="F23" s="12">
        <v>434700</v>
      </c>
    </row>
    <row r="24" spans="1:14" ht="20" customHeight="1">
      <c r="A24" s="11"/>
      <c r="D24" s="46" t="s">
        <v>205</v>
      </c>
      <c r="E24" s="35" t="s">
        <v>176</v>
      </c>
      <c r="F24" s="12">
        <v>212900</v>
      </c>
    </row>
    <row r="25" spans="1:14" ht="20" customHeight="1">
      <c r="D25" s="46" t="s">
        <v>205</v>
      </c>
      <c r="E25" s="35" t="s">
        <v>177</v>
      </c>
      <c r="F25" s="12">
        <v>358900</v>
      </c>
    </row>
    <row r="26" spans="1:14" ht="20" customHeight="1">
      <c r="A26" s="11"/>
      <c r="D26" s="46" t="s">
        <v>205</v>
      </c>
      <c r="E26" s="35" t="s">
        <v>178</v>
      </c>
      <c r="F26" s="12">
        <v>17300</v>
      </c>
    </row>
    <row r="27" spans="1:14" ht="20" customHeight="1">
      <c r="A27" s="11"/>
      <c r="D27" s="46" t="s">
        <v>205</v>
      </c>
      <c r="E27" s="35" t="s">
        <v>179</v>
      </c>
      <c r="F27" s="12">
        <v>61225</v>
      </c>
      <c r="L27" s="35"/>
      <c r="M27" s="35"/>
      <c r="N27" s="12"/>
    </row>
    <row r="28" spans="1:14" ht="20" customHeight="1">
      <c r="A28" s="11"/>
      <c r="D28" s="46" t="s">
        <v>205</v>
      </c>
      <c r="E28" s="35" t="s">
        <v>180</v>
      </c>
      <c r="F28" s="12">
        <v>97750</v>
      </c>
      <c r="L28" s="35"/>
      <c r="M28" s="35"/>
      <c r="N28" s="12"/>
    </row>
    <row r="29" spans="1:14" ht="20" customHeight="1">
      <c r="A29" s="11"/>
      <c r="D29" s="46" t="s">
        <v>205</v>
      </c>
      <c r="E29" s="35" t="s">
        <v>181</v>
      </c>
      <c r="F29" s="12">
        <v>18700</v>
      </c>
      <c r="L29" s="35"/>
      <c r="M29" s="35"/>
      <c r="N29" s="12"/>
    </row>
    <row r="30" spans="1:14" ht="20" customHeight="1">
      <c r="A30" s="11"/>
      <c r="D30" s="46" t="s">
        <v>205</v>
      </c>
      <c r="E30" s="35" t="s">
        <v>182</v>
      </c>
      <c r="F30" s="12">
        <v>18700</v>
      </c>
      <c r="L30" s="35"/>
      <c r="M30" s="35"/>
    </row>
    <row r="31" spans="1:14" ht="20" customHeight="1">
      <c r="D31" s="46" t="s">
        <v>205</v>
      </c>
      <c r="E31" s="35" t="s">
        <v>183</v>
      </c>
      <c r="F31" s="12">
        <v>36550</v>
      </c>
      <c r="G31" s="38" t="s">
        <v>193</v>
      </c>
      <c r="L31" s="35"/>
      <c r="M31" s="35"/>
    </row>
    <row r="32" spans="1:14" ht="20" customHeight="1">
      <c r="D32" s="46" t="s">
        <v>205</v>
      </c>
      <c r="E32" s="35" t="s">
        <v>184</v>
      </c>
      <c r="F32" s="12">
        <v>22000</v>
      </c>
      <c r="L32" s="35"/>
      <c r="M32" s="35"/>
    </row>
    <row r="33" spans="4:13" ht="20" customHeight="1">
      <c r="D33" s="46" t="s">
        <v>205</v>
      </c>
      <c r="E33" s="35" t="s">
        <v>185</v>
      </c>
      <c r="F33" s="12">
        <v>42250</v>
      </c>
      <c r="L33" s="35"/>
      <c r="M33" s="35"/>
    </row>
    <row r="34" spans="4:13" ht="20" customHeight="1">
      <c r="D34" s="46" t="s">
        <v>205</v>
      </c>
      <c r="E34" s="35" t="s">
        <v>186</v>
      </c>
      <c r="F34" s="12">
        <v>70000</v>
      </c>
      <c r="L34" s="35"/>
      <c r="M34" s="35"/>
    </row>
    <row r="35" spans="4:13" ht="20" customHeight="1">
      <c r="D35" s="46" t="s">
        <v>205</v>
      </c>
      <c r="E35" s="35" t="s">
        <v>187</v>
      </c>
      <c r="F35" s="12">
        <v>13000</v>
      </c>
      <c r="L35" s="35"/>
      <c r="M35" s="35"/>
    </row>
    <row r="36" spans="4:13" ht="20" customHeight="1">
      <c r="D36" s="46" t="s">
        <v>205</v>
      </c>
      <c r="E36" s="35" t="s">
        <v>188</v>
      </c>
      <c r="F36" s="12">
        <v>3520</v>
      </c>
      <c r="G36" s="38" t="s">
        <v>189</v>
      </c>
      <c r="L36" s="35"/>
    </row>
    <row r="37" spans="4:13" ht="20" customHeight="1">
      <c r="D37" s="46" t="s">
        <v>205</v>
      </c>
      <c r="E37" s="35" t="s">
        <v>188</v>
      </c>
      <c r="F37" s="12">
        <v>3760</v>
      </c>
      <c r="G37" s="38" t="s">
        <v>190</v>
      </c>
      <c r="L37" s="35"/>
    </row>
    <row r="38" spans="4:13" ht="20" customHeight="1">
      <c r="D38" s="46" t="s">
        <v>205</v>
      </c>
      <c r="E38" s="35" t="s">
        <v>188</v>
      </c>
      <c r="F38" s="12">
        <v>3040</v>
      </c>
      <c r="G38" s="38" t="s">
        <v>194</v>
      </c>
      <c r="L38" s="35"/>
    </row>
    <row r="39" spans="4:13" ht="20" customHeight="1">
      <c r="D39" s="46" t="s">
        <v>205</v>
      </c>
      <c r="E39" s="35" t="s">
        <v>191</v>
      </c>
      <c r="F39" s="12">
        <v>11000</v>
      </c>
    </row>
    <row r="40" spans="4:13" ht="20" customHeight="1">
      <c r="D40" s="46" t="s">
        <v>205</v>
      </c>
      <c r="E40" s="35" t="s">
        <v>207</v>
      </c>
      <c r="F40" s="11">
        <v>12000</v>
      </c>
    </row>
    <row r="41" spans="4:13" ht="20" customHeight="1">
      <c r="E41" s="35" t="s">
        <v>26</v>
      </c>
      <c r="F41" s="12">
        <v>99000</v>
      </c>
    </row>
    <row r="42" spans="4:13" ht="20" customHeight="1">
      <c r="E42" s="35" t="s">
        <v>195</v>
      </c>
      <c r="F42" s="12">
        <v>160000</v>
      </c>
    </row>
    <row r="43" spans="4:13" ht="20" customHeight="1">
      <c r="E43" s="35" t="s">
        <v>208</v>
      </c>
      <c r="F43" s="12">
        <v>24600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2022-12-26T00:25:22Z</dcterms:created>
  <dcterms:modified xsi:type="dcterms:W3CDTF">2023-01-09T17:59:35Z</dcterms:modified>
</cp:coreProperties>
</file>