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8800" windowHeight="18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" l="1"/>
  <c r="O4" i="2"/>
  <c r="M13" i="2" l="1"/>
  <c r="M9" i="2"/>
  <c r="F8" i="2" l="1"/>
  <c r="J15" i="2" l="1"/>
  <c r="F19" i="2" l="1"/>
  <c r="B14" i="2"/>
  <c r="F11" i="2"/>
  <c r="F10" i="2" s="1"/>
  <c r="J10" i="2"/>
  <c r="B9" i="2"/>
  <c r="B6" i="2"/>
  <c r="F68" i="1"/>
  <c r="C68" i="1"/>
  <c r="H66" i="1"/>
  <c r="G66" i="1"/>
  <c r="G68" i="1" s="1"/>
  <c r="F66" i="1"/>
  <c r="E66" i="1"/>
  <c r="H64" i="1"/>
  <c r="E64" i="1"/>
  <c r="E68" i="1" s="1"/>
  <c r="B64" i="1"/>
  <c r="B68" i="1" s="1"/>
  <c r="E61" i="1"/>
  <c r="B61" i="1"/>
  <c r="D48" i="1"/>
  <c r="D46" i="1"/>
  <c r="F46" i="1" s="1"/>
  <c r="D45" i="1"/>
  <c r="D44" i="1"/>
  <c r="D36" i="1"/>
  <c r="F36" i="1" s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0" i="1"/>
  <c r="B7" i="1"/>
  <c r="B11" i="1" s="1"/>
  <c r="F3" i="1" s="1"/>
  <c r="A1" i="1"/>
  <c r="E69" i="1" l="1"/>
  <c r="G69" i="1"/>
  <c r="H68" i="1"/>
  <c r="F69" i="1"/>
  <c r="B10" i="2"/>
  <c r="B16" i="2" s="1"/>
  <c r="F19" i="1"/>
</calcChain>
</file>

<file path=xl/sharedStrings.xml><?xml version="1.0" encoding="utf-8"?>
<sst xmlns="http://schemas.openxmlformats.org/spreadsheetml/2006/main" count="371" uniqueCount="244">
  <si>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</si>
  <si>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</si>
  <si>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</si>
  <si>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</si>
  <si>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</si>
  <si>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</si>
  <si>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</si>
  <si>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</si>
  <si>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</si>
  <si>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</si>
  <si>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</si>
  <si>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</si>
  <si>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</si>
  <si>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</si>
  <si>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</si>
  <si>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</si>
  <si>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</si>
  <si>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</si>
  <si>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</si>
  <si>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</si>
  <si>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</si>
  <si>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</si>
  <si>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</si>
  <si>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</si>
  <si>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</si>
  <si>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</si>
  <si>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</si>
  <si>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</si>
  <si>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</si>
  <si>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</si>
  <si>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</si>
  <si>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</si>
  <si>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</si>
  <si>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</si>
  <si>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</si>
  <si>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</si>
  <si>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</si>
  <si>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</si>
  <si>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</si>
  <si>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</si>
  <si>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</si>
  <si>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</si>
  <si>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</si>
  <si>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</si>
  <si>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</si>
  <si>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</si>
  <si>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</si>
  <si>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</si>
  <si>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</si>
  <si>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</si>
  <si>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</si>
  <si>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</si>
  <si>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</si>
  <si>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</si>
  <si>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</si>
  <si>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</si>
  <si>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</si>
  <si>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</si>
  <si>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</si>
  <si>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</si>
  <si>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</si>
  <si>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</si>
  <si>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</si>
  <si>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</si>
  <si>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</si>
  <si>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</si>
  <si>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</si>
  <si>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</si>
  <si>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</si>
  <si>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</si>
  <si>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</si>
  <si>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</si>
  <si>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</si>
  <si>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</si>
  <si>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</si>
  <si>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</si>
  <si>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</si>
  <si>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</si>
  <si>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</si>
  <si>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</si>
  <si>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</si>
  <si>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</si>
  <si>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</si>
  <si>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</si>
  <si>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</si>
  <si>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</si>
  <si>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</si>
  <si>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</si>
  <si>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</si>
  <si>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</si>
  <si>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</si>
  <si>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</si>
  <si>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</si>
  <si>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</si>
  <si>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</si>
  <si>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</si>
  <si>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</si>
  <si>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</si>
  <si>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</si>
  <si>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</si>
  <si>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</si>
  <si>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</si>
  <si>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</si>
  <si>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</si>
  <si>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</si>
  <si>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</si>
  <si>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</si>
  <si>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</si>
  <si>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</si>
  <si>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</si>
  <si>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</si>
  <si>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</si>
  <si>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</si>
  <si>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</si>
  <si>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</si>
  <si>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</si>
  <si>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</si>
  <si>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</si>
  <si>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</si>
  <si>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</si>
  <si>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</si>
  <si>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</si>
  <si>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</si>
  <si>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</si>
  <si>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</si>
  <si>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</si>
  <si>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</si>
  <si>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</si>
  <si>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</si>
  <si>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</si>
  <si>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</si>
  <si>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</si>
  <si>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</si>
  <si>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</si>
  <si>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</si>
  <si>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</si>
  <si>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</si>
  <si>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</si>
  <si>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</si>
  <si>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</si>
  <si>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</si>
  <si>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</si>
  <si>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</si>
  <si>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</si>
  <si>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</si>
  <si>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</si>
  <si>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</si>
  <si>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</si>
  <si>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</si>
  <si>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</si>
  <si>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</si>
  <si>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</si>
  <si>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</si>
  <si>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</si>
  <si>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</si>
  <si>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</si>
  <si>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</si>
  <si>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</si>
  <si>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</si>
  <si>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</si>
  <si>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</si>
  <si>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</si>
  <si>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</si>
  <si>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</si>
  <si>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</si>
  <si>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</si>
  <si>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</si>
  <si>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</si>
  <si>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</si>
  <si>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</si>
  <si>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</si>
  <si>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</si>
  <si>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</si>
  <si>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</si>
  <si>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</si>
  <si>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</si>
  <si>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</si>
  <si>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</si>
  <si>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</si>
  <si>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</si>
  <si>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</si>
  <si>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</si>
  <si>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</si>
  <si>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</si>
  <si>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</si>
  <si>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</si>
  <si>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</si>
  <si>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</si>
  <si>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</si>
  <si>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</si>
  <si>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</si>
  <si>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</si>
  <si>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</si>
  <si>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</si>
  <si>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</si>
  <si>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</si>
  <si>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상품권</t>
    <phoneticPr fontId="2" type="noConversion"/>
  </si>
  <si>
    <t>토퍼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</si>
  <si>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</si>
  <si>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</si>
  <si>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</si>
  <si>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의자</t>
    <phoneticPr fontId="2" type="noConversion"/>
  </si>
  <si>
    <t>트롤리</t>
    <phoneticPr fontId="2" type="noConversion"/>
  </si>
  <si>
    <t>협탁</t>
    <phoneticPr fontId="2" type="noConversion"/>
  </si>
  <si>
    <t>테이블 배송비</t>
    <phoneticPr fontId="2" type="noConversion"/>
  </si>
  <si>
    <t>무인양품</t>
    <phoneticPr fontId="2" type="noConversion"/>
  </si>
  <si>
    <t>리빙박스</t>
    <phoneticPr fontId="2" type="noConversion"/>
  </si>
  <si>
    <t>중국집</t>
    <phoneticPr fontId="2" type="noConversion"/>
  </si>
  <si>
    <t>국민 결제완료</t>
    <phoneticPr fontId="2" type="noConversion"/>
  </si>
  <si>
    <t>국민</t>
    <phoneticPr fontId="2" type="noConversion"/>
  </si>
  <si>
    <t>삼성</t>
    <phoneticPr fontId="2" type="noConversion"/>
  </si>
  <si>
    <t>냄비받침</t>
    <phoneticPr fontId="2" type="noConversion"/>
  </si>
  <si>
    <t>가리개 천</t>
    <phoneticPr fontId="2" type="noConversion"/>
  </si>
  <si>
    <t>도마 거치대</t>
    <phoneticPr fontId="2" type="noConversion"/>
  </si>
  <si>
    <t>한샘 도어후크</t>
    <phoneticPr fontId="2" type="noConversion"/>
  </si>
  <si>
    <t>현금 결제완료</t>
    <phoneticPr fontId="2" type="noConversion"/>
  </si>
  <si>
    <t>4,000 누리</t>
    <phoneticPr fontId="2" type="noConversion"/>
  </si>
  <si>
    <t>다이소</t>
    <phoneticPr fontId="2" type="noConversion"/>
  </si>
  <si>
    <t>도마, 열수축 튜브, 양면테이프</t>
    <phoneticPr fontId="2" type="noConversion"/>
  </si>
  <si>
    <t>무인양품</t>
    <phoneticPr fontId="2" type="noConversion"/>
  </si>
  <si>
    <t>생리대 수납 박스</t>
    <phoneticPr fontId="2" type="noConversion"/>
  </si>
  <si>
    <t>다이소</t>
    <phoneticPr fontId="2" type="noConversion"/>
  </si>
  <si>
    <t>삼성</t>
    <phoneticPr fontId="2" type="noConversion"/>
  </si>
  <si>
    <t>압축봉</t>
    <phoneticPr fontId="2" type="noConversion"/>
  </si>
  <si>
    <t>삼성</t>
    <phoneticPr fontId="2" type="noConversion"/>
  </si>
  <si>
    <t>상부장 수납 선반</t>
    <phoneticPr fontId="2" type="noConversion"/>
  </si>
  <si>
    <t>모던하우스</t>
    <phoneticPr fontId="2" type="noConversion"/>
  </si>
  <si>
    <t>화병, 행주, 숟가락, 포크, 나이프 등</t>
    <phoneticPr fontId="2" type="noConversion"/>
  </si>
  <si>
    <t>삼성</t>
    <phoneticPr fontId="2" type="noConversion"/>
  </si>
  <si>
    <t>가리개 천 수선비</t>
    <phoneticPr fontId="2" type="noConversion"/>
  </si>
  <si>
    <t>삼성</t>
    <phoneticPr fontId="2" type="noConversion"/>
  </si>
  <si>
    <t>이케아</t>
    <phoneticPr fontId="2" type="noConversion"/>
  </si>
  <si>
    <t>퇴직금</t>
    <phoneticPr fontId="2" type="noConversion"/>
  </si>
  <si>
    <t>하나 대출상환</t>
    <phoneticPr fontId="2" type="noConversion"/>
  </si>
  <si>
    <t>유진</t>
    <phoneticPr fontId="2" type="noConversion"/>
  </si>
  <si>
    <t>만년중 회비</t>
    <phoneticPr fontId="2" type="noConversion"/>
  </si>
  <si>
    <t>원이 생일 회비</t>
    <phoneticPr fontId="2" type="noConversion"/>
  </si>
  <si>
    <t>하나 대출상환</t>
    <phoneticPr fontId="2" type="noConversion"/>
  </si>
  <si>
    <t>하나 대출이자</t>
    <phoneticPr fontId="2" type="noConversion"/>
  </si>
  <si>
    <t>무1</t>
    <phoneticPr fontId="2" type="noConversion"/>
  </si>
  <si>
    <t>무2</t>
  </si>
  <si>
    <t>무3</t>
  </si>
  <si>
    <t>⅓</t>
    <phoneticPr fontId="2" type="noConversion"/>
  </si>
  <si>
    <t>1월 월세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</si>
</sst>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41" fontId="5" fillId="0" borderId="0" xfId="1" applyFont="1" applyAlignment="1">
      <alignment vertical="center" shrinkToFit="1"/>
    </xf>
    <xf numFmtId="49" fontId="3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16"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44953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tabSelected="1" workbookViewId="0">
      <selection activeCell="B9" sqref="B9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3" width="10.875" style="38"/>
    <col min="4" max="5" width="10.875" style="35"/>
    <col min="6" max="6" width="10.875" style="12"/>
    <col min="7" max="8" width="10.875" style="38"/>
    <col min="9" max="9" width="10.875" style="35"/>
    <col min="10" max="10" width="10.875" style="12"/>
    <col min="11" max="11" width="10.875" style="38"/>
    <col min="12" max="12" width="10.875" style="49"/>
    <col min="13" max="13" width="10.875" style="12"/>
    <col min="14" max="14" width="10.875" style="38"/>
    <col min="15" max="15" width="10.875" style="12"/>
    <col min="16" max="16384" width="10.875" style="38"/>
  </cols>
  <sheetData>
    <row r="2" spans="1:15" ht="20.100000000000001" customHeight="1" x14ac:dyDescent="0.3">
      <c r="A2" s="11" t="s">
        <v>0</v>
      </c>
      <c r="B2" s="12">
        <v>87000000</v>
      </c>
    </row>
    <row r="3" spans="1:15" ht="20.100000000000001" customHeight="1" x14ac:dyDescent="0.3">
      <c r="A3" s="11" t="s">
        <v>1</v>
      </c>
      <c r="B3" s="12">
        <v>240000</v>
      </c>
      <c r="O3" s="51">
        <f>O4-SUM(O5:O12)</f>
        <v>294592</v>
      </c>
    </row>
    <row r="4" spans="1:15" ht="20.100000000000001" customHeight="1" x14ac:dyDescent="0.3">
      <c r="A4" s="11"/>
      <c r="E4" s="35" t="s">
        <v>151</v>
      </c>
      <c r="F4" s="12">
        <v>10000000</v>
      </c>
      <c r="H4" s="39"/>
      <c r="O4" s="12">
        <f>3495882-3000000</f>
        <v>495882</v>
      </c>
    </row>
    <row r="5" spans="1:15" ht="20.100000000000001" customHeight="1" x14ac:dyDescent="0.3">
      <c r="A5" s="40" t="s">
        <v>152</v>
      </c>
      <c r="B5" s="41">
        <v>9000000</v>
      </c>
      <c r="C5" s="42" t="s">
        <v>153</v>
      </c>
      <c r="E5" s="35" t="s">
        <v>154</v>
      </c>
      <c r="F5" s="12">
        <v>1500000</v>
      </c>
      <c r="G5" s="39"/>
      <c r="N5" s="50" t="s">
        <v>243</v>
      </c>
      <c r="O5" s="12">
        <v>201290</v>
      </c>
    </row>
    <row r="6" spans="1:15" ht="20.100000000000001" customHeight="1" x14ac:dyDescent="0.3">
      <c r="A6" s="18" t="s">
        <v>4</v>
      </c>
      <c r="B6" s="24">
        <f>B2*50%</f>
        <v>43500000</v>
      </c>
      <c r="E6" s="35" t="s">
        <v>155</v>
      </c>
      <c r="F6" s="12">
        <v>76000</v>
      </c>
    </row>
    <row r="7" spans="1:15" ht="20.100000000000001" customHeight="1" x14ac:dyDescent="0.3">
      <c r="A7" s="18" t="s">
        <v>2</v>
      </c>
      <c r="B7" s="24">
        <v>33300000</v>
      </c>
      <c r="E7" s="35" t="s">
        <v>97</v>
      </c>
      <c r="F7" s="12">
        <v>120000</v>
      </c>
      <c r="N7" s="12"/>
    </row>
    <row r="8" spans="1:15" ht="20.100000000000001" customHeight="1" x14ac:dyDescent="0.3">
      <c r="A8" s="11" t="s">
        <v>3</v>
      </c>
      <c r="B8" s="12">
        <v>30590</v>
      </c>
      <c r="C8" s="38" t="s">
        <v>145</v>
      </c>
      <c r="E8" s="35" t="s">
        <v>196</v>
      </c>
      <c r="F8" s="12">
        <f>47740+18500</f>
        <v>66240</v>
      </c>
      <c r="G8" s="39"/>
    </row>
    <row r="9" spans="1:15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53" t="s">
        <v>157</v>
      </c>
      <c r="F9" s="53"/>
      <c r="I9" s="53" t="s">
        <v>158</v>
      </c>
      <c r="J9" s="53"/>
      <c r="M9" s="51">
        <f>M10-SUM(M11:M20)</f>
        <v>3000000</v>
      </c>
    </row>
    <row r="10" spans="1:15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3" t="s">
        <v>159</v>
      </c>
      <c r="F10" s="44">
        <f>SUM(F4:F8)-SUM(F11:F156)+25</f>
        <v>-296970</v>
      </c>
      <c r="I10" s="43" t="s">
        <v>160</v>
      </c>
      <c r="J10" s="45">
        <f>SUM(J11:J49)</f>
        <v>408800</v>
      </c>
      <c r="L10" s="49" t="s">
        <v>232</v>
      </c>
      <c r="M10" s="12">
        <v>4059118</v>
      </c>
    </row>
    <row r="11" spans="1:15" ht="20.100000000000001" customHeight="1" x14ac:dyDescent="0.3">
      <c r="A11" s="11" t="s">
        <v>10</v>
      </c>
      <c r="B11" s="12">
        <v>50000</v>
      </c>
      <c r="C11" s="38" t="s">
        <v>161</v>
      </c>
      <c r="D11" s="35" t="s">
        <v>215</v>
      </c>
      <c r="E11" s="35" t="s">
        <v>162</v>
      </c>
      <c r="F11" s="12">
        <f>B5</f>
        <v>9000000</v>
      </c>
      <c r="G11" s="38" t="s">
        <v>152</v>
      </c>
      <c r="I11" s="35" t="s">
        <v>198</v>
      </c>
      <c r="J11" s="12">
        <v>99900</v>
      </c>
      <c r="L11" s="49" t="s">
        <v>233</v>
      </c>
      <c r="M11" s="12">
        <v>183543</v>
      </c>
      <c r="N11" s="39"/>
    </row>
    <row r="12" spans="1:15" ht="20.100000000000001" customHeight="1" x14ac:dyDescent="0.3">
      <c r="A12" s="11" t="s">
        <v>7</v>
      </c>
      <c r="B12" s="12">
        <v>80000</v>
      </c>
      <c r="C12" s="38" t="s">
        <v>163</v>
      </c>
      <c r="D12" s="35" t="s">
        <v>215</v>
      </c>
      <c r="E12" s="35" t="s">
        <v>164</v>
      </c>
      <c r="F12" s="12">
        <v>10000</v>
      </c>
      <c r="G12" s="38" t="s">
        <v>165</v>
      </c>
      <c r="I12" s="35" t="s">
        <v>199</v>
      </c>
      <c r="J12" s="12">
        <v>17900</v>
      </c>
      <c r="L12" s="49" t="s">
        <v>234</v>
      </c>
      <c r="M12" s="12">
        <v>300000</v>
      </c>
      <c r="N12" s="52" t="s">
        <v>242</v>
      </c>
    </row>
    <row r="13" spans="1:15" ht="20.100000000000001" customHeight="1" x14ac:dyDescent="0.3">
      <c r="A13" s="11" t="s">
        <v>8</v>
      </c>
      <c r="B13" s="12">
        <v>80000</v>
      </c>
      <c r="C13" s="38" t="s">
        <v>163</v>
      </c>
      <c r="D13" s="35" t="s">
        <v>215</v>
      </c>
      <c r="E13" s="35" t="s">
        <v>166</v>
      </c>
      <c r="F13" s="12">
        <v>80000</v>
      </c>
      <c r="I13" s="35" t="s">
        <v>200</v>
      </c>
      <c r="L13" s="49" t="s">
        <v>235</v>
      </c>
      <c r="M13" s="12">
        <f>80000-24000</f>
        <v>56000</v>
      </c>
    </row>
    <row r="14" spans="1:15" ht="20.100000000000001" customHeight="1" x14ac:dyDescent="0.3">
      <c r="A14" s="11" t="s">
        <v>9</v>
      </c>
      <c r="B14" s="12">
        <f>B3+B8+B12+B13+B11</f>
        <v>480590</v>
      </c>
      <c r="D14" s="35" t="s">
        <v>215</v>
      </c>
      <c r="E14" s="35" t="s">
        <v>167</v>
      </c>
      <c r="F14" s="12">
        <v>50000</v>
      </c>
      <c r="I14" s="35" t="s">
        <v>201</v>
      </c>
      <c r="J14" s="12">
        <v>129000</v>
      </c>
      <c r="L14" s="49" t="s">
        <v>236</v>
      </c>
      <c r="M14" s="12">
        <v>25000</v>
      </c>
    </row>
    <row r="15" spans="1:15" ht="20.100000000000001" customHeight="1" x14ac:dyDescent="0.3">
      <c r="B15" s="38"/>
      <c r="D15" s="35" t="s">
        <v>215</v>
      </c>
      <c r="E15" s="35" t="s">
        <v>8</v>
      </c>
      <c r="F15" s="12">
        <v>39730</v>
      </c>
      <c r="G15" s="38" t="s">
        <v>169</v>
      </c>
      <c r="I15" s="35" t="s">
        <v>202</v>
      </c>
      <c r="J15" s="12">
        <f>142000+20000</f>
        <v>162000</v>
      </c>
      <c r="L15" s="49" t="s">
        <v>237</v>
      </c>
      <c r="M15" s="12">
        <v>493460</v>
      </c>
    </row>
    <row r="16" spans="1:15" ht="20.100000000000001" customHeight="1" x14ac:dyDescent="0.3">
      <c r="A16" s="11" t="s">
        <v>168</v>
      </c>
      <c r="B16" s="12">
        <f>(B5+B9+B10+F5)-B5</f>
        <v>11700000</v>
      </c>
      <c r="D16" s="35" t="s">
        <v>208</v>
      </c>
      <c r="E16" s="35" t="s">
        <v>8</v>
      </c>
      <c r="F16" s="12">
        <v>64620</v>
      </c>
      <c r="G16" s="38" t="s">
        <v>170</v>
      </c>
      <c r="I16" s="35" t="s">
        <v>203</v>
      </c>
      <c r="L16" s="49" t="s">
        <v>238</v>
      </c>
      <c r="M16" s="12">
        <v>1115</v>
      </c>
    </row>
    <row r="17" spans="1:14" ht="20.100000000000001" customHeight="1" x14ac:dyDescent="0.3">
      <c r="D17" s="35" t="s">
        <v>215</v>
      </c>
      <c r="E17" s="35" t="s">
        <v>12</v>
      </c>
      <c r="F17" s="12">
        <v>244000</v>
      </c>
    </row>
    <row r="18" spans="1:14" ht="20.100000000000001" customHeight="1" x14ac:dyDescent="0.3">
      <c r="D18" s="35" t="s">
        <v>215</v>
      </c>
      <c r="E18" s="35" t="s">
        <v>171</v>
      </c>
      <c r="F18" s="12">
        <v>180000</v>
      </c>
      <c r="H18" s="39"/>
    </row>
    <row r="19" spans="1:14" ht="20.100000000000001" customHeight="1" x14ac:dyDescent="0.3">
      <c r="A19" s="11"/>
      <c r="D19" s="35" t="s">
        <v>215</v>
      </c>
      <c r="E19" s="35" t="s">
        <v>172</v>
      </c>
      <c r="F19" s="12">
        <f>60000+110000</f>
        <v>170000</v>
      </c>
    </row>
    <row r="20" spans="1:14" ht="20.100000000000001" customHeight="1" x14ac:dyDescent="0.3">
      <c r="A20" s="11"/>
      <c r="D20" s="35" t="s">
        <v>215</v>
      </c>
      <c r="E20" s="35" t="s">
        <v>105</v>
      </c>
      <c r="F20" s="12">
        <v>70000</v>
      </c>
    </row>
    <row r="21" spans="1:14" ht="20.100000000000001" customHeight="1" x14ac:dyDescent="0.3">
      <c r="D21" s="35" t="s">
        <v>208</v>
      </c>
      <c r="E21" s="35" t="s">
        <v>173</v>
      </c>
      <c r="F21" s="12">
        <v>14840</v>
      </c>
    </row>
    <row r="22" spans="1:14" ht="20.100000000000001" customHeight="1" x14ac:dyDescent="0.3">
      <c r="D22" s="35" t="s">
        <v>208</v>
      </c>
      <c r="E22" s="35" t="s">
        <v>174</v>
      </c>
      <c r="F22" s="12">
        <v>9510</v>
      </c>
    </row>
    <row r="23" spans="1:14" ht="20.100000000000001" customHeight="1" x14ac:dyDescent="0.3">
      <c r="A23" s="11"/>
      <c r="D23" s="35" t="s">
        <v>208</v>
      </c>
      <c r="E23" s="35" t="s">
        <v>175</v>
      </c>
      <c r="F23" s="12">
        <v>434700</v>
      </c>
    </row>
    <row r="24" spans="1:14" ht="20.100000000000001" customHeight="1" x14ac:dyDescent="0.3">
      <c r="A24" s="11"/>
      <c r="D24" s="35" t="s">
        <v>208</v>
      </c>
      <c r="E24" s="35" t="s">
        <v>176</v>
      </c>
      <c r="F24" s="12">
        <v>212900</v>
      </c>
    </row>
    <row r="25" spans="1:14" ht="20.100000000000001" customHeight="1" x14ac:dyDescent="0.3">
      <c r="D25" s="35" t="s">
        <v>208</v>
      </c>
      <c r="E25" s="35" t="s">
        <v>177</v>
      </c>
      <c r="F25" s="12">
        <v>358900</v>
      </c>
    </row>
    <row r="26" spans="1:14" ht="20.100000000000001" customHeight="1" x14ac:dyDescent="0.3">
      <c r="A26" s="11"/>
      <c r="D26" s="35" t="s">
        <v>208</v>
      </c>
      <c r="E26" s="35" t="s">
        <v>178</v>
      </c>
      <c r="F26" s="12">
        <v>17300</v>
      </c>
    </row>
    <row r="27" spans="1:14" ht="20.100000000000001" customHeight="1" x14ac:dyDescent="0.3">
      <c r="A27" s="11"/>
      <c r="D27" s="35" t="s">
        <v>215</v>
      </c>
      <c r="E27" s="35" t="s">
        <v>179</v>
      </c>
      <c r="F27" s="12">
        <v>61225</v>
      </c>
      <c r="M27" s="11"/>
      <c r="N27" s="12"/>
    </row>
    <row r="28" spans="1:14" ht="20.100000000000001" customHeight="1" x14ac:dyDescent="0.3">
      <c r="A28" s="11"/>
      <c r="D28" s="35" t="s">
        <v>215</v>
      </c>
      <c r="E28" s="35" t="s">
        <v>180</v>
      </c>
      <c r="F28" s="12">
        <v>97750</v>
      </c>
      <c r="M28" s="11"/>
      <c r="N28" s="12"/>
    </row>
    <row r="29" spans="1:14" ht="20.100000000000001" customHeight="1" x14ac:dyDescent="0.3">
      <c r="A29" s="11"/>
      <c r="D29" s="35" t="s">
        <v>215</v>
      </c>
      <c r="E29" s="35" t="s">
        <v>181</v>
      </c>
      <c r="F29" s="12">
        <v>18700</v>
      </c>
      <c r="M29" s="11"/>
      <c r="N29" s="12"/>
    </row>
    <row r="30" spans="1:14" ht="20.100000000000001" customHeight="1" x14ac:dyDescent="0.3">
      <c r="A30" s="11"/>
      <c r="D30" s="35" t="s">
        <v>215</v>
      </c>
      <c r="E30" s="35" t="s">
        <v>182</v>
      </c>
      <c r="F30" s="12">
        <v>18700</v>
      </c>
      <c r="M30" s="11"/>
    </row>
    <row r="31" spans="1:14" ht="20.100000000000001" customHeight="1" x14ac:dyDescent="0.3">
      <c r="D31" s="35" t="s">
        <v>215</v>
      </c>
      <c r="E31" s="35" t="s">
        <v>183</v>
      </c>
      <c r="F31" s="12">
        <v>36550</v>
      </c>
      <c r="G31" s="38" t="s">
        <v>193</v>
      </c>
      <c r="M31" s="11"/>
    </row>
    <row r="32" spans="1:14" ht="20.100000000000001" customHeight="1" x14ac:dyDescent="0.3">
      <c r="D32" s="35" t="s">
        <v>215</v>
      </c>
      <c r="E32" s="35" t="s">
        <v>184</v>
      </c>
      <c r="F32" s="12">
        <v>22000</v>
      </c>
      <c r="M32" s="11"/>
    </row>
    <row r="33" spans="4:13" ht="20.100000000000001" customHeight="1" x14ac:dyDescent="0.3">
      <c r="D33" s="35" t="s">
        <v>215</v>
      </c>
      <c r="E33" s="35" t="s">
        <v>185</v>
      </c>
      <c r="F33" s="12">
        <v>42250</v>
      </c>
      <c r="M33" s="11"/>
    </row>
    <row r="34" spans="4:13" ht="20.100000000000001" customHeight="1" x14ac:dyDescent="0.3">
      <c r="D34" s="35" t="s">
        <v>208</v>
      </c>
      <c r="E34" s="35" t="s">
        <v>186</v>
      </c>
      <c r="F34" s="12">
        <v>70000</v>
      </c>
      <c r="M34" s="11"/>
    </row>
    <row r="35" spans="4:13" ht="20.100000000000001" customHeight="1" x14ac:dyDescent="0.3">
      <c r="D35" s="35" t="s">
        <v>208</v>
      </c>
      <c r="E35" s="35" t="s">
        <v>187</v>
      </c>
      <c r="F35" s="12">
        <v>13000</v>
      </c>
      <c r="M35" s="11"/>
    </row>
    <row r="36" spans="4:13" ht="20.100000000000001" customHeight="1" x14ac:dyDescent="0.3">
      <c r="D36" s="35" t="s">
        <v>208</v>
      </c>
      <c r="E36" s="35" t="s">
        <v>188</v>
      </c>
      <c r="F36" s="12">
        <v>3520</v>
      </c>
      <c r="G36" s="38" t="s">
        <v>189</v>
      </c>
    </row>
    <row r="37" spans="4:13" ht="20.100000000000001" customHeight="1" x14ac:dyDescent="0.3">
      <c r="D37" s="35" t="s">
        <v>208</v>
      </c>
      <c r="E37" s="35" t="s">
        <v>188</v>
      </c>
      <c r="F37" s="12">
        <v>3760</v>
      </c>
      <c r="G37" s="38" t="s">
        <v>190</v>
      </c>
    </row>
    <row r="38" spans="4:13" ht="20.100000000000001" customHeight="1" x14ac:dyDescent="0.3">
      <c r="D38" s="35" t="s">
        <v>208</v>
      </c>
      <c r="E38" s="35" t="s">
        <v>188</v>
      </c>
      <c r="F38" s="12">
        <v>3040</v>
      </c>
      <c r="G38" s="38" t="s">
        <v>194</v>
      </c>
    </row>
    <row r="39" spans="4:13" ht="20.100000000000001" customHeight="1" x14ac:dyDescent="0.3">
      <c r="D39" s="35" t="s">
        <v>208</v>
      </c>
      <c r="E39" s="35" t="s">
        <v>191</v>
      </c>
      <c r="F39" s="12">
        <v>11000</v>
      </c>
    </row>
    <row r="40" spans="4:13" ht="20.100000000000001" customHeight="1" x14ac:dyDescent="0.3">
      <c r="D40" s="35" t="s">
        <v>215</v>
      </c>
      <c r="E40" s="35" t="s">
        <v>204</v>
      </c>
      <c r="F40" s="11">
        <v>12000</v>
      </c>
    </row>
    <row r="41" spans="4:13" ht="20.100000000000001" customHeight="1" x14ac:dyDescent="0.3">
      <c r="D41" s="49" t="s">
        <v>208</v>
      </c>
      <c r="E41" s="35" t="s">
        <v>26</v>
      </c>
      <c r="F41" s="12">
        <v>99000</v>
      </c>
    </row>
    <row r="42" spans="4:13" ht="20.100000000000001" customHeight="1" x14ac:dyDescent="0.3">
      <c r="D42" s="48" t="s">
        <v>215</v>
      </c>
      <c r="E42" s="35" t="s">
        <v>195</v>
      </c>
      <c r="F42" s="12">
        <v>160000</v>
      </c>
    </row>
    <row r="43" spans="4:13" ht="20.100000000000001" customHeight="1" x14ac:dyDescent="0.3">
      <c r="D43" s="35" t="s">
        <v>209</v>
      </c>
      <c r="E43" s="35" t="s">
        <v>205</v>
      </c>
      <c r="F43" s="12">
        <v>24000</v>
      </c>
      <c r="G43" s="12"/>
      <c r="H43" s="39"/>
    </row>
    <row r="44" spans="4:13" ht="20.100000000000001" customHeight="1" x14ac:dyDescent="0.3">
      <c r="D44" s="35" t="s">
        <v>209</v>
      </c>
      <c r="E44" s="35" t="s">
        <v>206</v>
      </c>
      <c r="F44" s="12">
        <v>34330</v>
      </c>
    </row>
    <row r="45" spans="4:13" ht="20.100000000000001" customHeight="1" x14ac:dyDescent="0.3">
      <c r="D45" s="35" t="s">
        <v>210</v>
      </c>
      <c r="E45" s="35" t="s">
        <v>192</v>
      </c>
      <c r="F45" s="12">
        <v>17460</v>
      </c>
      <c r="G45" s="38" t="s">
        <v>207</v>
      </c>
    </row>
    <row r="46" spans="4:13" ht="20.100000000000001" customHeight="1" x14ac:dyDescent="0.3">
      <c r="D46" s="35" t="s">
        <v>210</v>
      </c>
      <c r="E46" s="35" t="s">
        <v>211</v>
      </c>
      <c r="F46" s="12">
        <v>4000</v>
      </c>
      <c r="G46" s="38" t="s">
        <v>216</v>
      </c>
    </row>
    <row r="47" spans="4:13" ht="20.100000000000001" customHeight="1" x14ac:dyDescent="0.3">
      <c r="D47" s="35" t="s">
        <v>210</v>
      </c>
      <c r="E47" s="35" t="s">
        <v>212</v>
      </c>
      <c r="F47" s="12">
        <v>5900</v>
      </c>
    </row>
    <row r="48" spans="4:13" ht="20.100000000000001" customHeight="1" x14ac:dyDescent="0.3">
      <c r="D48" s="47" t="s">
        <v>210</v>
      </c>
      <c r="E48" s="47" t="s">
        <v>229</v>
      </c>
      <c r="F48" s="12">
        <v>10000</v>
      </c>
      <c r="I48" s="47"/>
    </row>
    <row r="49" spans="4:8" ht="20.100000000000001" customHeight="1" x14ac:dyDescent="0.3">
      <c r="D49" s="35" t="s">
        <v>210</v>
      </c>
      <c r="E49" s="35" t="s">
        <v>213</v>
      </c>
      <c r="F49" s="12">
        <v>15800</v>
      </c>
    </row>
    <row r="50" spans="4:8" ht="20.100000000000001" customHeight="1" x14ac:dyDescent="0.3">
      <c r="D50" s="46" t="s">
        <v>210</v>
      </c>
      <c r="E50" s="35" t="s">
        <v>214</v>
      </c>
      <c r="F50" s="12">
        <v>11720</v>
      </c>
    </row>
    <row r="51" spans="4:8" ht="20.100000000000001" customHeight="1" x14ac:dyDescent="0.3">
      <c r="D51" s="35" t="s">
        <v>210</v>
      </c>
      <c r="E51" s="35" t="s">
        <v>217</v>
      </c>
      <c r="F51" s="12">
        <v>4000</v>
      </c>
      <c r="G51" s="38" t="s">
        <v>218</v>
      </c>
    </row>
    <row r="52" spans="4:8" ht="20.100000000000001" customHeight="1" x14ac:dyDescent="0.3">
      <c r="D52" s="46" t="s">
        <v>210</v>
      </c>
      <c r="E52" s="35" t="s">
        <v>219</v>
      </c>
      <c r="F52" s="12">
        <v>2500</v>
      </c>
      <c r="G52" s="38" t="s">
        <v>220</v>
      </c>
    </row>
    <row r="53" spans="4:8" ht="20.100000000000001" customHeight="1" x14ac:dyDescent="0.3">
      <c r="D53" s="47" t="s">
        <v>210</v>
      </c>
      <c r="E53" s="35" t="s">
        <v>197</v>
      </c>
      <c r="F53" s="11">
        <v>41500</v>
      </c>
    </row>
    <row r="54" spans="4:8" ht="20.100000000000001" customHeight="1" x14ac:dyDescent="0.3">
      <c r="D54" s="35" t="s">
        <v>222</v>
      </c>
      <c r="E54" s="35" t="s">
        <v>221</v>
      </c>
      <c r="F54" s="12">
        <v>3000</v>
      </c>
      <c r="G54" s="38" t="s">
        <v>223</v>
      </c>
    </row>
    <row r="55" spans="4:8" ht="20.100000000000001" customHeight="1" x14ac:dyDescent="0.3">
      <c r="D55" s="35" t="s">
        <v>224</v>
      </c>
      <c r="E55" s="35" t="s">
        <v>225</v>
      </c>
      <c r="F55" s="12">
        <v>19100</v>
      </c>
    </row>
    <row r="56" spans="4:8" ht="20.100000000000001" customHeight="1" x14ac:dyDescent="0.3">
      <c r="D56" s="35" t="s">
        <v>228</v>
      </c>
      <c r="E56" s="35" t="s">
        <v>226</v>
      </c>
      <c r="F56" s="12">
        <v>53030</v>
      </c>
      <c r="G56" s="38" t="s">
        <v>227</v>
      </c>
    </row>
    <row r="57" spans="4:8" ht="20.100000000000001" customHeight="1" x14ac:dyDescent="0.3">
      <c r="D57" s="35" t="s">
        <v>230</v>
      </c>
      <c r="E57" s="35" t="s">
        <v>231</v>
      </c>
      <c r="F57" s="12">
        <v>61300</v>
      </c>
      <c r="H57" s="38" t="s">
        <v>239</v>
      </c>
    </row>
    <row r="58" spans="4:8" ht="20.100000000000001" customHeight="1" x14ac:dyDescent="0.3">
      <c r="D58" s="49" t="s">
        <v>210</v>
      </c>
      <c r="E58" s="49" t="s">
        <v>23</v>
      </c>
      <c r="F58" s="12">
        <v>61300</v>
      </c>
      <c r="H58" s="38" t="s">
        <v>240</v>
      </c>
    </row>
    <row r="59" spans="4:8" ht="20.100000000000001" customHeight="1" x14ac:dyDescent="0.3">
      <c r="D59" s="49" t="s">
        <v>210</v>
      </c>
      <c r="E59" s="49" t="s">
        <v>23</v>
      </c>
      <c r="F59" s="12">
        <v>61300</v>
      </c>
      <c r="H59" s="38" t="s">
        <v>241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2023-01-27T07:51:05Z</dcterms:modified>
</cp:coreProperties>
</file>