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프론트엔드_소다미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F15" i="1"/>
  <c r="B10" i="1" l="1"/>
  <c r="B9" i="1"/>
  <c r="B7" i="1"/>
  <c r="A1" i="1"/>
  <c r="B11" i="1" l="1"/>
  <c r="F3" i="1" l="1"/>
  <c r="B12" i="1"/>
  <c r="B15" i="1" s="1"/>
</calcChain>
</file>

<file path=xl/sharedStrings.xml><?xml version="1.0" encoding="utf-8"?>
<sst xmlns="http://schemas.openxmlformats.org/spreadsheetml/2006/main" count="56" uniqueCount="56">
  <si>
    <t>보증금</t>
    <phoneticPr fontId="2" type="noConversion"/>
  </si>
  <si>
    <t>월세</t>
    <phoneticPr fontId="2" type="noConversion"/>
  </si>
  <si>
    <t>버팀목</t>
    <phoneticPr fontId="2" type="noConversion"/>
  </si>
  <si>
    <t>이자</t>
    <phoneticPr fontId="2" type="noConversion"/>
  </si>
  <si>
    <t>SH</t>
    <phoneticPr fontId="2" type="noConversion"/>
  </si>
  <si>
    <t>계약금</t>
    <phoneticPr fontId="2" type="noConversion"/>
  </si>
  <si>
    <t>잔금</t>
    <phoneticPr fontId="2" type="noConversion"/>
  </si>
  <si>
    <t>관리비</t>
    <phoneticPr fontId="2" type="noConversion"/>
  </si>
  <si>
    <t>공과금</t>
    <phoneticPr fontId="2" type="noConversion"/>
  </si>
  <si>
    <t>총 월세</t>
    <phoneticPr fontId="2" type="noConversion"/>
  </si>
  <si>
    <t>이자2</t>
    <phoneticPr fontId="2" type="noConversion"/>
  </si>
  <si>
    <t>입주청소</t>
    <phoneticPr fontId="2" type="noConversion"/>
  </si>
  <si>
    <t>포장이사</t>
    <phoneticPr fontId="2" type="noConversion"/>
  </si>
  <si>
    <t>복비</t>
    <phoneticPr fontId="2" type="noConversion"/>
  </si>
  <si>
    <t>잔액</t>
    <phoneticPr fontId="2" type="noConversion"/>
  </si>
  <si>
    <t>나</t>
    <phoneticPr fontId="2" type="noConversion"/>
  </si>
  <si>
    <t>퇴실청소</t>
    <phoneticPr fontId="2" type="noConversion"/>
  </si>
  <si>
    <t>엄마</t>
    <phoneticPr fontId="2" type="noConversion"/>
  </si>
  <si>
    <t>엄마 총</t>
    <phoneticPr fontId="2" type="noConversion"/>
  </si>
  <si>
    <t>엘베</t>
    <phoneticPr fontId="2" type="noConversion"/>
  </si>
  <si>
    <t>보유</t>
    <phoneticPr fontId="2" type="noConversion"/>
  </si>
  <si>
    <t>매트리스</t>
    <phoneticPr fontId="2" type="noConversion"/>
  </si>
  <si>
    <t>수납장</t>
    <phoneticPr fontId="2" type="noConversion"/>
  </si>
  <si>
    <t>수납침대</t>
    <phoneticPr fontId="2" type="noConversion"/>
  </si>
  <si>
    <t>침구류</t>
    <phoneticPr fontId="2" type="noConversion"/>
  </si>
  <si>
    <t>트롤리</t>
    <phoneticPr fontId="2" type="noConversion"/>
  </si>
  <si>
    <t>이케아</t>
    <phoneticPr fontId="2" type="noConversion"/>
  </si>
  <si>
    <t>의자</t>
    <phoneticPr fontId="2" type="noConversion"/>
  </si>
  <si>
    <t>샤워기</t>
    <phoneticPr fontId="2" type="noConversion"/>
  </si>
  <si>
    <t>건조기</t>
    <phoneticPr fontId="2" type="noConversion"/>
  </si>
  <si>
    <t>테이블</t>
    <phoneticPr fontId="2" type="noConversion"/>
  </si>
  <si>
    <t>협탁</t>
    <phoneticPr fontId="2" type="noConversion"/>
  </si>
  <si>
    <t>소파</t>
    <phoneticPr fontId="2" type="noConversion"/>
  </si>
  <si>
    <t>커튼</t>
    <phoneticPr fontId="2" type="noConversion"/>
  </si>
  <si>
    <t>문앞커튼</t>
    <phoneticPr fontId="2" type="noConversion"/>
  </si>
  <si>
    <t>실외기실커튼</t>
    <phoneticPr fontId="2" type="noConversion"/>
  </si>
  <si>
    <t>도예 클래스</t>
    <phoneticPr fontId="2" type="noConversion"/>
  </si>
  <si>
    <t>키보드</t>
    <phoneticPr fontId="2" type="noConversion"/>
  </si>
  <si>
    <t>미니빔</t>
    <phoneticPr fontId="2" type="noConversion"/>
  </si>
  <si>
    <t>수건</t>
    <phoneticPr fontId="2" type="noConversion"/>
  </si>
  <si>
    <t>공과금 정산</t>
    <phoneticPr fontId="2" type="noConversion"/>
  </si>
  <si>
    <t>샤워기, 호스, 필터(6개)</t>
    <phoneticPr fontId="2" type="noConversion"/>
  </si>
  <si>
    <t>비고</t>
    <phoneticPr fontId="2" type="noConversion"/>
  </si>
  <si>
    <t>납부</t>
    <phoneticPr fontId="2" type="noConversion"/>
  </si>
  <si>
    <t>결제</t>
    <phoneticPr fontId="2" type="noConversion"/>
  </si>
  <si>
    <t>납부</t>
    <phoneticPr fontId="2" type="noConversion"/>
  </si>
  <si>
    <t>홈앤홈</t>
    <phoneticPr fontId="2" type="noConversion"/>
  </si>
  <si>
    <t>짐싸</t>
    <phoneticPr fontId="2" type="noConversion"/>
  </si>
  <si>
    <t>신성월드 임대인</t>
    <phoneticPr fontId="2" type="noConversion"/>
  </si>
  <si>
    <t>신성월드 임대인</t>
    <phoneticPr fontId="2" type="noConversion"/>
  </si>
  <si>
    <t>신성월드 임대인</t>
    <phoneticPr fontId="2" type="noConversion"/>
  </si>
  <si>
    <t>전기, 가스, 수도</t>
    <phoneticPr fontId="2" type="noConversion"/>
  </si>
  <si>
    <t>분리수거함</t>
    <phoneticPr fontId="2" type="noConversion"/>
  </si>
  <si>
    <t>물티슈통</t>
    <phoneticPr fontId="2" type="noConversion"/>
  </si>
  <si>
    <t>곽티슈 커버</t>
    <phoneticPr fontId="2" type="noConversion"/>
  </si>
  <si>
    <t>탁상거울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</si>
</sst>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8" formatCode="m\/d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4" fontId="3" fillId="0" borderId="0" xfId="1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41" fontId="3" fillId="0" borderId="0" xfId="1" applyFont="1">
      <alignment vertical="center"/>
    </xf>
    <xf numFmtId="41" fontId="3" fillId="0" borderId="0" xfId="1" applyFont="1" applyAlignment="1">
      <alignment horizontal="center" vertical="center"/>
    </xf>
    <xf numFmtId="41" fontId="4" fillId="2" borderId="0" xfId="1" applyFont="1" applyFill="1" applyAlignment="1">
      <alignment horizontal="center" vertical="center"/>
    </xf>
    <xf numFmtId="41" fontId="4" fillId="2" borderId="0" xfId="1" applyFont="1" applyFill="1">
      <alignment vertical="center"/>
    </xf>
    <xf numFmtId="178" fontId="4" fillId="0" borderId="0" xfId="1" applyNumberFormat="1" applyFont="1" applyAlignment="1">
      <alignment horizontal="center" vertical="center"/>
    </xf>
    <xf numFmtId="41" fontId="5" fillId="0" borderId="0" xfId="1" applyFont="1" applyAlignment="1">
      <alignment horizontal="center" vertical="center"/>
    </xf>
    <xf numFmtId="41" fontId="5" fillId="0" borderId="0" xfId="1" applyFont="1">
      <alignment vertical="center"/>
    </xf>
    <xf numFmtId="0" fontId="4" fillId="0" borderId="0" xfId="1" applyNumberFormat="1" applyFont="1" applyAlignment="1">
      <alignment horizontal="center" vertical="center"/>
    </xf>
    <xf numFmtId="178" fontId="3" fillId="0" borderId="0" xfId="1" applyNumberFormat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topLeftCell="A13" workbookViewId="0">
      <selection activeCell="H26" sqref="H26"/>
    </sheetView>
  </sheetViews>
  <sheetFormatPr defaultColWidth="8.625" defaultRowHeight="18.75" customHeight="1" x14ac:dyDescent="0.3"/>
  <cols>
    <col min="1" max="1" width="9.75" style="4" bestFit="1" customWidth="1"/>
    <col min="2" max="2" width="10.5" style="3" bestFit="1" customWidth="1"/>
    <col min="3" max="4" width="5" style="2" customWidth="1"/>
    <col min="5" max="5" width="12.75" style="4" bestFit="1" customWidth="1"/>
    <col min="6" max="6" width="10.5" style="3" bestFit="1" customWidth="1"/>
    <col min="7" max="7" width="5" style="11" customWidth="1"/>
    <col min="8" max="8" width="20.625" style="3" bestFit="1" customWidth="1"/>
    <col min="9" max="9" width="10.875" style="3" bestFit="1" customWidth="1"/>
    <col min="10" max="16384" width="8.625" style="3"/>
  </cols>
  <sheetData>
    <row r="1" spans="1:13" ht="18.75" customHeight="1" x14ac:dyDescent="0.3">
      <c r="A1" s="1">
        <f ca="1">TODAY()</f>
        <v>44923</v>
      </c>
      <c r="B1" s="2"/>
      <c r="E1" s="2"/>
      <c r="F1" s="2"/>
      <c r="H1" s="2"/>
      <c r="I1" s="2"/>
      <c r="J1" s="2"/>
      <c r="K1" s="2"/>
      <c r="L1" s="2"/>
      <c r="M1" s="2"/>
    </row>
    <row r="2" spans="1:13" ht="18.75" customHeight="1" x14ac:dyDescent="0.3">
      <c r="F2" s="4"/>
      <c r="H2" s="4"/>
      <c r="I2" s="4"/>
    </row>
    <row r="3" spans="1:13" ht="18.75" customHeight="1" x14ac:dyDescent="0.3">
      <c r="A3" s="4" t="s">
        <v>0</v>
      </c>
      <c r="B3" s="3">
        <v>87000000</v>
      </c>
      <c r="E3" s="4" t="s">
        <v>18</v>
      </c>
      <c r="F3" s="3">
        <f>B11+F7</f>
        <v>3000000</v>
      </c>
    </row>
    <row r="4" spans="1:13" ht="18.75" customHeight="1" x14ac:dyDescent="0.3">
      <c r="A4" s="4" t="s">
        <v>1</v>
      </c>
      <c r="B4" s="3">
        <v>240000</v>
      </c>
    </row>
    <row r="6" spans="1:13" ht="18.75" customHeight="1" x14ac:dyDescent="0.3">
      <c r="C6" s="2" t="s">
        <v>45</v>
      </c>
      <c r="G6" s="11" t="s">
        <v>43</v>
      </c>
    </row>
    <row r="7" spans="1:13" ht="18.75" customHeight="1" x14ac:dyDescent="0.3">
      <c r="A7" s="5" t="s">
        <v>4</v>
      </c>
      <c r="B7" s="6">
        <f>B3*50%</f>
        <v>43500000</v>
      </c>
      <c r="C7" s="7">
        <v>44592</v>
      </c>
      <c r="D7" s="7"/>
      <c r="E7" s="4" t="s">
        <v>17</v>
      </c>
      <c r="F7" s="3">
        <v>1500000</v>
      </c>
    </row>
    <row r="8" spans="1:13" ht="18.75" customHeight="1" x14ac:dyDescent="0.3">
      <c r="A8" s="5" t="s">
        <v>2</v>
      </c>
      <c r="B8" s="6">
        <v>33300000</v>
      </c>
      <c r="C8" s="7">
        <v>44567</v>
      </c>
      <c r="D8" s="7"/>
      <c r="E8" s="4" t="s">
        <v>15</v>
      </c>
      <c r="F8" s="3">
        <v>1000000</v>
      </c>
    </row>
    <row r="9" spans="1:13" ht="18.75" customHeight="1" x14ac:dyDescent="0.3">
      <c r="A9" s="4" t="s">
        <v>3</v>
      </c>
      <c r="B9" s="3">
        <f>(B8*1.4%)/12</f>
        <v>38849.999999999993</v>
      </c>
      <c r="C9" s="7"/>
      <c r="D9" s="7"/>
      <c r="E9" s="4" t="s">
        <v>12</v>
      </c>
      <c r="F9" s="3">
        <v>240000</v>
      </c>
      <c r="G9" s="11">
        <v>44568</v>
      </c>
      <c r="H9" s="3" t="s">
        <v>47</v>
      </c>
    </row>
    <row r="10" spans="1:13" ht="18.75" customHeight="1" x14ac:dyDescent="0.3">
      <c r="A10" s="5" t="s">
        <v>5</v>
      </c>
      <c r="B10" s="6">
        <f>B3*10%</f>
        <v>8700000</v>
      </c>
      <c r="C10" s="7">
        <v>44898</v>
      </c>
      <c r="D10" s="7"/>
      <c r="E10" s="4" t="s">
        <v>11</v>
      </c>
      <c r="F10" s="3">
        <v>180000</v>
      </c>
      <c r="G10" s="11">
        <v>44567</v>
      </c>
      <c r="H10" s="3" t="s">
        <v>46</v>
      </c>
    </row>
    <row r="11" spans="1:13" ht="18.75" customHeight="1" x14ac:dyDescent="0.3">
      <c r="A11" s="4" t="s">
        <v>6</v>
      </c>
      <c r="B11" s="3">
        <f>B3-B7-B8-B10</f>
        <v>1500000</v>
      </c>
      <c r="C11" s="7">
        <v>44567</v>
      </c>
      <c r="D11" s="7"/>
      <c r="E11" s="4" t="s">
        <v>16</v>
      </c>
      <c r="F11" s="3">
        <v>80000</v>
      </c>
      <c r="G11" s="11">
        <v>44568</v>
      </c>
      <c r="H11" s="3" t="s">
        <v>48</v>
      </c>
    </row>
    <row r="12" spans="1:13" ht="18.75" customHeight="1" x14ac:dyDescent="0.3">
      <c r="A12" s="4" t="s">
        <v>10</v>
      </c>
      <c r="B12" s="3">
        <f>(B10+B11+F7)*6%/12</f>
        <v>58500</v>
      </c>
      <c r="C12" s="7"/>
      <c r="D12" s="7"/>
      <c r="E12" s="4" t="s">
        <v>19</v>
      </c>
      <c r="F12" s="3">
        <v>50000</v>
      </c>
      <c r="G12" s="11">
        <v>44568</v>
      </c>
      <c r="H12" s="3" t="s">
        <v>49</v>
      </c>
    </row>
    <row r="13" spans="1:13" ht="18.75" customHeight="1" x14ac:dyDescent="0.3">
      <c r="A13" s="4" t="s">
        <v>7</v>
      </c>
      <c r="B13" s="3">
        <v>80000</v>
      </c>
      <c r="C13" s="7"/>
      <c r="D13" s="7"/>
      <c r="E13" s="4" t="s">
        <v>13</v>
      </c>
      <c r="F13" s="3">
        <v>268400</v>
      </c>
      <c r="G13" s="11">
        <v>44568</v>
      </c>
      <c r="H13" s="3" t="s">
        <v>50</v>
      </c>
    </row>
    <row r="14" spans="1:13" ht="18.75" customHeight="1" x14ac:dyDescent="0.3">
      <c r="A14" s="4" t="s">
        <v>8</v>
      </c>
      <c r="B14" s="3">
        <v>80000</v>
      </c>
      <c r="C14" s="7"/>
      <c r="D14" s="7"/>
      <c r="E14" s="4" t="s">
        <v>40</v>
      </c>
      <c r="F14" s="3">
        <v>50000</v>
      </c>
      <c r="G14" s="11">
        <v>44568</v>
      </c>
      <c r="H14" s="3" t="s">
        <v>51</v>
      </c>
    </row>
    <row r="15" spans="1:13" ht="18.75" customHeight="1" x14ac:dyDescent="0.3">
      <c r="A15" s="4" t="s">
        <v>9</v>
      </c>
      <c r="B15" s="3">
        <f>B4+B9+B13+B14+B12</f>
        <v>497350</v>
      </c>
      <c r="C15" s="7"/>
      <c r="D15" s="7"/>
      <c r="E15" s="4" t="s">
        <v>14</v>
      </c>
      <c r="F15" s="3">
        <f>(F7+F8)-F9-F10-F11-F12-F13-F14</f>
        <v>1631600</v>
      </c>
    </row>
    <row r="16" spans="1:13" s="4" customFormat="1" ht="18.75" customHeight="1" x14ac:dyDescent="0.3">
      <c r="C16" s="2"/>
      <c r="D16" s="2"/>
      <c r="G16" s="11"/>
    </row>
    <row r="17" spans="3:8" ht="18.75" customHeight="1" x14ac:dyDescent="0.3">
      <c r="E17" s="8" t="s">
        <v>20</v>
      </c>
      <c r="F17" s="9">
        <f>F15-F18-F19-F20-F21-F22-F23-F24-F25-F26-F27-F28-F29-F30-F31-F32-F33-F34-F35</f>
        <v>1108600</v>
      </c>
      <c r="G17" s="11" t="s">
        <v>44</v>
      </c>
      <c r="H17" s="4" t="s">
        <v>42</v>
      </c>
    </row>
    <row r="18" spans="3:8" ht="18.75" customHeight="1" x14ac:dyDescent="0.3">
      <c r="E18" s="4" t="s">
        <v>21</v>
      </c>
      <c r="F18" s="3">
        <v>434700</v>
      </c>
      <c r="G18" s="11">
        <v>0.46153846153846156</v>
      </c>
    </row>
    <row r="19" spans="3:8" s="4" customFormat="1" ht="18.75" customHeight="1" x14ac:dyDescent="0.3">
      <c r="C19" s="2"/>
      <c r="D19" s="2"/>
      <c r="E19" s="4" t="s">
        <v>23</v>
      </c>
      <c r="G19" s="11"/>
    </row>
    <row r="20" spans="3:8" ht="18.75" customHeight="1" x14ac:dyDescent="0.3">
      <c r="E20" s="4" t="s">
        <v>24</v>
      </c>
    </row>
    <row r="21" spans="3:8" ht="18.75" customHeight="1" x14ac:dyDescent="0.3">
      <c r="E21" s="4" t="s">
        <v>22</v>
      </c>
    </row>
    <row r="22" spans="3:8" ht="18.75" customHeight="1" x14ac:dyDescent="0.3">
      <c r="E22" s="4" t="s">
        <v>25</v>
      </c>
    </row>
    <row r="23" spans="3:8" ht="18.75" customHeight="1" x14ac:dyDescent="0.3">
      <c r="C23" s="10"/>
      <c r="D23" s="10"/>
      <c r="E23" s="4" t="s">
        <v>26</v>
      </c>
      <c r="G23" s="7"/>
    </row>
    <row r="24" spans="3:8" ht="18.75" customHeight="1" x14ac:dyDescent="0.3">
      <c r="C24" s="10"/>
      <c r="D24" s="10"/>
      <c r="E24" s="4" t="s">
        <v>31</v>
      </c>
      <c r="G24" s="7"/>
    </row>
    <row r="25" spans="3:8" ht="18.75" customHeight="1" x14ac:dyDescent="0.3">
      <c r="C25" s="10"/>
      <c r="D25" s="10"/>
      <c r="E25" s="4" t="s">
        <v>27</v>
      </c>
      <c r="G25" s="7"/>
    </row>
    <row r="26" spans="3:8" ht="18.75" customHeight="1" x14ac:dyDescent="0.3">
      <c r="C26" s="10"/>
      <c r="D26" s="10"/>
      <c r="E26" s="4" t="s">
        <v>28</v>
      </c>
      <c r="F26" s="3">
        <v>88300</v>
      </c>
      <c r="G26" s="7">
        <v>44926</v>
      </c>
      <c r="H26" s="3" t="s">
        <v>41</v>
      </c>
    </row>
    <row r="27" spans="3:8" ht="18.75" customHeight="1" x14ac:dyDescent="0.3">
      <c r="E27" s="4" t="s">
        <v>39</v>
      </c>
    </row>
    <row r="28" spans="3:8" ht="18.75" customHeight="1" x14ac:dyDescent="0.3">
      <c r="E28" s="4" t="s">
        <v>33</v>
      </c>
    </row>
    <row r="29" spans="3:8" ht="18.75" customHeight="1" x14ac:dyDescent="0.3">
      <c r="E29" s="4" t="s">
        <v>34</v>
      </c>
    </row>
    <row r="30" spans="3:8" ht="18.75" customHeight="1" x14ac:dyDescent="0.3">
      <c r="E30" s="4" t="s">
        <v>35</v>
      </c>
    </row>
    <row r="31" spans="3:8" ht="18.75" customHeight="1" x14ac:dyDescent="0.3">
      <c r="E31" s="4" t="s">
        <v>52</v>
      </c>
    </row>
    <row r="32" spans="3:8" ht="18.75" customHeight="1" x14ac:dyDescent="0.3">
      <c r="E32" s="4" t="s">
        <v>53</v>
      </c>
    </row>
    <row r="33" spans="1:6" ht="18.75" customHeight="1" x14ac:dyDescent="0.3">
      <c r="E33" s="4" t="s">
        <v>54</v>
      </c>
    </row>
    <row r="34" spans="1:6" ht="18.75" customHeight="1" x14ac:dyDescent="0.3">
      <c r="E34" s="4" t="s">
        <v>55</v>
      </c>
    </row>
    <row r="37" spans="1:6" ht="18.75" customHeight="1" x14ac:dyDescent="0.3">
      <c r="A37" s="3"/>
      <c r="E37" s="4" t="s">
        <v>29</v>
      </c>
      <c r="F37" s="3">
        <v>299000</v>
      </c>
    </row>
    <row r="38" spans="1:6" ht="18.75" customHeight="1" x14ac:dyDescent="0.3">
      <c r="E38" s="4" t="s">
        <v>32</v>
      </c>
    </row>
    <row r="39" spans="1:6" ht="18.75" customHeight="1" x14ac:dyDescent="0.3">
      <c r="E39" s="4" t="s">
        <v>30</v>
      </c>
    </row>
    <row r="40" spans="1:6" ht="18.75" customHeight="1" x14ac:dyDescent="0.3">
      <c r="E40" s="4" t="s">
        <v>36</v>
      </c>
      <c r="F40" s="3">
        <v>200000</v>
      </c>
    </row>
    <row r="41" spans="1:6" ht="18.75" customHeight="1" x14ac:dyDescent="0.3">
      <c r="E41" s="4" t="s">
        <v>37</v>
      </c>
      <c r="F41" s="3">
        <v>146020</v>
      </c>
    </row>
    <row r="42" spans="1:6" ht="18.75" customHeight="1" x14ac:dyDescent="0.3">
      <c r="E42" s="4" t="s">
        <v>38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2022-12-26T00:25:22Z</dcterms:created>
  <dcterms:modified xsi:type="dcterms:W3CDTF">2022-12-28T07:44:59Z</dcterms:modified>
</cp:coreProperties>
</file>