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3/"/>
    </mc:Choice>
  </mc:AlternateContent>
  <xr:revisionPtr revIDLastSave="433" documentId="11_946C2C74AA10D1C6D9A0D137CAB3D0636DB022F1" xr6:coauthVersionLast="47" xr6:coauthVersionMax="47" xr10:uidLastSave="{A364088F-4256-4A07-8F8B-F80904A7FC95}"/>
  <bookViews>
    <workbookView xWindow="-110" yWindow="-110" windowWidth="19420" windowHeight="10300" xr2:uid="{00000000-000D-0000-FFFF-FFFF00000000}"/>
  </bookViews>
  <sheets>
    <sheet name="Dataset" sheetId="1" r:id="rId1"/>
    <sheet name="Top5ProductiveEmployees" sheetId="2" r:id="rId2"/>
    <sheet name="DepartmentProductivityVariation" sheetId="4" r:id="rId3"/>
    <sheet name="Top3PEI" sheetId="6" r:id="rId4"/>
    <sheet name="ProductivityWorkHourCorrelation" sheetId="7" r:id="rId5"/>
    <sheet name=" UnderutilizedHighPerformers" sheetId="8" r:id="rId6"/>
  </sheets>
  <definedNames>
    <definedName name="_xlnm._FilterDatabase" localSheetId="0" hidden="1">Dataset!$A$1:$J$26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J2" i="1"/>
  <c r="I2" i="1"/>
  <c r="L5" i="1"/>
  <c r="L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4" i="6"/>
  <c r="H3" i="6"/>
  <c r="H2" i="6"/>
  <c r="H9" i="1"/>
  <c r="H8" i="1"/>
  <c r="H6" i="1"/>
  <c r="H5" i="1"/>
  <c r="H4" i="1"/>
  <c r="H3" i="1"/>
  <c r="H15" i="1"/>
  <c r="H14" i="1"/>
  <c r="H13" i="1"/>
  <c r="H12" i="1"/>
  <c r="H11" i="1"/>
  <c r="H16" i="1"/>
  <c r="H23" i="1"/>
  <c r="H22" i="1"/>
  <c r="H21" i="1"/>
  <c r="H19" i="1"/>
  <c r="H18" i="1"/>
  <c r="H17" i="1"/>
  <c r="H20" i="1"/>
  <c r="H26" i="1"/>
  <c r="H25" i="1"/>
  <c r="H24" i="1"/>
  <c r="H7" i="1"/>
  <c r="H10" i="1"/>
</calcChain>
</file>

<file path=xl/sharedStrings.xml><?xml version="1.0" encoding="utf-8"?>
<sst xmlns="http://schemas.openxmlformats.org/spreadsheetml/2006/main" count="148" uniqueCount="74">
  <si>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</si>
  <si>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</si>
  <si>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</si>
  <si>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</si>
  <si>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</si>
  <si>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</si>
  <si>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</si>
  <si>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</si>
  <si>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</si>
  <si>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</si>
  <si>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</si>
  <si>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</si>
  <si>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</si>
  <si>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</si>
  <si>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</si>
  <si>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</si>
  <si>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</si>
  <si>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</si>
  <si>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</si>
  <si>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</si>
  <si>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</si>
  <si>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</si>
  <si>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</si>
  <si>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</si>
  <si>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</si>
  <si>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</si>
  <si>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</si>
  <si>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</si>
  <si>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</si>
  <si>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</si>
  <si>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</si>
  <si>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</si>
  <si>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</si>
  <si>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</si>
  <si>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</si>
  <si>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</si>
  <si>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</si>
  <si>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Grand Total</t>
  </si>
  <si>
    <t>Standard Deviation of Productivity Scores</t>
  </si>
  <si>
    <t>Departments</t>
  </si>
  <si>
    <t>Marketing  department has the least variation in employee productivity</t>
  </si>
  <si>
    <t>Correlation between Performance_Rating and Hours_Worked</t>
  </si>
  <si>
    <t>Correlation between Performance_Rating and Tasks_Completed</t>
  </si>
  <si>
    <r>
      <t>Tasks Completed (0.9574)</t>
    </r>
    <r>
      <rPr>
        <sz val="10"/>
        <color rgb="FF000000"/>
        <rFont val="Arial"/>
        <scheme val="minor"/>
      </rPr>
      <t xml:space="preserve"> has a </t>
    </r>
    <r>
      <rPr>
        <b/>
        <sz val="10"/>
        <color rgb="FF000000"/>
        <rFont val="Arial"/>
        <scheme val="minor"/>
      </rPr>
      <t>slightly stronger influence</t>
    </r>
    <r>
      <rPr>
        <sz val="10"/>
        <color rgb="FF000000"/>
        <rFont val="Arial"/>
        <scheme val="minor"/>
      </rPr>
      <t xml:space="preserve"> on Performance Rating compared to </t>
    </r>
    <r>
      <rPr>
        <b/>
        <sz val="10"/>
        <color rgb="FF000000"/>
        <rFont val="Arial"/>
        <scheme val="minor"/>
      </rPr>
      <t>Hours Worked (0.9462)</t>
    </r>
    <r>
      <rPr>
        <sz val="10"/>
        <color rgb="FF000000"/>
        <rFont val="Arial"/>
        <scheme val="minor"/>
      </rPr>
      <t>.</t>
    </r>
  </si>
  <si>
    <r>
      <t xml:space="preserve">There is a </t>
    </r>
    <r>
      <rPr>
        <b/>
        <sz val="10"/>
        <color rgb="FF000000"/>
        <rFont val="Arial"/>
        <scheme val="minor"/>
      </rPr>
      <t>strong positive correlation</t>
    </r>
    <r>
      <rPr>
        <sz val="10"/>
        <color rgb="FF000000"/>
        <rFont val="Arial"/>
        <scheme val="minor"/>
      </rPr>
      <t xml:space="preserve"> between </t>
    </r>
    <r>
      <rPr>
        <b/>
        <sz val="10"/>
        <color rgb="FF000000"/>
        <rFont val="Arial"/>
        <scheme val="minor"/>
      </rPr>
      <t>Hours Worked</t>
    </r>
    <r>
      <rPr>
        <sz val="10"/>
        <color rgb="FF000000"/>
        <rFont val="Arial"/>
        <scheme val="minor"/>
      </rPr>
      <t xml:space="preserve"> and </t>
    </r>
    <r>
      <rPr>
        <b/>
        <sz val="10"/>
        <color rgb="FF000000"/>
        <rFont val="Arial"/>
        <scheme val="minor"/>
      </rPr>
      <t>Productivity Score</t>
    </r>
    <r>
      <rPr>
        <sz val="10"/>
        <color rgb="FF000000"/>
        <rFont val="Arial"/>
        <scheme val="minor"/>
      </rPr>
      <t>.</t>
    </r>
  </si>
  <si>
    <t xml:space="preserve"> Underutilized_High_Performer</t>
  </si>
  <si>
    <t xml:space="preserve"> PEI(Productivity Efficiency Index)</t>
  </si>
  <si>
    <t xml:space="preserve"> Tasks_per_Hour</t>
  </si>
  <si>
    <t xml:space="preserve"> Most Task-efficient Employee based on  Tasks_per_Hour</t>
  </si>
  <si>
    <r>
      <t xml:space="preserve">Arjun (Marketing) </t>
    </r>
    <r>
      <rPr>
        <sz val="10"/>
        <color rgb="FF000000"/>
        <rFont val="Arial"/>
        <family val="2"/>
        <scheme val="minor"/>
      </rPr>
      <t>has a</t>
    </r>
    <r>
      <rPr>
        <b/>
        <sz val="10"/>
        <color rgb="FF000000"/>
        <rFont val="Arial"/>
        <family val="2"/>
        <scheme val="minor"/>
      </rPr>
      <t xml:space="preserve"> Performance Score of 93 </t>
    </r>
    <r>
      <rPr>
        <sz val="10"/>
        <color rgb="FF000000"/>
        <rFont val="Arial"/>
        <family val="2"/>
        <scheme val="minor"/>
      </rPr>
      <t>and a</t>
    </r>
    <r>
      <rPr>
        <b/>
        <sz val="10"/>
        <color rgb="FF000000"/>
        <rFont val="Arial"/>
        <family val="2"/>
        <scheme val="minor"/>
      </rPr>
      <t xml:space="preserve"> Performance Rating of 5.</t>
    </r>
  </si>
  <si>
    <t>Solution 1-&gt;</t>
  </si>
  <si>
    <t>First sorted employees in descending order based on Productivity_Score and filtered the top 5 employees from them by going to Number Filters.</t>
  </si>
  <si>
    <t>Then copied and pasted the result in Top5ProductiveEmployees sheet and created a bar chart to visualise the result.</t>
  </si>
  <si>
    <t>Solution 2-&gt;</t>
  </si>
  <si>
    <t>Created a pivot table in DepartmentProductivityVariation sheet to check the standard deviation of productivity scores within each department to assess consistency.</t>
  </si>
  <si>
    <t>Then concluded which department has the least variation in employee productivity from the pivot table.</t>
  </si>
  <si>
    <t>Solution 3-&gt;</t>
  </si>
  <si>
    <t>Created a new column PEI(Productivity Efficiency Index) and calculated the same using formula (F2*G2)/D2 as instructed.</t>
  </si>
  <si>
    <t>Then sorted employees in descending order based on PEI(Productivity Efficiency Index) and filtered the top 3 employees from them by going to Number Filters.</t>
  </si>
  <si>
    <t>Then copied and pasted the result in Top3PEI sheet.</t>
  </si>
  <si>
    <t>Solution 4-&gt;</t>
  </si>
  <si>
    <t>a.</t>
  </si>
  <si>
    <t>Calculated the correlation coefficient between Performance_Rating and Hours_Worked using formula CORREL(G2:G26,D2:D26) as well as Performance_Rating and Tasks_Completed using formula CORREL(G2:G26,E2:E26).</t>
  </si>
  <si>
    <t>Then concluded  which has a stronger influence on Performance Rating based on correlation coefficient.</t>
  </si>
  <si>
    <t>b.</t>
  </si>
  <si>
    <t>Created a scatter plot to visualize the relationship between Hours_Worked and Productivity_Score in sheet ProductivityWorkHourCorrelation.</t>
  </si>
  <si>
    <t>Then concluded if there is a positive or negative correlation based on the scatter plot.</t>
  </si>
  <si>
    <t>Solution 5-&gt;</t>
  </si>
  <si>
    <t>Created a column Underutilized_High_Performer to find employees who have a Performance Rating≥4 and worked less than the average hours of all employees using formula IF(AND(G2&gt;=4,D2&lt;AVERAGE($D$2:$D$26)),"Yes","No").</t>
  </si>
  <si>
    <t>Then filtered employees having value as Yes in this column, and copied and pasted the result in sheet  UnderutilizedHighPerformers.</t>
  </si>
  <si>
    <t>Solution 6-&gt;</t>
  </si>
  <si>
    <t>Added a column Tasks_per_Hour and calculated values using formula E2/D2 as instructed.</t>
  </si>
  <si>
    <t>Then found the most task-efficient employee based on this metric using formula INDEX(B2:B26,MATCH(MAX(J2:J26),J2:J26,0)) and the employee's department using formula XLOOKUP(L11,B2:B26,C2:C26).</t>
  </si>
  <si>
    <t>Then compared the employee's performance score and rating.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</si>
</sst>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/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6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Productive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Top5ProductiveEmployees!$F$1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Top5ProductiveEmployees!$B$2:$B$6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Top5ProductiveEmployees!$F$2:$F$6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DF1-BDA1-256C1BF7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1639760"/>
        <c:axId val="1591646480"/>
      </c:barChart>
      <c:catAx>
        <c:axId val="1591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46480"/>
        <c:crosses val="autoZero"/>
        <c:auto val="1"/>
        <c:lblAlgn val="ctr"/>
        <c:lblOffset val="100"/>
        <c:noMultiLvlLbl val="0"/>
      </c:catAx>
      <c:valAx>
        <c:axId val="1591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Hours Worked vs Productivity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ProductivityWorkHourCorrelation!$B$1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ProductivityWorkHourCorrelation!$A$2:$A$26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ProductivityWorkHourCorrelation!$B$2:$B$26</c:f>
              <c:numCache>
                <c:formatCode>General</c:formatCode>
                <c:ptCount val="25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80</c:v>
                </c:pt>
                <c:pt idx="11">
                  <c:v>78</c:v>
                </c:pt>
                <c:pt idx="12">
                  <c:v>83</c:v>
                </c:pt>
                <c:pt idx="13">
                  <c:v>85</c:v>
                </c:pt>
                <c:pt idx="14">
                  <c:v>87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B-4382-A241-CF10C1A1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03920"/>
        <c:axId val="1588916400"/>
      </c:scatterChart>
      <c:valAx>
        <c:axId val="1588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6400"/>
        <c:crosses val="autoZero"/>
        <c:crossBetween val="midCat"/>
      </c:valAx>
      <c:valAx>
        <c:axId val="1588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245055</xdr:colOff>
      <xdr:row>8</xdr:row>
      <xdr:rowOff>99632</xdr:rowOff>
    </xdr:from>
    <xdr:to>
      <xdr:col>9</xdr:col>
      <xdr:colOff>554507</xdr:colOff>
      <xdr:row>37</xdr:row>
      <xdr:rowOff>71549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31B2A-A54A-FA17-8BB9-65DD4DA9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63500</xdr:rowOff>
    </xdr:from>
    <xdr:to>
      <xdr:col>13</xdr:col>
      <xdr:colOff>349249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98C45-FBEA-1CBD-BEB9-01EFF4E8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Mukherjee" refreshedDate="45899.529678356485" createdVersion="8" refreshedVersion="8" minRefreshableVersion="3" recordCount="25" xr:uid="{9BC114DF-CFB7-4ED1-9903-B52F2CD0D9D2}">
  <cacheSource type="worksheet">
    <worksheetSource ref="A1:G26" sheet="Datas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2C1C3-EF02-461D-B1A0-2D9EB73D652C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B3:C9" firstHeaderRow="1" firstDataRow="1" firstDataCol="1"/>
  <pivotFields count="7">
    <pivotField showAll="0"/>
    <pivotField showAll="0"/>
    <pivotField axis="axisRow" showAll="0" sortType="a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tandard Deviation of Productivity Scores" fld="5" subtotal="stdDevp" baseField="2" baseItem="0"/>
  </dataFields>
  <pivotTableStyleInfo name="PivotStyleDark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8"/>
  <sheetViews>
    <sheetView tabSelected="1" topLeftCell="A39" zoomScale="87" zoomScaleNormal="87" workbookViewId="0">
      <selection activeCell="A59" sqref="A59"/>
    </sheetView>
  </sheetViews>
  <sheetFormatPr defaultColWidth="12.6328125" defaultRowHeight="15.75" customHeight="1" x14ac:dyDescent="0.25"/>
  <cols>
    <col min="1" max="1" width="18.08984375" bestFit="1" customWidth="1"/>
    <col min="2" max="2" width="11.81640625" bestFit="1" customWidth="1"/>
    <col min="3" max="3" width="17" bestFit="1" customWidth="1"/>
    <col min="4" max="4" width="19.6328125" bestFit="1" customWidth="1"/>
    <col min="5" max="5" width="21.90625" bestFit="1" customWidth="1"/>
    <col min="6" max="6" width="23.08984375" bestFit="1" customWidth="1"/>
    <col min="7" max="7" width="24.54296875" bestFit="1" customWidth="1"/>
    <col min="8" max="8" width="36.26953125" bestFit="1" customWidth="1"/>
    <col min="9" max="9" width="33.7265625" bestFit="1" customWidth="1"/>
    <col min="10" max="10" width="21.453125" bestFit="1" customWidth="1"/>
    <col min="12" max="12" width="57.453125" customWidth="1"/>
    <col min="13" max="13" width="37" customWidth="1"/>
  </cols>
  <sheetData>
    <row r="1" spans="1:13" ht="15.75" customHeight="1" x14ac:dyDescent="0.35">
      <c r="A1" s="10" t="s">
        <v>0</v>
      </c>
      <c r="B1" s="10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46</v>
      </c>
      <c r="I1" s="20" t="s">
        <v>45</v>
      </c>
      <c r="J1" s="20" t="s">
        <v>47</v>
      </c>
    </row>
    <row r="2" spans="1:13" ht="15.75" customHeight="1" x14ac:dyDescent="0.35">
      <c r="A2" s="12">
        <v>102</v>
      </c>
      <c r="B2" s="12" t="s">
        <v>9</v>
      </c>
      <c r="C2" s="12" t="s">
        <v>10</v>
      </c>
      <c r="D2" s="12">
        <v>40</v>
      </c>
      <c r="E2" s="12">
        <v>65</v>
      </c>
      <c r="F2" s="12">
        <v>90</v>
      </c>
      <c r="G2" s="12">
        <v>5</v>
      </c>
      <c r="H2" s="12">
        <f>(F2*G2)/D2</f>
        <v>11.25</v>
      </c>
      <c r="I2" s="12" t="str">
        <f>IF(AND(G2&gt;=4,D2&lt;AVERAGE($D$2:$D$26)),"Yes","No")</f>
        <v>No</v>
      </c>
      <c r="J2" s="12">
        <f>E2/D2</f>
        <v>1.625</v>
      </c>
      <c r="L2" s="10" t="s">
        <v>41</v>
      </c>
    </row>
    <row r="3" spans="1:13" ht="15.75" customHeight="1" x14ac:dyDescent="0.35">
      <c r="A3" s="11">
        <v>109</v>
      </c>
      <c r="B3" s="11" t="s">
        <v>20</v>
      </c>
      <c r="C3" s="11" t="s">
        <v>10</v>
      </c>
      <c r="D3" s="11">
        <v>42</v>
      </c>
      <c r="E3" s="11">
        <v>70</v>
      </c>
      <c r="F3" s="11">
        <v>92</v>
      </c>
      <c r="G3" s="11">
        <v>5</v>
      </c>
      <c r="H3" s="11">
        <f t="shared" ref="H3:H26" si="0">(F3*G3)/D3</f>
        <v>10.952380952380953</v>
      </c>
      <c r="I3" s="11" t="str">
        <f t="shared" ref="I3:I26" si="1">IF(AND(G3&gt;=4,D3&lt;AVERAGE($D$2:$D$26)),"Yes","No")</f>
        <v>No</v>
      </c>
      <c r="J3" s="11">
        <f t="shared" ref="J3:J26" si="2">E3/D3</f>
        <v>1.6666666666666667</v>
      </c>
      <c r="L3" s="17">
        <f>CORREL(G2:G26,D2:D26)</f>
        <v>0.94623485838187715</v>
      </c>
    </row>
    <row r="4" spans="1:13" ht="15.75" customHeight="1" x14ac:dyDescent="0.35">
      <c r="A4" s="12">
        <v>118</v>
      </c>
      <c r="B4" s="12" t="s">
        <v>29</v>
      </c>
      <c r="C4" s="12" t="s">
        <v>10</v>
      </c>
      <c r="D4" s="12">
        <v>43</v>
      </c>
      <c r="E4" s="12">
        <v>75</v>
      </c>
      <c r="F4" s="12">
        <v>93</v>
      </c>
      <c r="G4" s="12">
        <v>5</v>
      </c>
      <c r="H4" s="12">
        <f t="shared" si="0"/>
        <v>10.813953488372093</v>
      </c>
      <c r="I4" s="12" t="str">
        <f t="shared" si="1"/>
        <v>No</v>
      </c>
      <c r="J4" s="12">
        <f t="shared" si="2"/>
        <v>1.7441860465116279</v>
      </c>
      <c r="L4" s="18" t="s">
        <v>42</v>
      </c>
    </row>
    <row r="5" spans="1:13" ht="15.75" customHeight="1" x14ac:dyDescent="0.35">
      <c r="A5" s="12">
        <v>112</v>
      </c>
      <c r="B5" s="12" t="s">
        <v>23</v>
      </c>
      <c r="C5" s="12" t="s">
        <v>10</v>
      </c>
      <c r="D5" s="12">
        <v>44</v>
      </c>
      <c r="E5" s="12">
        <v>73</v>
      </c>
      <c r="F5" s="12">
        <v>94</v>
      </c>
      <c r="G5" s="12">
        <v>5</v>
      </c>
      <c r="H5" s="12">
        <f t="shared" si="0"/>
        <v>10.681818181818182</v>
      </c>
      <c r="I5" s="12" t="str">
        <f t="shared" si="1"/>
        <v>No</v>
      </c>
      <c r="J5" s="12">
        <f t="shared" si="2"/>
        <v>1.6590909090909092</v>
      </c>
      <c r="L5" s="17">
        <f>CORREL(G2:G26,E2:E26)</f>
        <v>0.95745537036476258</v>
      </c>
    </row>
    <row r="6" spans="1:13" ht="15.75" customHeight="1" x14ac:dyDescent="0.35">
      <c r="A6" s="12">
        <v>104</v>
      </c>
      <c r="B6" s="12" t="s">
        <v>13</v>
      </c>
      <c r="C6" s="12" t="s">
        <v>14</v>
      </c>
      <c r="D6" s="12">
        <v>45</v>
      </c>
      <c r="E6" s="12">
        <v>75</v>
      </c>
      <c r="F6" s="12">
        <v>95</v>
      </c>
      <c r="G6" s="12">
        <v>5</v>
      </c>
      <c r="H6" s="12">
        <f t="shared" si="0"/>
        <v>10.555555555555555</v>
      </c>
      <c r="I6" s="12" t="str">
        <f t="shared" si="1"/>
        <v>No</v>
      </c>
      <c r="J6" s="12">
        <f t="shared" si="2"/>
        <v>1.6666666666666667</v>
      </c>
    </row>
    <row r="7" spans="1:13" ht="15.75" customHeight="1" x14ac:dyDescent="0.35">
      <c r="A7" s="11">
        <v>125</v>
      </c>
      <c r="B7" s="11" t="s">
        <v>36</v>
      </c>
      <c r="C7" s="11" t="s">
        <v>14</v>
      </c>
      <c r="D7" s="11">
        <v>47</v>
      </c>
      <c r="E7" s="11">
        <v>79</v>
      </c>
      <c r="F7" s="11">
        <v>99</v>
      </c>
      <c r="G7" s="11">
        <v>5</v>
      </c>
      <c r="H7" s="11">
        <f t="shared" si="0"/>
        <v>10.531914893617021</v>
      </c>
      <c r="I7" s="11" t="str">
        <f t="shared" si="1"/>
        <v>No</v>
      </c>
      <c r="J7" s="11">
        <f t="shared" si="2"/>
        <v>1.6808510638297873</v>
      </c>
      <c r="L7" s="13" t="s">
        <v>43</v>
      </c>
    </row>
    <row r="8" spans="1:13" ht="15.75" customHeight="1" x14ac:dyDescent="0.35">
      <c r="A8" s="11">
        <v>123</v>
      </c>
      <c r="B8" s="11" t="s">
        <v>34</v>
      </c>
      <c r="C8" s="11" t="s">
        <v>10</v>
      </c>
      <c r="D8" s="11">
        <v>46</v>
      </c>
      <c r="E8" s="11">
        <v>77</v>
      </c>
      <c r="F8" s="11">
        <v>96</v>
      </c>
      <c r="G8" s="11">
        <v>5</v>
      </c>
      <c r="H8" s="11">
        <f t="shared" si="0"/>
        <v>10.434782608695652</v>
      </c>
      <c r="I8" s="11" t="str">
        <f t="shared" si="1"/>
        <v>No</v>
      </c>
      <c r="J8" s="11">
        <f t="shared" si="2"/>
        <v>1.673913043478261</v>
      </c>
    </row>
    <row r="9" spans="1:13" ht="15.75" customHeight="1" x14ac:dyDescent="0.35">
      <c r="A9" s="11">
        <v>115</v>
      </c>
      <c r="B9" s="11" t="s">
        <v>26</v>
      </c>
      <c r="C9" s="11" t="s">
        <v>14</v>
      </c>
      <c r="D9" s="11">
        <v>48</v>
      </c>
      <c r="E9" s="11">
        <v>78</v>
      </c>
      <c r="F9" s="11">
        <v>98</v>
      </c>
      <c r="G9" s="11">
        <v>5</v>
      </c>
      <c r="H9" s="11">
        <f t="shared" si="0"/>
        <v>10.208333333333334</v>
      </c>
      <c r="I9" s="11" t="str">
        <f t="shared" si="1"/>
        <v>No</v>
      </c>
      <c r="J9" s="11">
        <f t="shared" si="2"/>
        <v>1.625</v>
      </c>
      <c r="L9" s="21" t="s">
        <v>48</v>
      </c>
      <c r="M9" s="21"/>
    </row>
    <row r="10" spans="1:13" ht="15.75" customHeight="1" x14ac:dyDescent="0.35">
      <c r="A10" s="11">
        <v>107</v>
      </c>
      <c r="B10" s="11" t="s">
        <v>18</v>
      </c>
      <c r="C10" s="11" t="s">
        <v>14</v>
      </c>
      <c r="D10" s="11">
        <v>50</v>
      </c>
      <c r="E10" s="11">
        <v>80</v>
      </c>
      <c r="F10" s="11">
        <v>100</v>
      </c>
      <c r="G10" s="11">
        <v>5</v>
      </c>
      <c r="H10" s="11">
        <f t="shared" si="0"/>
        <v>10</v>
      </c>
      <c r="I10" s="11" t="str">
        <f t="shared" si="1"/>
        <v>No</v>
      </c>
      <c r="J10" s="11">
        <f t="shared" si="2"/>
        <v>1.6</v>
      </c>
      <c r="L10" s="18" t="s">
        <v>1</v>
      </c>
      <c r="M10" s="18" t="s">
        <v>2</v>
      </c>
    </row>
    <row r="11" spans="1:13" ht="15.75" customHeight="1" x14ac:dyDescent="0.35">
      <c r="A11" s="11">
        <v>101</v>
      </c>
      <c r="B11" s="11" t="s">
        <v>7</v>
      </c>
      <c r="C11" s="11" t="s">
        <v>8</v>
      </c>
      <c r="D11" s="11">
        <v>35</v>
      </c>
      <c r="E11" s="11">
        <v>50</v>
      </c>
      <c r="F11" s="11">
        <v>80</v>
      </c>
      <c r="G11" s="11">
        <v>4</v>
      </c>
      <c r="H11" s="11">
        <f t="shared" si="0"/>
        <v>9.1428571428571423</v>
      </c>
      <c r="I11" s="11" t="str">
        <f t="shared" si="1"/>
        <v>Yes</v>
      </c>
      <c r="J11" s="11">
        <f t="shared" si="2"/>
        <v>1.4285714285714286</v>
      </c>
      <c r="L11" s="17" t="str">
        <f>INDEX(B2:B26,MATCH(MAX(J2:J26),J2:J26,0))</f>
        <v>Arjun</v>
      </c>
      <c r="M11" s="17" t="str">
        <f>_xlfn.XLOOKUP(L11,B2:B26,C2:C26)</f>
        <v>Marketing</v>
      </c>
    </row>
    <row r="12" spans="1:13" ht="15.75" customHeight="1" x14ac:dyDescent="0.35">
      <c r="A12" s="12">
        <v>110</v>
      </c>
      <c r="B12" s="12" t="s">
        <v>21</v>
      </c>
      <c r="C12" s="12" t="s">
        <v>8</v>
      </c>
      <c r="D12" s="12">
        <v>37</v>
      </c>
      <c r="E12" s="12">
        <v>55</v>
      </c>
      <c r="F12" s="12">
        <v>83</v>
      </c>
      <c r="G12" s="12">
        <v>4</v>
      </c>
      <c r="H12" s="12">
        <f t="shared" si="0"/>
        <v>8.9729729729729737</v>
      </c>
      <c r="I12" s="12" t="str">
        <f t="shared" si="1"/>
        <v>Yes</v>
      </c>
      <c r="J12" s="12">
        <f t="shared" si="2"/>
        <v>1.4864864864864864</v>
      </c>
    </row>
    <row r="13" spans="1:13" ht="15.75" customHeight="1" x14ac:dyDescent="0.35">
      <c r="A13" s="12">
        <v>106</v>
      </c>
      <c r="B13" s="12" t="s">
        <v>17</v>
      </c>
      <c r="C13" s="12" t="s">
        <v>8</v>
      </c>
      <c r="D13" s="12">
        <v>38</v>
      </c>
      <c r="E13" s="12">
        <v>58</v>
      </c>
      <c r="F13" s="12">
        <v>85</v>
      </c>
      <c r="G13" s="12">
        <v>4</v>
      </c>
      <c r="H13" s="12">
        <f t="shared" si="0"/>
        <v>8.9473684210526319</v>
      </c>
      <c r="I13" s="12" t="str">
        <f t="shared" si="1"/>
        <v>No</v>
      </c>
      <c r="J13" s="12">
        <f t="shared" si="2"/>
        <v>1.5263157894736843</v>
      </c>
      <c r="L13" s="9" t="s">
        <v>49</v>
      </c>
    </row>
    <row r="14" spans="1:13" ht="15.75" customHeight="1" x14ac:dyDescent="0.35">
      <c r="A14" s="11">
        <v>119</v>
      </c>
      <c r="B14" s="11" t="s">
        <v>30</v>
      </c>
      <c r="C14" s="11" t="s">
        <v>14</v>
      </c>
      <c r="D14" s="11">
        <v>39</v>
      </c>
      <c r="E14" s="11">
        <v>60</v>
      </c>
      <c r="F14" s="11">
        <v>87</v>
      </c>
      <c r="G14" s="11">
        <v>4</v>
      </c>
      <c r="H14" s="11">
        <f t="shared" si="0"/>
        <v>8.9230769230769234</v>
      </c>
      <c r="I14" s="11" t="str">
        <f t="shared" si="1"/>
        <v>No</v>
      </c>
      <c r="J14" s="11">
        <f t="shared" si="2"/>
        <v>1.5384615384615385</v>
      </c>
    </row>
    <row r="15" spans="1:13" ht="15.75" customHeight="1" x14ac:dyDescent="0.35">
      <c r="A15" s="12">
        <v>114</v>
      </c>
      <c r="B15" s="12" t="s">
        <v>25</v>
      </c>
      <c r="C15" s="12" t="s">
        <v>8</v>
      </c>
      <c r="D15" s="12">
        <v>41</v>
      </c>
      <c r="E15" s="12">
        <v>66</v>
      </c>
      <c r="F15" s="12">
        <v>89</v>
      </c>
      <c r="G15" s="12">
        <v>4</v>
      </c>
      <c r="H15" s="12">
        <f t="shared" si="0"/>
        <v>8.6829268292682933</v>
      </c>
      <c r="I15" s="12" t="str">
        <f t="shared" si="1"/>
        <v>No</v>
      </c>
      <c r="J15" s="12">
        <f t="shared" si="2"/>
        <v>1.6097560975609757</v>
      </c>
    </row>
    <row r="16" spans="1:13" ht="15.75" customHeight="1" x14ac:dyDescent="0.35">
      <c r="A16" s="12">
        <v>120</v>
      </c>
      <c r="B16" s="12" t="s">
        <v>31</v>
      </c>
      <c r="C16" s="12" t="s">
        <v>8</v>
      </c>
      <c r="D16" s="12">
        <v>36</v>
      </c>
      <c r="E16" s="12">
        <v>52</v>
      </c>
      <c r="F16" s="12">
        <v>78</v>
      </c>
      <c r="G16" s="12">
        <v>4</v>
      </c>
      <c r="H16" s="12">
        <f t="shared" si="0"/>
        <v>8.6666666666666661</v>
      </c>
      <c r="I16" s="12" t="str">
        <f t="shared" si="1"/>
        <v>Yes</v>
      </c>
      <c r="J16" s="12">
        <f t="shared" si="2"/>
        <v>1.4444444444444444</v>
      </c>
    </row>
    <row r="17" spans="1:10" ht="15.75" customHeight="1" x14ac:dyDescent="0.35">
      <c r="A17" s="11">
        <v>111</v>
      </c>
      <c r="B17" s="11" t="s">
        <v>22</v>
      </c>
      <c r="C17" s="11" t="s">
        <v>16</v>
      </c>
      <c r="D17" s="11">
        <v>29</v>
      </c>
      <c r="E17" s="11">
        <v>38</v>
      </c>
      <c r="F17" s="11">
        <v>68</v>
      </c>
      <c r="G17" s="11">
        <v>3</v>
      </c>
      <c r="H17" s="11">
        <f t="shared" si="0"/>
        <v>7.0344827586206895</v>
      </c>
      <c r="I17" s="11" t="str">
        <f t="shared" si="1"/>
        <v>No</v>
      </c>
      <c r="J17" s="11">
        <f t="shared" si="2"/>
        <v>1.3103448275862069</v>
      </c>
    </row>
    <row r="18" spans="1:10" ht="15.75" customHeight="1" x14ac:dyDescent="0.35">
      <c r="A18" s="11">
        <v>103</v>
      </c>
      <c r="B18" s="11" t="s">
        <v>11</v>
      </c>
      <c r="C18" s="11" t="s">
        <v>12</v>
      </c>
      <c r="D18" s="11">
        <v>30</v>
      </c>
      <c r="E18" s="11">
        <v>40</v>
      </c>
      <c r="F18" s="11">
        <v>70</v>
      </c>
      <c r="G18" s="11">
        <v>3</v>
      </c>
      <c r="H18" s="11">
        <f t="shared" si="0"/>
        <v>7</v>
      </c>
      <c r="I18" s="11" t="str">
        <f t="shared" si="1"/>
        <v>No</v>
      </c>
      <c r="J18" s="11">
        <f t="shared" si="2"/>
        <v>1.3333333333333333</v>
      </c>
    </row>
    <row r="19" spans="1:10" ht="15.75" customHeight="1" x14ac:dyDescent="0.35">
      <c r="A19" s="11">
        <v>117</v>
      </c>
      <c r="B19" s="11" t="s">
        <v>28</v>
      </c>
      <c r="C19" s="11" t="s">
        <v>12</v>
      </c>
      <c r="D19" s="11">
        <v>31</v>
      </c>
      <c r="E19" s="11">
        <v>42</v>
      </c>
      <c r="F19" s="11">
        <v>72</v>
      </c>
      <c r="G19" s="11">
        <v>3</v>
      </c>
      <c r="H19" s="11">
        <f t="shared" si="0"/>
        <v>6.967741935483871</v>
      </c>
      <c r="I19" s="11" t="str">
        <f t="shared" si="1"/>
        <v>No</v>
      </c>
      <c r="J19" s="11">
        <f t="shared" si="2"/>
        <v>1.3548387096774193</v>
      </c>
    </row>
    <row r="20" spans="1:10" ht="14.5" x14ac:dyDescent="0.35">
      <c r="A20" s="12">
        <v>108</v>
      </c>
      <c r="B20" s="12" t="s">
        <v>19</v>
      </c>
      <c r="C20" s="12" t="s">
        <v>12</v>
      </c>
      <c r="D20" s="12">
        <v>28</v>
      </c>
      <c r="E20" s="12">
        <v>35</v>
      </c>
      <c r="F20" s="12">
        <v>65</v>
      </c>
      <c r="G20" s="12">
        <v>3</v>
      </c>
      <c r="H20" s="12">
        <f t="shared" si="0"/>
        <v>6.9642857142857144</v>
      </c>
      <c r="I20" s="12" t="str">
        <f t="shared" si="1"/>
        <v>No</v>
      </c>
      <c r="J20" s="12">
        <f t="shared" si="2"/>
        <v>1.25</v>
      </c>
    </row>
    <row r="21" spans="1:10" ht="14.5" x14ac:dyDescent="0.35">
      <c r="A21" s="12">
        <v>122</v>
      </c>
      <c r="B21" s="12" t="s">
        <v>33</v>
      </c>
      <c r="C21" s="12" t="s">
        <v>12</v>
      </c>
      <c r="D21" s="12">
        <v>32</v>
      </c>
      <c r="E21" s="12">
        <v>44</v>
      </c>
      <c r="F21" s="12">
        <v>74</v>
      </c>
      <c r="G21" s="12">
        <v>3</v>
      </c>
      <c r="H21" s="12">
        <f t="shared" si="0"/>
        <v>6.9375</v>
      </c>
      <c r="I21" s="12" t="str">
        <f t="shared" si="1"/>
        <v>No</v>
      </c>
      <c r="J21" s="12">
        <f t="shared" si="2"/>
        <v>1.375</v>
      </c>
    </row>
    <row r="22" spans="1:10" ht="14.5" x14ac:dyDescent="0.35">
      <c r="A22" s="11">
        <v>113</v>
      </c>
      <c r="B22" s="11" t="s">
        <v>24</v>
      </c>
      <c r="C22" s="11" t="s">
        <v>12</v>
      </c>
      <c r="D22" s="11">
        <v>33</v>
      </c>
      <c r="E22" s="11">
        <v>45</v>
      </c>
      <c r="F22" s="11">
        <v>75</v>
      </c>
      <c r="G22" s="11">
        <v>3</v>
      </c>
      <c r="H22" s="11">
        <f t="shared" si="0"/>
        <v>6.8181818181818183</v>
      </c>
      <c r="I22" s="11" t="str">
        <f t="shared" si="1"/>
        <v>No</v>
      </c>
      <c r="J22" s="11">
        <f t="shared" si="2"/>
        <v>1.3636363636363635</v>
      </c>
    </row>
    <row r="23" spans="1:10" ht="14.5" x14ac:dyDescent="0.35">
      <c r="A23" s="12">
        <v>124</v>
      </c>
      <c r="B23" s="12" t="s">
        <v>35</v>
      </c>
      <c r="C23" s="12" t="s">
        <v>8</v>
      </c>
      <c r="D23" s="12">
        <v>34</v>
      </c>
      <c r="E23" s="12">
        <v>48</v>
      </c>
      <c r="F23" s="12">
        <v>76</v>
      </c>
      <c r="G23" s="12">
        <v>3</v>
      </c>
      <c r="H23" s="12">
        <f t="shared" si="0"/>
        <v>6.7058823529411766</v>
      </c>
      <c r="I23" s="12" t="str">
        <f t="shared" si="1"/>
        <v>No</v>
      </c>
      <c r="J23" s="12">
        <f t="shared" si="2"/>
        <v>1.411764705882353</v>
      </c>
    </row>
    <row r="24" spans="1:10" ht="14.5" x14ac:dyDescent="0.35">
      <c r="A24" s="11">
        <v>105</v>
      </c>
      <c r="B24" s="11" t="s">
        <v>15</v>
      </c>
      <c r="C24" s="11" t="s">
        <v>16</v>
      </c>
      <c r="D24" s="11">
        <v>25</v>
      </c>
      <c r="E24" s="11">
        <v>30</v>
      </c>
      <c r="F24" s="11">
        <v>60</v>
      </c>
      <c r="G24" s="11">
        <v>2</v>
      </c>
      <c r="H24" s="11">
        <f t="shared" si="0"/>
        <v>4.8</v>
      </c>
      <c r="I24" s="11" t="str">
        <f t="shared" si="1"/>
        <v>No</v>
      </c>
      <c r="J24" s="11">
        <f t="shared" si="2"/>
        <v>1.2</v>
      </c>
    </row>
    <row r="25" spans="1:10" ht="14.5" x14ac:dyDescent="0.35">
      <c r="A25" s="12">
        <v>116</v>
      </c>
      <c r="B25" s="12" t="s">
        <v>27</v>
      </c>
      <c r="C25" s="12" t="s">
        <v>16</v>
      </c>
      <c r="D25" s="12">
        <v>26</v>
      </c>
      <c r="E25" s="12">
        <v>32</v>
      </c>
      <c r="F25" s="12">
        <v>62</v>
      </c>
      <c r="G25" s="12">
        <v>2</v>
      </c>
      <c r="H25" s="12">
        <f t="shared" si="0"/>
        <v>4.7692307692307692</v>
      </c>
      <c r="I25" s="12" t="str">
        <f t="shared" si="1"/>
        <v>No</v>
      </c>
      <c r="J25" s="12">
        <f t="shared" si="2"/>
        <v>1.2307692307692308</v>
      </c>
    </row>
    <row r="26" spans="1:10" ht="14.5" x14ac:dyDescent="0.35">
      <c r="A26" s="11">
        <v>121</v>
      </c>
      <c r="B26" s="11" t="s">
        <v>32</v>
      </c>
      <c r="C26" s="11" t="s">
        <v>16</v>
      </c>
      <c r="D26" s="11">
        <v>27</v>
      </c>
      <c r="E26" s="11">
        <v>34</v>
      </c>
      <c r="F26" s="11">
        <v>64</v>
      </c>
      <c r="G26" s="11">
        <v>2</v>
      </c>
      <c r="H26" s="11">
        <f t="shared" si="0"/>
        <v>4.7407407407407405</v>
      </c>
      <c r="I26" s="11" t="str">
        <f t="shared" si="1"/>
        <v>No</v>
      </c>
      <c r="J26" s="11">
        <f t="shared" si="2"/>
        <v>1.2592592592592593</v>
      </c>
    </row>
    <row r="29" spans="1:10" ht="15.75" customHeight="1" x14ac:dyDescent="0.3">
      <c r="A29" s="9" t="s">
        <v>50</v>
      </c>
    </row>
    <row r="30" spans="1:10" ht="15.75" customHeight="1" x14ac:dyDescent="0.25">
      <c r="A30" s="19" t="s">
        <v>51</v>
      </c>
    </row>
    <row r="31" spans="1:10" ht="15.75" customHeight="1" x14ac:dyDescent="0.25">
      <c r="A31" s="19" t="s">
        <v>52</v>
      </c>
    </row>
    <row r="33" spans="1:1" ht="15.75" customHeight="1" x14ac:dyDescent="0.3">
      <c r="A33" s="9" t="s">
        <v>53</v>
      </c>
    </row>
    <row r="34" spans="1:1" ht="15.75" customHeight="1" x14ac:dyDescent="0.25">
      <c r="A34" s="19" t="s">
        <v>54</v>
      </c>
    </row>
    <row r="35" spans="1:1" ht="15.75" customHeight="1" x14ac:dyDescent="0.25">
      <c r="A35" s="19" t="s">
        <v>55</v>
      </c>
    </row>
    <row r="37" spans="1:1" ht="15.75" customHeight="1" x14ac:dyDescent="0.3">
      <c r="A37" s="9" t="s">
        <v>56</v>
      </c>
    </row>
    <row r="38" spans="1:1" ht="15.75" customHeight="1" x14ac:dyDescent="0.25">
      <c r="A38" s="19" t="s">
        <v>57</v>
      </c>
    </row>
    <row r="39" spans="1:1" ht="15.75" customHeight="1" x14ac:dyDescent="0.25">
      <c r="A39" s="19" t="s">
        <v>58</v>
      </c>
    </row>
    <row r="40" spans="1:1" ht="15.75" customHeight="1" x14ac:dyDescent="0.25">
      <c r="A40" s="19" t="s">
        <v>59</v>
      </c>
    </row>
    <row r="42" spans="1:1" ht="15.75" customHeight="1" x14ac:dyDescent="0.3">
      <c r="A42" s="9" t="s">
        <v>60</v>
      </c>
    </row>
    <row r="43" spans="1:1" ht="15.75" customHeight="1" x14ac:dyDescent="0.3">
      <c r="A43" s="9" t="s">
        <v>61</v>
      </c>
    </row>
    <row r="44" spans="1:1" ht="15.75" customHeight="1" x14ac:dyDescent="0.25">
      <c r="A44" s="19" t="s">
        <v>62</v>
      </c>
    </row>
    <row r="45" spans="1:1" ht="15.75" customHeight="1" x14ac:dyDescent="0.25">
      <c r="A45" s="19" t="s">
        <v>63</v>
      </c>
    </row>
    <row r="47" spans="1:1" ht="15.75" customHeight="1" x14ac:dyDescent="0.3">
      <c r="A47" s="9" t="s">
        <v>64</v>
      </c>
    </row>
    <row r="48" spans="1:1" ht="15.75" customHeight="1" x14ac:dyDescent="0.25">
      <c r="A48" s="19" t="s">
        <v>65</v>
      </c>
    </row>
    <row r="49" spans="1:1" ht="15.75" customHeight="1" x14ac:dyDescent="0.25">
      <c r="A49" s="19" t="s">
        <v>66</v>
      </c>
    </row>
    <row r="51" spans="1:1" ht="15.75" customHeight="1" x14ac:dyDescent="0.3">
      <c r="A51" s="9" t="s">
        <v>67</v>
      </c>
    </row>
    <row r="52" spans="1:1" ht="15.75" customHeight="1" x14ac:dyDescent="0.25">
      <c r="A52" s="19" t="s">
        <v>68</v>
      </c>
    </row>
    <row r="53" spans="1:1" ht="15.75" customHeight="1" x14ac:dyDescent="0.25">
      <c r="A53" s="19" t="s">
        <v>69</v>
      </c>
    </row>
    <row r="55" spans="1:1" ht="15.75" customHeight="1" x14ac:dyDescent="0.3">
      <c r="A55" s="9" t="s">
        <v>70</v>
      </c>
    </row>
    <row r="56" spans="1:1" ht="15.75" customHeight="1" x14ac:dyDescent="0.25">
      <c r="A56" s="19" t="s">
        <v>71</v>
      </c>
    </row>
    <row r="57" spans="1:1" ht="15.75" customHeight="1" x14ac:dyDescent="0.25">
      <c r="A57" s="19" t="s">
        <v>72</v>
      </c>
    </row>
    <row r="58" spans="1:1" ht="15.75" customHeight="1" x14ac:dyDescent="0.25">
      <c r="A58" s="19" t="s">
        <v>73</v>
      </c>
    </row>
  </sheetData>
  <autoFilter ref="A1:J26" xr:uid="{00000000-0001-0000-0000-000000000000}"/>
  <sortState xmlns:xlrd2="http://schemas.microsoft.com/office/spreadsheetml/2017/richdata2" ref="A2:H26">
    <sortCondition descending="1" ref="H1:H26"/>
  </sortState>
  <mergeCells count="1">
    <mergeCell ref="L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B1F7-4A6A-4B30-89BE-856E737A8B80}">
  <dimension ref="A1:G6"/>
  <sheetViews>
    <sheetView zoomScale="71" workbookViewId="0">
      <selection activeCell="Q20" sqref="Q20"/>
    </sheetView>
  </sheetViews>
  <sheetFormatPr defaultRowHeight="12.5" x14ac:dyDescent="0.25"/>
  <cols>
    <col min="1" max="1" width="11.81640625" bestFit="1" customWidth="1"/>
    <col min="2" max="2" width="6.7265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4.5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4.5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4.5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F244-DB33-45B1-B43B-CE33C60C00BB}">
  <dimension ref="B3:F12"/>
  <sheetViews>
    <sheetView workbookViewId="0">
      <selection activeCell="C5" sqref="C5"/>
    </sheetView>
  </sheetViews>
  <sheetFormatPr defaultRowHeight="12.5" x14ac:dyDescent="0.25"/>
  <cols>
    <col min="2" max="2" width="14.08984375" bestFit="1" customWidth="1"/>
    <col min="3" max="3" width="37.54296875" bestFit="1" customWidth="1"/>
  </cols>
  <sheetData>
    <row r="3" spans="2:6" x14ac:dyDescent="0.25">
      <c r="B3" s="7" t="s">
        <v>39</v>
      </c>
      <c r="C3" t="s">
        <v>38</v>
      </c>
    </row>
    <row r="4" spans="2:6" x14ac:dyDescent="0.25">
      <c r="B4" s="8" t="s">
        <v>10</v>
      </c>
      <c r="C4">
        <v>2</v>
      </c>
    </row>
    <row r="5" spans="2:6" x14ac:dyDescent="0.25">
      <c r="B5" s="8" t="s">
        <v>16</v>
      </c>
      <c r="C5">
        <v>2.9580398915498081</v>
      </c>
    </row>
    <row r="6" spans="2:6" x14ac:dyDescent="0.25">
      <c r="B6" s="8" t="s">
        <v>12</v>
      </c>
      <c r="C6">
        <v>3.54400902933387</v>
      </c>
    </row>
    <row r="7" spans="2:6" x14ac:dyDescent="0.25">
      <c r="B7" s="8" t="s">
        <v>8</v>
      </c>
      <c r="C7">
        <v>4.3748015828022293</v>
      </c>
    </row>
    <row r="8" spans="2:6" x14ac:dyDescent="0.25">
      <c r="B8" s="8" t="s">
        <v>14</v>
      </c>
      <c r="C8">
        <v>4.7074409183759283</v>
      </c>
    </row>
    <row r="9" spans="2:6" x14ac:dyDescent="0.25">
      <c r="B9" s="8" t="s">
        <v>37</v>
      </c>
      <c r="C9">
        <v>12.412896519346321</v>
      </c>
    </row>
    <row r="12" spans="2:6" ht="13" x14ac:dyDescent="0.3">
      <c r="B12" s="9" t="s">
        <v>40</v>
      </c>
      <c r="D12" s="9"/>
      <c r="E12" s="9"/>
      <c r="F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44D3-76CE-4B22-82D0-101AC567FA6B}">
  <dimension ref="A1:H4"/>
  <sheetViews>
    <sheetView workbookViewId="0">
      <selection activeCell="H1" sqref="H1"/>
    </sheetView>
  </sheetViews>
  <sheetFormatPr defaultRowHeight="12.5" x14ac:dyDescent="0.25"/>
  <cols>
    <col min="1" max="1" width="11.81640625" bestFit="1" customWidth="1"/>
    <col min="2" max="2" width="6.269531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.542968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46</v>
      </c>
    </row>
    <row r="2" spans="1:8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6">
        <v>5</v>
      </c>
      <c r="H2" s="6">
        <f>(F2*G2)/D2</f>
        <v>11.25</v>
      </c>
    </row>
    <row r="3" spans="1:8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5">
        <v>5</v>
      </c>
      <c r="H3" s="5">
        <f>(F3*G3)/D3</f>
        <v>10.952380952380953</v>
      </c>
    </row>
    <row r="4" spans="1:8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6">
        <v>5</v>
      </c>
      <c r="H4" s="6">
        <f>(F4*G4)/D4</f>
        <v>10.813953488372093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5531-AA8C-44E0-A5CC-3ABFB24DDB2F}">
  <dimension ref="A1:E26"/>
  <sheetViews>
    <sheetView workbookViewId="0">
      <selection activeCell="P16" sqref="P16"/>
    </sheetView>
  </sheetViews>
  <sheetFormatPr defaultRowHeight="12.5" x14ac:dyDescent="0.25"/>
  <cols>
    <col min="1" max="1" width="13.6328125" bestFit="1" customWidth="1"/>
    <col min="2" max="2" width="16.54296875" bestFit="1" customWidth="1"/>
  </cols>
  <sheetData>
    <row r="1" spans="1:2" ht="14.5" x14ac:dyDescent="0.35">
      <c r="A1" s="1" t="s">
        <v>3</v>
      </c>
      <c r="B1" s="1" t="s">
        <v>5</v>
      </c>
    </row>
    <row r="2" spans="1:2" ht="14.5" x14ac:dyDescent="0.35">
      <c r="A2" s="2">
        <v>25</v>
      </c>
      <c r="B2" s="2">
        <v>60</v>
      </c>
    </row>
    <row r="3" spans="1:2" ht="14.5" x14ac:dyDescent="0.35">
      <c r="A3" s="3">
        <v>26</v>
      </c>
      <c r="B3" s="3">
        <v>62</v>
      </c>
    </row>
    <row r="4" spans="1:2" ht="14.5" x14ac:dyDescent="0.35">
      <c r="A4" s="2">
        <v>27</v>
      </c>
      <c r="B4" s="2">
        <v>64</v>
      </c>
    </row>
    <row r="5" spans="1:2" ht="14.5" x14ac:dyDescent="0.35">
      <c r="A5" s="3">
        <v>28</v>
      </c>
      <c r="B5" s="3">
        <v>65</v>
      </c>
    </row>
    <row r="6" spans="1:2" ht="14.5" x14ac:dyDescent="0.35">
      <c r="A6" s="2">
        <v>29</v>
      </c>
      <c r="B6" s="2">
        <v>68</v>
      </c>
    </row>
    <row r="7" spans="1:2" ht="14.5" x14ac:dyDescent="0.35">
      <c r="A7" s="2">
        <v>30</v>
      </c>
      <c r="B7" s="2">
        <v>70</v>
      </c>
    </row>
    <row r="8" spans="1:2" ht="14.5" x14ac:dyDescent="0.35">
      <c r="A8" s="2">
        <v>31</v>
      </c>
      <c r="B8" s="2">
        <v>72</v>
      </c>
    </row>
    <row r="9" spans="1:2" ht="14.5" x14ac:dyDescent="0.35">
      <c r="A9" s="3">
        <v>32</v>
      </c>
      <c r="B9" s="3">
        <v>74</v>
      </c>
    </row>
    <row r="10" spans="1:2" ht="14.5" x14ac:dyDescent="0.35">
      <c r="A10" s="2">
        <v>33</v>
      </c>
      <c r="B10" s="2">
        <v>75</v>
      </c>
    </row>
    <row r="11" spans="1:2" ht="14.5" x14ac:dyDescent="0.35">
      <c r="A11" s="3">
        <v>34</v>
      </c>
      <c r="B11" s="3">
        <v>76</v>
      </c>
    </row>
    <row r="12" spans="1:2" ht="14.5" x14ac:dyDescent="0.35">
      <c r="A12" s="2">
        <v>35</v>
      </c>
      <c r="B12" s="2">
        <v>80</v>
      </c>
    </row>
    <row r="13" spans="1:2" ht="14.5" x14ac:dyDescent="0.35">
      <c r="A13" s="3">
        <v>36</v>
      </c>
      <c r="B13" s="3">
        <v>78</v>
      </c>
    </row>
    <row r="14" spans="1:2" ht="14.5" x14ac:dyDescent="0.35">
      <c r="A14" s="3">
        <v>37</v>
      </c>
      <c r="B14" s="3">
        <v>83</v>
      </c>
    </row>
    <row r="15" spans="1:2" ht="14.5" x14ac:dyDescent="0.35">
      <c r="A15" s="3">
        <v>38</v>
      </c>
      <c r="B15" s="3">
        <v>85</v>
      </c>
    </row>
    <row r="16" spans="1:2" ht="14.5" x14ac:dyDescent="0.35">
      <c r="A16" s="2">
        <v>39</v>
      </c>
      <c r="B16" s="2">
        <v>87</v>
      </c>
    </row>
    <row r="17" spans="1:5" ht="14.5" x14ac:dyDescent="0.35">
      <c r="A17" s="3">
        <v>40</v>
      </c>
      <c r="B17" s="3">
        <v>90</v>
      </c>
    </row>
    <row r="18" spans="1:5" ht="14.5" x14ac:dyDescent="0.35">
      <c r="A18" s="3">
        <v>41</v>
      </c>
      <c r="B18" s="3">
        <v>89</v>
      </c>
    </row>
    <row r="19" spans="1:5" ht="14.5" x14ac:dyDescent="0.35">
      <c r="A19" s="2">
        <v>42</v>
      </c>
      <c r="B19" s="2">
        <v>92</v>
      </c>
    </row>
    <row r="20" spans="1:5" ht="14.5" x14ac:dyDescent="0.35">
      <c r="A20" s="3">
        <v>43</v>
      </c>
      <c r="B20" s="3">
        <v>93</v>
      </c>
    </row>
    <row r="21" spans="1:5" ht="14.5" x14ac:dyDescent="0.35">
      <c r="A21" s="3">
        <v>44</v>
      </c>
      <c r="B21" s="3">
        <v>94</v>
      </c>
    </row>
    <row r="22" spans="1:5" ht="14.5" x14ac:dyDescent="0.35">
      <c r="A22" s="3">
        <v>45</v>
      </c>
      <c r="B22" s="3">
        <v>95</v>
      </c>
    </row>
    <row r="23" spans="1:5" ht="14.5" x14ac:dyDescent="0.35">
      <c r="A23" s="2">
        <v>46</v>
      </c>
      <c r="B23" s="2">
        <v>96</v>
      </c>
      <c r="E23" t="s">
        <v>44</v>
      </c>
    </row>
    <row r="24" spans="1:5" ht="14.5" x14ac:dyDescent="0.35">
      <c r="A24" s="2">
        <v>47</v>
      </c>
      <c r="B24" s="2">
        <v>99</v>
      </c>
    </row>
    <row r="25" spans="1:5" ht="14.5" x14ac:dyDescent="0.35">
      <c r="A25" s="2">
        <v>48</v>
      </c>
      <c r="B25" s="2">
        <v>98</v>
      </c>
    </row>
    <row r="26" spans="1:5" ht="14.5" x14ac:dyDescent="0.35">
      <c r="A26" s="2">
        <v>50</v>
      </c>
      <c r="B26" s="2">
        <v>100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549B-B61B-4A0B-9140-BEAC7C6283A6}">
  <dimension ref="A1:H4"/>
  <sheetViews>
    <sheetView workbookViewId="0">
      <selection activeCell="G14" sqref="G14"/>
    </sheetView>
  </sheetViews>
  <sheetFormatPr defaultRowHeight="12.5" x14ac:dyDescent="0.25"/>
  <cols>
    <col min="1" max="1" width="11.81640625" bestFit="1" customWidth="1"/>
    <col min="2" max="2" width="6.81640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4" t="s">
        <v>46</v>
      </c>
    </row>
    <row r="2" spans="1:8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5">
        <v>4</v>
      </c>
      <c r="H2" s="16">
        <v>9.1428571428571423</v>
      </c>
    </row>
    <row r="3" spans="1:8" ht="14.5" x14ac:dyDescent="0.35">
      <c r="A3" s="3">
        <v>110</v>
      </c>
      <c r="B3" s="3" t="s">
        <v>21</v>
      </c>
      <c r="C3" s="3" t="s">
        <v>8</v>
      </c>
      <c r="D3" s="3">
        <v>37</v>
      </c>
      <c r="E3" s="3">
        <v>55</v>
      </c>
      <c r="F3" s="3">
        <v>83</v>
      </c>
      <c r="G3" s="6">
        <v>4</v>
      </c>
      <c r="H3" s="15">
        <v>8.9729729729729737</v>
      </c>
    </row>
    <row r="4" spans="1:8" ht="14.5" x14ac:dyDescent="0.35">
      <c r="A4" s="3">
        <v>120</v>
      </c>
      <c r="B4" s="3" t="s">
        <v>31</v>
      </c>
      <c r="C4" s="3" t="s">
        <v>8</v>
      </c>
      <c r="D4" s="3">
        <v>36</v>
      </c>
      <c r="E4" s="3">
        <v>52</v>
      </c>
      <c r="F4" s="3">
        <v>78</v>
      </c>
      <c r="G4" s="6">
        <v>4</v>
      </c>
      <c r="H4" s="15"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Top5ProductiveEmployees</vt:lpstr>
      <vt:lpstr>DepartmentProductivityVariation</vt:lpstr>
      <vt:lpstr>Top3PEI</vt:lpstr>
      <vt:lpstr>ProductivityWorkHourCorrelation</vt:lpstr>
      <vt:lpstr> UnderutilizedHighPerformers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2025-08-30T11:26:30Z</dcterms:modified>
</cp:coreProperties>
</file>