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360" yWindow="105" windowWidth="15030" windowHeight="7005" tabRatio="911"/>
  </bookViews>
  <sheets>
    <sheet name="2WayAnova_CaseStudy1 (2)" sheetId="51" r:id="rId1"/>
    <sheet name="2WayAnova_CaseStudy2 (2)" sheetId="50" r:id="rId2"/>
  </sheets>
  <definedNames>
    <definedName name="K">#REF!</definedName>
    <definedName name="N">#REF!</definedName>
    <definedName name="n_">#REF!</definedName>
  </definedNames>
  <calcPr calcId="124519"/>
</workbook>
</file>

<file path=xl/calcChain.xml><?xml version="1.0" encoding="utf-8"?>
<calcChain xmlns="http://schemas.openxmlformats.org/spreadsheetml/2006/main">
  <c r="E13" i="50"/>
  <c r="D13"/>
  <c r="C13"/>
  <c r="I29" i="51"/>
  <c r="J40"/>
  <c r="I38"/>
  <c r="I40"/>
  <c r="I33"/>
  <c r="K26" l="1"/>
  <c r="M10"/>
  <c r="M11"/>
  <c r="M12"/>
  <c r="M13"/>
  <c r="M15"/>
  <c r="M16"/>
  <c r="M17"/>
  <c r="M18"/>
  <c r="M9"/>
  <c r="C11"/>
  <c r="L37" i="50"/>
  <c r="E15"/>
  <c r="F7" s="1"/>
  <c r="F4" l="1"/>
  <c r="F10"/>
</calcChain>
</file>

<file path=xl/sharedStrings.xml><?xml version="1.0" encoding="utf-8"?>
<sst xmlns="http://schemas.openxmlformats.org/spreadsheetml/2006/main" count="104" uniqueCount="64">
  <si>
    <t>Count</t>
  </si>
  <si>
    <t>Sum</t>
  </si>
  <si>
    <t>Sample</t>
  </si>
  <si>
    <t>F</t>
  </si>
  <si>
    <t>Variance</t>
  </si>
  <si>
    <t>m_</t>
  </si>
  <si>
    <t>df</t>
  </si>
  <si>
    <t>Total</t>
  </si>
  <si>
    <t>SUMMARY</t>
  </si>
  <si>
    <t>Average</t>
  </si>
  <si>
    <t>ANOVA</t>
  </si>
  <si>
    <t>Source of Variation</t>
  </si>
  <si>
    <t>SS</t>
  </si>
  <si>
    <t>MS</t>
  </si>
  <si>
    <t>P-value</t>
  </si>
  <si>
    <t>F crit</t>
  </si>
  <si>
    <t>Regions</t>
  </si>
  <si>
    <t>Anova: Two-Factor With Replication</t>
  </si>
  <si>
    <t>Columns</t>
  </si>
  <si>
    <t>Interaction</t>
  </si>
  <si>
    <t>Within</t>
  </si>
  <si>
    <t>Error</t>
  </si>
  <si>
    <t>Rep1</t>
  </si>
  <si>
    <t>Rep2</t>
  </si>
  <si>
    <t>Rep3</t>
  </si>
  <si>
    <t>Rep4</t>
  </si>
  <si>
    <t>Anova: Two-Factor Without Replication</t>
  </si>
  <si>
    <t>Row 1</t>
  </si>
  <si>
    <t>Row 2</t>
  </si>
  <si>
    <t>Row 3</t>
  </si>
  <si>
    <t>Row 4</t>
  </si>
  <si>
    <t>Row 5</t>
  </si>
  <si>
    <t>Column 1</t>
  </si>
  <si>
    <t>Column 2</t>
  </si>
  <si>
    <t>Column 3</t>
  </si>
  <si>
    <t>Column 4</t>
  </si>
  <si>
    <t>Rows</t>
  </si>
  <si>
    <t>Avg.Sales =</t>
  </si>
  <si>
    <t>and the sales representative effect</t>
  </si>
  <si>
    <t xml:space="preserve">was not, the predicted sales for </t>
  </si>
  <si>
    <t xml:space="preserve">was significant, the predicted sales for </t>
  </si>
  <si>
    <t>will be between 10.37 &amp; 26.33</t>
  </si>
  <si>
    <t>Low</t>
  </si>
  <si>
    <t>Medium</t>
  </si>
  <si>
    <t xml:space="preserve">High </t>
  </si>
  <si>
    <t>Effect</t>
  </si>
  <si>
    <t>High</t>
  </si>
  <si>
    <t>Average ==&gt;</t>
  </si>
  <si>
    <t>std devn</t>
  </si>
  <si>
    <t xml:space="preserve">     std devn ===&gt;&gt;</t>
  </si>
  <si>
    <t xml:space="preserve">South East </t>
  </si>
  <si>
    <t xml:space="preserve">South </t>
  </si>
  <si>
    <t xml:space="preserve">North </t>
  </si>
  <si>
    <t xml:space="preserve">East </t>
  </si>
  <si>
    <t xml:space="preserve">West </t>
  </si>
  <si>
    <t>Reject null hypothesis because p &lt; 0.05 (means are different)</t>
  </si>
  <si>
    <t>assigned to North region, monthly sales</t>
  </si>
  <si>
    <t xml:space="preserve">IF the region effect was significant </t>
  </si>
  <si>
    <t xml:space="preserve">IF the Region was not significant </t>
  </si>
  <si>
    <t>Predicted Sales =  Overall average + (Rep Effect) + (Region effect)</t>
  </si>
  <si>
    <t>Predicted Sales for Rep 2 in North Region ===&gt;&gt;&gt;</t>
  </si>
  <si>
    <t xml:space="preserve">95% confident that if Rep 2 is </t>
  </si>
  <si>
    <t>Rep 2 in North Region would be =====&gt;&gt;&gt;</t>
  </si>
  <si>
    <t>Rep 2  in North would be =====&gt;&gt;&gt;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</si>
</sst>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0" fillId="3" borderId="1" xfId="0" applyFill="1" applyBorder="1"/>
    <xf numFmtId="0" fontId="1" fillId="3" borderId="0" xfId="0" applyFont="1" applyFill="1"/>
    <xf numFmtId="0" fontId="1" fillId="0" borderId="1" xfId="0" applyFont="1" applyBorder="1"/>
    <xf numFmtId="0" fontId="0" fillId="4" borderId="1" xfId="0" applyFill="1" applyBorder="1"/>
    <xf numFmtId="0" fontId="0" fillId="4" borderId="0" xfId="0" applyFill="1"/>
    <xf numFmtId="0" fontId="1" fillId="4" borderId="0" xfId="0" applyFont="1" applyFill="1" applyBorder="1" applyAlignment="1"/>
    <xf numFmtId="0" fontId="1" fillId="5" borderId="0" xfId="0" applyFont="1" applyFill="1"/>
    <xf numFmtId="0" fontId="1" fillId="4" borderId="1" xfId="0" applyFont="1" applyFill="1" applyBorder="1"/>
    <xf numFmtId="0" fontId="1" fillId="4" borderId="7" xfId="0" applyFont="1" applyFill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4" fillId="4" borderId="4" xfId="0" applyFont="1" applyFill="1" applyBorder="1" applyAlignment="1">
      <alignment horizontal="right"/>
    </xf>
    <xf numFmtId="0" fontId="0" fillId="4" borderId="0" xfId="0" applyFill="1" applyBorder="1" applyAlignment="1"/>
    <xf numFmtId="0" fontId="2" fillId="4" borderId="3" xfId="0" applyFont="1" applyFill="1" applyBorder="1" applyAlignment="1">
      <alignment horizontal="center"/>
    </xf>
    <xf numFmtId="0" fontId="0" fillId="4" borderId="2" xfId="0" applyFill="1" applyBorder="1" applyAlignment="1"/>
    <xf numFmtId="0" fontId="3" fillId="6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2"/>
  <sheetViews>
    <sheetView tabSelected="1" workbookViewId="0">
      <selection activeCell="H40" sqref="H40"/>
    </sheetView>
  </sheetViews>
  <sheetFormatPr defaultRowHeight="15"/>
  <cols>
    <col min="1" max="1" width="15.5703125" style="3" customWidth="1"/>
    <col min="2" max="5" width="9.140625" style="3"/>
    <col min="6" max="6" width="15.5703125" style="3" customWidth="1"/>
    <col min="7" max="7" width="9.140625" style="3"/>
    <col min="8" max="8" width="11.85546875" style="3" customWidth="1"/>
    <col min="9" max="9" width="11.42578125" style="3" customWidth="1"/>
    <col min="10" max="10" width="15.28515625" style="3" customWidth="1"/>
    <col min="11" max="11" width="18.28515625" style="3" customWidth="1"/>
    <col min="12" max="12" width="22.5703125" style="3" customWidth="1"/>
    <col min="13" max="13" width="14.28515625" style="3" customWidth="1"/>
    <col min="14" max="16384" width="9.140625" style="3"/>
  </cols>
  <sheetData>
    <row r="1" spans="1:14">
      <c r="A1" s="3" t="s">
        <v>5</v>
      </c>
    </row>
    <row r="3" spans="1:14">
      <c r="A3" s="7" t="s">
        <v>16</v>
      </c>
      <c r="B3" s="2" t="s">
        <v>22</v>
      </c>
      <c r="C3" s="2" t="s">
        <v>23</v>
      </c>
      <c r="D3" s="2" t="s">
        <v>24</v>
      </c>
      <c r="E3" s="2" t="s">
        <v>25</v>
      </c>
    </row>
    <row r="4" spans="1:14">
      <c r="A4" s="4" t="s">
        <v>51</v>
      </c>
      <c r="B4" s="4">
        <v>2</v>
      </c>
      <c r="C4" s="4">
        <v>4</v>
      </c>
      <c r="D4" s="4">
        <v>12</v>
      </c>
      <c r="E4" s="4">
        <v>14</v>
      </c>
      <c r="H4" s="5"/>
      <c r="N4"/>
    </row>
    <row r="5" spans="1:14">
      <c r="A5" s="4" t="s">
        <v>52</v>
      </c>
      <c r="B5" s="4">
        <v>18</v>
      </c>
      <c r="C5" s="4">
        <v>14</v>
      </c>
      <c r="D5" s="4">
        <v>18</v>
      </c>
      <c r="E5" s="4">
        <v>16</v>
      </c>
      <c r="N5"/>
    </row>
    <row r="6" spans="1:14">
      <c r="A6" s="4" t="s">
        <v>53</v>
      </c>
      <c r="B6" s="4">
        <v>18</v>
      </c>
      <c r="C6" s="4">
        <v>23</v>
      </c>
      <c r="D6" s="4">
        <v>24</v>
      </c>
      <c r="E6" s="4">
        <v>28</v>
      </c>
      <c r="H6" s="8" t="s">
        <v>26</v>
      </c>
      <c r="I6" s="8"/>
      <c r="J6" s="8"/>
      <c r="K6" s="8"/>
      <c r="L6" s="8"/>
      <c r="M6" s="8"/>
      <c r="N6" s="8"/>
    </row>
    <row r="7" spans="1:14" ht="15.75" thickBot="1">
      <c r="A7" s="4" t="s">
        <v>54</v>
      </c>
      <c r="B7" s="4">
        <v>22</v>
      </c>
      <c r="C7" s="4">
        <v>12</v>
      </c>
      <c r="D7" s="4">
        <v>19</v>
      </c>
      <c r="E7" s="4">
        <v>24</v>
      </c>
      <c r="H7" s="8"/>
      <c r="I7" s="8"/>
      <c r="J7" s="8"/>
      <c r="K7" s="8"/>
      <c r="L7" s="8"/>
      <c r="M7" s="8"/>
      <c r="N7" s="8"/>
    </row>
    <row r="8" spans="1:14">
      <c r="A8" s="4" t="s">
        <v>50</v>
      </c>
      <c r="B8" s="4">
        <v>24</v>
      </c>
      <c r="C8" s="4">
        <v>24</v>
      </c>
      <c r="D8" s="4">
        <v>39</v>
      </c>
      <c r="E8" s="4">
        <v>34</v>
      </c>
      <c r="H8" s="17" t="s">
        <v>8</v>
      </c>
      <c r="I8" s="17" t="s">
        <v>0</v>
      </c>
      <c r="J8" s="17" t="s">
        <v>1</v>
      </c>
      <c r="K8" s="17" t="s">
        <v>9</v>
      </c>
      <c r="L8" s="17" t="s">
        <v>4</v>
      </c>
      <c r="M8" s="8"/>
      <c r="N8" s="8"/>
    </row>
    <row r="9" spans="1:14">
      <c r="H9" s="16" t="s">
        <v>27</v>
      </c>
      <c r="I9" s="16">
        <v>4</v>
      </c>
      <c r="J9" s="16">
        <v>32</v>
      </c>
      <c r="K9" s="16">
        <v>8</v>
      </c>
      <c r="L9" s="16">
        <v>34.666666666666664</v>
      </c>
      <c r="M9" s="8">
        <f>K9-C11</f>
        <v>-11.45</v>
      </c>
      <c r="N9" s="8"/>
    </row>
    <row r="10" spans="1:14">
      <c r="H10" s="16" t="s">
        <v>28</v>
      </c>
      <c r="I10" s="16">
        <v>4</v>
      </c>
      <c r="J10" s="16">
        <v>66</v>
      </c>
      <c r="K10" s="16">
        <v>16.5</v>
      </c>
      <c r="L10" s="16">
        <v>3.6666666666666665</v>
      </c>
      <c r="M10" s="8">
        <f t="shared" ref="M10:M18" si="0">K10-C12</f>
        <v>16.5</v>
      </c>
      <c r="N10" s="8"/>
    </row>
    <row r="11" spans="1:14">
      <c r="B11" s="5" t="s">
        <v>37</v>
      </c>
      <c r="C11" s="5">
        <f>AVERAGE(B4:E8)</f>
        <v>19.45</v>
      </c>
      <c r="H11" s="16" t="s">
        <v>29</v>
      </c>
      <c r="I11" s="16">
        <v>4</v>
      </c>
      <c r="J11" s="16">
        <v>93</v>
      </c>
      <c r="K11" s="16">
        <v>23.25</v>
      </c>
      <c r="L11" s="16">
        <v>16.916666666666668</v>
      </c>
      <c r="M11" s="8">
        <f t="shared" si="0"/>
        <v>23.25</v>
      </c>
      <c r="N11" s="8"/>
    </row>
    <row r="12" spans="1:14">
      <c r="H12" s="16" t="s">
        <v>30</v>
      </c>
      <c r="I12" s="16">
        <v>4</v>
      </c>
      <c r="J12" s="16">
        <v>77</v>
      </c>
      <c r="K12" s="16">
        <v>19.25</v>
      </c>
      <c r="L12" s="16">
        <v>27.583333333333332</v>
      </c>
      <c r="M12" s="8">
        <f t="shared" si="0"/>
        <v>19.25</v>
      </c>
      <c r="N12" s="8"/>
    </row>
    <row r="13" spans="1:14">
      <c r="H13" s="16" t="s">
        <v>31</v>
      </c>
      <c r="I13" s="16">
        <v>4</v>
      </c>
      <c r="J13" s="16">
        <v>121</v>
      </c>
      <c r="K13" s="16">
        <v>30.25</v>
      </c>
      <c r="L13" s="16">
        <v>56.25</v>
      </c>
      <c r="M13" s="8">
        <f t="shared" si="0"/>
        <v>30.25</v>
      </c>
      <c r="N13" s="8"/>
    </row>
    <row r="14" spans="1:14">
      <c r="H14" s="16"/>
      <c r="I14" s="16"/>
      <c r="J14" s="16"/>
      <c r="K14" s="16"/>
      <c r="L14" s="16"/>
      <c r="M14" s="8"/>
      <c r="N14" s="8"/>
    </row>
    <row r="15" spans="1:14">
      <c r="H15" s="16" t="s">
        <v>32</v>
      </c>
      <c r="I15" s="16">
        <v>5</v>
      </c>
      <c r="J15" s="16">
        <v>84</v>
      </c>
      <c r="K15" s="16">
        <v>16.8</v>
      </c>
      <c r="L15" s="16">
        <v>75.199999999999989</v>
      </c>
      <c r="M15" s="8">
        <f t="shared" si="0"/>
        <v>16.8</v>
      </c>
      <c r="N15" s="8"/>
    </row>
    <row r="16" spans="1:14">
      <c r="H16" s="16" t="s">
        <v>33</v>
      </c>
      <c r="I16" s="16">
        <v>5</v>
      </c>
      <c r="J16" s="16">
        <v>77</v>
      </c>
      <c r="K16" s="16">
        <v>15.4</v>
      </c>
      <c r="L16" s="16">
        <v>68.800000000000011</v>
      </c>
      <c r="M16" s="8">
        <f t="shared" si="0"/>
        <v>15.4</v>
      </c>
      <c r="N16" s="8"/>
    </row>
    <row r="17" spans="6:15">
      <c r="H17" s="16" t="s">
        <v>34</v>
      </c>
      <c r="I17" s="16">
        <v>5</v>
      </c>
      <c r="J17" s="16">
        <v>112</v>
      </c>
      <c r="K17" s="16">
        <v>22.4</v>
      </c>
      <c r="L17" s="16">
        <v>104.29999999999995</v>
      </c>
      <c r="M17" s="8">
        <f t="shared" si="0"/>
        <v>22.4</v>
      </c>
      <c r="N17" s="8"/>
    </row>
    <row r="18" spans="6:15" ht="15.75" thickBot="1">
      <c r="H18" s="18" t="s">
        <v>35</v>
      </c>
      <c r="I18" s="18">
        <v>5</v>
      </c>
      <c r="J18" s="18">
        <v>116</v>
      </c>
      <c r="K18" s="18">
        <v>23.2</v>
      </c>
      <c r="L18" s="18">
        <v>69.200000000000045</v>
      </c>
      <c r="M18" s="8">
        <f t="shared" si="0"/>
        <v>23.2</v>
      </c>
      <c r="N18" s="8"/>
    </row>
    <row r="19" spans="6:15">
      <c r="H19" s="8"/>
      <c r="I19" s="8"/>
      <c r="J19" s="8"/>
      <c r="K19" s="8"/>
      <c r="L19" s="8"/>
      <c r="M19" s="8"/>
      <c r="N19" s="8"/>
    </row>
    <row r="20" spans="6:15">
      <c r="H20" s="8"/>
      <c r="I20" s="8"/>
      <c r="J20" s="8"/>
      <c r="K20" s="8"/>
      <c r="L20" s="8"/>
      <c r="M20" s="8"/>
      <c r="N20" s="8"/>
    </row>
    <row r="21" spans="6:15" ht="15.75" thickBot="1">
      <c r="H21" s="8" t="s">
        <v>10</v>
      </c>
      <c r="I21" s="8"/>
      <c r="J21" s="8"/>
      <c r="K21" s="8"/>
      <c r="L21" s="8"/>
      <c r="M21" s="8"/>
      <c r="N21" s="8"/>
      <c r="O21" s="5"/>
    </row>
    <row r="22" spans="6:15">
      <c r="H22" s="17" t="s">
        <v>11</v>
      </c>
      <c r="I22" s="17" t="s">
        <v>12</v>
      </c>
      <c r="J22" s="17" t="s">
        <v>6</v>
      </c>
      <c r="K22" s="17" t="s">
        <v>13</v>
      </c>
      <c r="L22" s="17" t="s">
        <v>3</v>
      </c>
      <c r="M22" s="17" t="s">
        <v>14</v>
      </c>
      <c r="N22" s="17" t="s">
        <v>15</v>
      </c>
      <c r="O22" s="5"/>
    </row>
    <row r="23" spans="6:15">
      <c r="H23" s="16" t="s">
        <v>36</v>
      </c>
      <c r="I23" s="16">
        <v>1083.6999999999998</v>
      </c>
      <c r="J23" s="16">
        <v>4</v>
      </c>
      <c r="K23" s="16">
        <v>270.92499999999995</v>
      </c>
      <c r="L23" s="16">
        <v>17.450885668276953</v>
      </c>
      <c r="M23" s="16">
        <v>6.0981071398502221E-5</v>
      </c>
      <c r="N23" s="16">
        <v>3.2591667269802373</v>
      </c>
    </row>
    <row r="24" spans="6:15">
      <c r="H24" s="16" t="s">
        <v>18</v>
      </c>
      <c r="I24" s="16">
        <v>230.94999999999982</v>
      </c>
      <c r="J24" s="16">
        <v>3</v>
      </c>
      <c r="K24" s="16">
        <v>76.983333333333277</v>
      </c>
      <c r="L24" s="16">
        <v>4.9586688137412693</v>
      </c>
      <c r="M24" s="16">
        <v>1.8238319946475019E-2</v>
      </c>
      <c r="N24" s="16">
        <v>3.4902948206546531</v>
      </c>
    </row>
    <row r="25" spans="6:15">
      <c r="H25" s="16" t="s">
        <v>21</v>
      </c>
      <c r="I25" s="16">
        <v>186.30000000000018</v>
      </c>
      <c r="J25" s="16">
        <v>12</v>
      </c>
      <c r="K25" s="16">
        <v>15.525000000000015</v>
      </c>
      <c r="L25" s="16"/>
      <c r="M25" s="16"/>
      <c r="N25" s="16"/>
    </row>
    <row r="26" spans="6:15">
      <c r="H26" s="16"/>
      <c r="I26" s="16"/>
      <c r="J26" s="9" t="s">
        <v>49</v>
      </c>
      <c r="K26" s="9">
        <f>SQRT(K25)</f>
        <v>3.9401776609691108</v>
      </c>
      <c r="L26" s="16"/>
      <c r="M26" s="16"/>
      <c r="N26" s="16"/>
    </row>
    <row r="27" spans="6:15" ht="15.75" thickBot="1">
      <c r="H27" s="18" t="s">
        <v>7</v>
      </c>
      <c r="I27" s="18">
        <v>1500.9499999999998</v>
      </c>
      <c r="J27" s="18">
        <v>19</v>
      </c>
      <c r="K27" s="18"/>
      <c r="L27" s="18"/>
      <c r="M27" s="18"/>
      <c r="N27" s="18"/>
    </row>
    <row r="28" spans="6:15">
      <c r="H28" s="5" t="s">
        <v>59</v>
      </c>
    </row>
    <row r="29" spans="6:15">
      <c r="F29" s="5" t="s">
        <v>60</v>
      </c>
      <c r="I29" s="5">
        <f>C11 + M10+M16</f>
        <v>51.35</v>
      </c>
    </row>
    <row r="30" spans="6:15">
      <c r="F30" s="8" t="s">
        <v>57</v>
      </c>
      <c r="G30" s="8"/>
    </row>
    <row r="31" spans="6:15">
      <c r="F31" s="8" t="s">
        <v>38</v>
      </c>
      <c r="G31" s="8"/>
    </row>
    <row r="32" spans="6:15">
      <c r="F32" s="8" t="s">
        <v>39</v>
      </c>
      <c r="G32" s="8"/>
    </row>
    <row r="33" spans="6:10">
      <c r="F33" s="8" t="s">
        <v>62</v>
      </c>
      <c r="G33" s="8"/>
      <c r="I33" s="5">
        <f>C11+ M10</f>
        <v>35.950000000000003</v>
      </c>
    </row>
    <row r="35" spans="6:10">
      <c r="F35" s="8" t="s">
        <v>58</v>
      </c>
      <c r="G35" s="8"/>
    </row>
    <row r="36" spans="6:10">
      <c r="F36" s="8" t="s">
        <v>38</v>
      </c>
      <c r="G36" s="8"/>
    </row>
    <row r="37" spans="6:10">
      <c r="F37" s="8" t="s">
        <v>40</v>
      </c>
      <c r="G37" s="8"/>
    </row>
    <row r="38" spans="6:10">
      <c r="F38" s="8" t="s">
        <v>63</v>
      </c>
      <c r="G38" s="8"/>
      <c r="I38" s="5">
        <f>C11+M16</f>
        <v>34.85</v>
      </c>
    </row>
    <row r="40" spans="6:10">
      <c r="F40" s="10" t="s">
        <v>61</v>
      </c>
      <c r="G40" s="10"/>
      <c r="H40" s="5"/>
      <c r="I40" s="5">
        <f>I29-2 * (K26)</f>
        <v>43.469644678061783</v>
      </c>
      <c r="J40" s="5">
        <f>I29+2 * (K26)</f>
        <v>59.23035532193822</v>
      </c>
    </row>
    <row r="41" spans="6:10">
      <c r="F41" s="10" t="s">
        <v>56</v>
      </c>
      <c r="G41" s="10"/>
      <c r="H41" s="5"/>
    </row>
    <row r="42" spans="6:10">
      <c r="F42" s="10" t="s">
        <v>41</v>
      </c>
      <c r="G42" s="10"/>
      <c r="H4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4"/>
  <sheetViews>
    <sheetView workbookViewId="0">
      <selection activeCell="E14" sqref="E14"/>
    </sheetView>
  </sheetViews>
  <sheetFormatPr defaultRowHeight="15"/>
  <cols>
    <col min="9" max="9" width="13.140625" customWidth="1"/>
    <col min="15" max="15" width="19.28515625" customWidth="1"/>
  </cols>
  <sheetData>
    <row r="1" spans="1:22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2">
      <c r="A3" s="3"/>
      <c r="B3" s="7"/>
      <c r="C3" s="11" t="s">
        <v>42</v>
      </c>
      <c r="D3" s="11" t="s">
        <v>43</v>
      </c>
      <c r="E3" s="11" t="s">
        <v>44</v>
      </c>
      <c r="F3" s="11" t="s">
        <v>45</v>
      </c>
      <c r="G3" s="3"/>
      <c r="H3" s="3"/>
      <c r="I3" s="8" t="s">
        <v>17</v>
      </c>
      <c r="J3" s="8"/>
      <c r="K3" s="8"/>
      <c r="L3" s="8"/>
      <c r="M3" s="8"/>
      <c r="N3" s="8"/>
      <c r="O3" s="8"/>
      <c r="P3" s="3"/>
      <c r="Q3" s="3"/>
      <c r="R3" s="3"/>
      <c r="S3" s="3"/>
      <c r="T3" s="3"/>
      <c r="U3" s="3"/>
      <c r="V3" s="3"/>
    </row>
    <row r="4" spans="1:22">
      <c r="A4" s="3"/>
      <c r="B4" s="12" t="s">
        <v>42</v>
      </c>
      <c r="C4" s="1">
        <v>44</v>
      </c>
      <c r="D4" s="1">
        <v>23</v>
      </c>
      <c r="E4" s="1">
        <v>12</v>
      </c>
      <c r="F4" s="6">
        <f>AVERAGE(C4:E6) - E15</f>
        <v>-6.0740740740740726</v>
      </c>
      <c r="G4" s="3"/>
      <c r="H4" s="3"/>
      <c r="I4" s="8"/>
      <c r="J4" s="8"/>
      <c r="K4" s="8"/>
      <c r="L4" s="8"/>
      <c r="M4" s="8"/>
      <c r="N4" s="8"/>
      <c r="O4" s="8"/>
      <c r="P4" s="3"/>
      <c r="Q4" s="3"/>
      <c r="R4" s="3"/>
      <c r="S4" s="3"/>
      <c r="T4" s="3"/>
      <c r="U4" s="3"/>
      <c r="V4" s="3"/>
    </row>
    <row r="5" spans="1:22">
      <c r="A5" s="3"/>
      <c r="B5" s="13"/>
      <c r="C5" s="1">
        <v>26</v>
      </c>
      <c r="D5" s="1">
        <v>19</v>
      </c>
      <c r="E5" s="1">
        <v>13</v>
      </c>
      <c r="F5" s="1"/>
      <c r="G5" s="3"/>
      <c r="H5" s="3"/>
      <c r="I5" s="8" t="s">
        <v>8</v>
      </c>
      <c r="J5" s="8" t="s">
        <v>42</v>
      </c>
      <c r="K5" s="8" t="s">
        <v>43</v>
      </c>
      <c r="L5" s="8" t="s">
        <v>44</v>
      </c>
      <c r="M5" s="8" t="s">
        <v>7</v>
      </c>
      <c r="N5" s="8"/>
      <c r="O5" s="8"/>
      <c r="P5" s="3"/>
      <c r="Q5" s="3"/>
      <c r="R5" s="3"/>
      <c r="S5" s="3"/>
      <c r="T5" s="3"/>
      <c r="U5" s="3"/>
      <c r="V5" s="3"/>
    </row>
    <row r="6" spans="1:22" ht="15.75" thickBot="1">
      <c r="A6" s="3"/>
      <c r="B6" s="14"/>
      <c r="C6" s="1">
        <v>24</v>
      </c>
      <c r="D6" s="1">
        <v>17</v>
      </c>
      <c r="E6" s="1">
        <v>10</v>
      </c>
      <c r="F6" s="1"/>
      <c r="G6" s="3"/>
      <c r="H6" s="3"/>
      <c r="I6" s="15" t="s">
        <v>42</v>
      </c>
      <c r="J6" s="15"/>
      <c r="K6" s="15"/>
      <c r="L6" s="15"/>
      <c r="M6" s="15"/>
      <c r="N6" s="8"/>
      <c r="O6" s="8"/>
      <c r="P6" s="3"/>
      <c r="Q6" s="3"/>
      <c r="R6" s="3"/>
      <c r="S6" s="3"/>
      <c r="T6" s="3"/>
      <c r="U6" s="3"/>
      <c r="V6" s="3"/>
    </row>
    <row r="7" spans="1:22">
      <c r="A7" s="3"/>
      <c r="B7" s="12" t="s">
        <v>43</v>
      </c>
      <c r="C7" s="1">
        <v>30</v>
      </c>
      <c r="D7" s="1">
        <v>30</v>
      </c>
      <c r="E7" s="1">
        <v>13</v>
      </c>
      <c r="F7" s="6">
        <f>AVERAGE(C7:E9) - E15</f>
        <v>-1.1851851851851833</v>
      </c>
      <c r="G7" s="3"/>
      <c r="H7" s="3"/>
      <c r="I7" s="16" t="s">
        <v>0</v>
      </c>
      <c r="J7" s="16">
        <v>3</v>
      </c>
      <c r="K7" s="16">
        <v>3</v>
      </c>
      <c r="L7" s="16">
        <v>3</v>
      </c>
      <c r="M7" s="16">
        <v>9</v>
      </c>
      <c r="N7" s="8"/>
      <c r="O7" s="8"/>
      <c r="P7" s="3"/>
      <c r="Q7" s="3"/>
      <c r="R7" s="3"/>
      <c r="S7" s="3"/>
      <c r="T7" s="3"/>
      <c r="U7" s="3"/>
      <c r="V7" s="3"/>
    </row>
    <row r="8" spans="1:22">
      <c r="A8" s="3"/>
      <c r="B8" s="13"/>
      <c r="C8" s="1">
        <v>32</v>
      </c>
      <c r="D8" s="1">
        <v>28</v>
      </c>
      <c r="E8" s="1">
        <v>26</v>
      </c>
      <c r="F8" s="1"/>
      <c r="G8" s="3"/>
      <c r="H8" s="3"/>
      <c r="I8" s="16" t="s">
        <v>1</v>
      </c>
      <c r="J8" s="16">
        <v>94</v>
      </c>
      <c r="K8" s="16">
        <v>59</v>
      </c>
      <c r="L8" s="16">
        <v>35</v>
      </c>
      <c r="M8" s="16">
        <v>188</v>
      </c>
      <c r="N8" s="8"/>
      <c r="O8" s="8"/>
      <c r="P8" s="3"/>
      <c r="Q8" s="3"/>
      <c r="R8" s="3"/>
      <c r="S8" s="3"/>
      <c r="T8" s="3"/>
      <c r="U8" s="3"/>
      <c r="V8" s="3"/>
    </row>
    <row r="9" spans="1:22">
      <c r="A9" s="3"/>
      <c r="B9" s="14"/>
      <c r="C9" s="1">
        <v>34</v>
      </c>
      <c r="D9" s="1">
        <v>20</v>
      </c>
      <c r="E9" s="1">
        <v>19</v>
      </c>
      <c r="F9" s="1"/>
      <c r="G9" s="3"/>
      <c r="H9" s="3"/>
      <c r="I9" s="16" t="s">
        <v>9</v>
      </c>
      <c r="J9" s="16">
        <v>31.333333333333332</v>
      </c>
      <c r="K9" s="16">
        <v>19.666666666666668</v>
      </c>
      <c r="L9" s="16">
        <v>11.666666666666666</v>
      </c>
      <c r="M9" s="16">
        <v>20.888888888888889</v>
      </c>
      <c r="N9" s="8"/>
      <c r="O9" s="8"/>
      <c r="P9" s="3"/>
      <c r="Q9" s="3"/>
      <c r="R9" s="3"/>
      <c r="S9" s="3"/>
      <c r="T9" s="3"/>
      <c r="U9" s="3"/>
      <c r="V9" s="3"/>
    </row>
    <row r="10" spans="1:22">
      <c r="A10" s="3"/>
      <c r="B10" s="12" t="s">
        <v>46</v>
      </c>
      <c r="C10" s="1">
        <v>37</v>
      </c>
      <c r="D10" s="1">
        <v>28</v>
      </c>
      <c r="E10" s="1">
        <v>22</v>
      </c>
      <c r="F10" s="6">
        <f>AVERAGE(C10:E12) - E15</f>
        <v>7.2592592592592595</v>
      </c>
      <c r="G10" s="3"/>
      <c r="H10" s="3"/>
      <c r="I10" s="16" t="s">
        <v>4</v>
      </c>
      <c r="J10" s="16">
        <v>121.33333333333326</v>
      </c>
      <c r="K10" s="16">
        <v>9.3333333333333712</v>
      </c>
      <c r="L10" s="16">
        <v>2.3333333333333428</v>
      </c>
      <c r="M10" s="16">
        <v>106.61111111111109</v>
      </c>
      <c r="N10" s="8"/>
      <c r="O10" s="8"/>
      <c r="P10" s="3"/>
      <c r="Q10" s="3"/>
      <c r="R10" s="3"/>
      <c r="S10" s="3"/>
      <c r="T10" s="3"/>
      <c r="U10" s="3"/>
      <c r="V10" s="3"/>
    </row>
    <row r="11" spans="1:22">
      <c r="A11" s="3"/>
      <c r="B11" s="13"/>
      <c r="C11" s="1">
        <v>47</v>
      </c>
      <c r="D11" s="1">
        <v>42</v>
      </c>
      <c r="E11" s="1">
        <v>27</v>
      </c>
      <c r="F11" s="1"/>
      <c r="G11" s="3"/>
      <c r="H11" s="3"/>
      <c r="I11" s="16"/>
      <c r="J11" s="16"/>
      <c r="K11" s="16"/>
      <c r="L11" s="16"/>
      <c r="M11" s="16"/>
      <c r="N11" s="8"/>
      <c r="O11" s="8"/>
      <c r="P11" s="3"/>
      <c r="Q11" s="3"/>
      <c r="R11" s="3"/>
      <c r="S11" s="3"/>
      <c r="T11" s="3"/>
      <c r="U11" s="3"/>
      <c r="V11" s="3"/>
    </row>
    <row r="12" spans="1:22" ht="15.75" thickBot="1">
      <c r="A12" s="3"/>
      <c r="B12" s="14"/>
      <c r="C12" s="1">
        <v>49</v>
      </c>
      <c r="D12" s="1">
        <v>34</v>
      </c>
      <c r="E12" s="1">
        <v>22</v>
      </c>
      <c r="F12" s="1"/>
      <c r="G12" s="3"/>
      <c r="H12" s="3"/>
      <c r="I12" s="15" t="s">
        <v>43</v>
      </c>
      <c r="J12" s="15"/>
      <c r="K12" s="15"/>
      <c r="L12" s="15"/>
      <c r="M12" s="15"/>
      <c r="N12" s="8"/>
      <c r="O12" s="8"/>
      <c r="P12" s="3"/>
      <c r="Q12" s="3"/>
      <c r="R12" s="3"/>
      <c r="S12" s="3"/>
      <c r="T12" s="3"/>
      <c r="U12" s="3"/>
      <c r="V12" s="3"/>
    </row>
    <row r="13" spans="1:22">
      <c r="A13" s="3"/>
      <c r="B13" s="3"/>
      <c r="C13" s="3">
        <f>AVERAGE(C4:C12)-E15</f>
        <v>8.9259259259259238</v>
      </c>
      <c r="D13" s="3">
        <f>AVERAGE(D4:D12)-E15</f>
        <v>-0.18518518518518334</v>
      </c>
      <c r="E13" s="3">
        <f>AVERAGE(E4:E12)-E15</f>
        <v>-8.7407407407407405</v>
      </c>
      <c r="F13" s="3"/>
      <c r="G13" s="3"/>
      <c r="H13" s="3"/>
      <c r="I13" s="16" t="s">
        <v>0</v>
      </c>
      <c r="J13" s="16">
        <v>3</v>
      </c>
      <c r="K13" s="16">
        <v>3</v>
      </c>
      <c r="L13" s="16">
        <v>3</v>
      </c>
      <c r="M13" s="16">
        <v>9</v>
      </c>
      <c r="N13" s="8"/>
      <c r="O13" s="8"/>
      <c r="P13" s="3"/>
      <c r="Q13" s="3"/>
      <c r="R13" s="3"/>
      <c r="S13" s="3"/>
      <c r="T13" s="3"/>
      <c r="U13" s="3"/>
      <c r="V13" s="3"/>
    </row>
    <row r="14" spans="1:22">
      <c r="A14" s="3"/>
      <c r="B14" s="3"/>
      <c r="C14" s="3"/>
      <c r="D14" s="3"/>
      <c r="E14" s="3"/>
      <c r="F14" s="3"/>
      <c r="G14" s="3"/>
      <c r="H14" s="3"/>
      <c r="I14" s="16" t="s">
        <v>1</v>
      </c>
      <c r="J14" s="16">
        <v>96</v>
      </c>
      <c r="K14" s="16">
        <v>78</v>
      </c>
      <c r="L14" s="16">
        <v>58</v>
      </c>
      <c r="M14" s="16">
        <v>232</v>
      </c>
      <c r="N14" s="8"/>
      <c r="O14" s="8"/>
      <c r="P14" s="3"/>
      <c r="Q14" s="3"/>
      <c r="R14" s="3"/>
      <c r="S14" s="3"/>
      <c r="T14" s="3"/>
      <c r="U14" s="3"/>
      <c r="V14" s="3"/>
    </row>
    <row r="15" spans="1:22">
      <c r="A15" s="3"/>
      <c r="B15" s="3"/>
      <c r="C15" s="3"/>
      <c r="D15" s="5" t="s">
        <v>47</v>
      </c>
      <c r="E15" s="5">
        <f>AVERAGE(C4:E12)</f>
        <v>26.962962962962962</v>
      </c>
      <c r="F15" s="3"/>
      <c r="G15" s="3"/>
      <c r="H15" s="3"/>
      <c r="I15" s="16" t="s">
        <v>9</v>
      </c>
      <c r="J15" s="16">
        <v>32</v>
      </c>
      <c r="K15" s="16">
        <v>26</v>
      </c>
      <c r="L15" s="16">
        <v>19.333333333333332</v>
      </c>
      <c r="M15" s="16">
        <v>25.777777777777779</v>
      </c>
      <c r="N15" s="8"/>
      <c r="O15" s="8"/>
      <c r="P15" s="3"/>
      <c r="Q15" s="3"/>
      <c r="R15" s="3"/>
      <c r="S15" s="3"/>
      <c r="T15" s="3"/>
      <c r="U15" s="3"/>
      <c r="V15" s="3"/>
    </row>
    <row r="16" spans="1:22">
      <c r="A16" s="3"/>
      <c r="B16" s="3"/>
      <c r="C16" s="3"/>
      <c r="D16" s="3"/>
      <c r="E16" s="3"/>
      <c r="F16" s="3"/>
      <c r="G16" s="3"/>
      <c r="H16" s="3"/>
      <c r="I16" s="16" t="s">
        <v>4</v>
      </c>
      <c r="J16" s="16">
        <v>4</v>
      </c>
      <c r="K16" s="16">
        <v>28</v>
      </c>
      <c r="L16" s="16">
        <v>42.333333333333371</v>
      </c>
      <c r="M16" s="16">
        <v>48.694444444444457</v>
      </c>
      <c r="N16" s="8"/>
      <c r="O16" s="8"/>
      <c r="P16" s="3"/>
      <c r="Q16" s="3"/>
      <c r="R16" s="3"/>
      <c r="S16" s="3"/>
      <c r="T16" s="3"/>
      <c r="U16" s="3"/>
      <c r="V16" s="3"/>
    </row>
    <row r="17" spans="1:22">
      <c r="A17" s="3"/>
      <c r="B17" s="3"/>
      <c r="C17" s="3"/>
      <c r="D17" s="3"/>
      <c r="E17" s="3"/>
      <c r="F17" s="3"/>
      <c r="G17" s="3"/>
      <c r="H17" s="3"/>
      <c r="I17" s="16"/>
      <c r="J17" s="16"/>
      <c r="K17" s="16"/>
      <c r="L17" s="16"/>
      <c r="M17" s="16"/>
      <c r="N17" s="8"/>
      <c r="O17" s="8"/>
      <c r="P17" s="3"/>
      <c r="Q17" s="3"/>
      <c r="R17" s="3"/>
      <c r="S17" s="3"/>
      <c r="T17" s="3"/>
      <c r="U17" s="3"/>
      <c r="V17" s="3"/>
    </row>
    <row r="18" spans="1:22" ht="15.75" thickBot="1">
      <c r="A18" s="3"/>
      <c r="B18" s="3"/>
      <c r="C18" s="3"/>
      <c r="D18" s="3"/>
      <c r="E18" s="3"/>
      <c r="F18" s="3"/>
      <c r="G18" s="3"/>
      <c r="H18" s="3"/>
      <c r="I18" s="15" t="s">
        <v>46</v>
      </c>
      <c r="J18" s="15"/>
      <c r="K18" s="15"/>
      <c r="L18" s="15"/>
      <c r="M18" s="15"/>
      <c r="N18" s="8"/>
      <c r="O18" s="8"/>
      <c r="P18" s="3"/>
      <c r="Q18" s="3"/>
      <c r="R18" s="3"/>
      <c r="S18" s="3"/>
      <c r="T18" s="3"/>
      <c r="U18" s="3"/>
      <c r="V18" s="3"/>
    </row>
    <row r="19" spans="1:22">
      <c r="A19" s="3"/>
      <c r="B19" s="3"/>
      <c r="C19" s="3"/>
      <c r="D19" s="3"/>
      <c r="E19" s="3"/>
      <c r="F19" s="3"/>
      <c r="G19" s="3"/>
      <c r="H19" s="3"/>
      <c r="I19" s="16" t="s">
        <v>0</v>
      </c>
      <c r="J19" s="16">
        <v>3</v>
      </c>
      <c r="K19" s="16">
        <v>3</v>
      </c>
      <c r="L19" s="16">
        <v>3</v>
      </c>
      <c r="M19" s="16">
        <v>9</v>
      </c>
      <c r="N19" s="8"/>
      <c r="O19" s="8"/>
      <c r="P19" s="3"/>
      <c r="Q19" s="3"/>
      <c r="R19" s="3"/>
      <c r="S19" s="3"/>
      <c r="T19" s="3"/>
      <c r="U19" s="3"/>
      <c r="V19" s="3"/>
    </row>
    <row r="20" spans="1:22">
      <c r="A20" s="3"/>
      <c r="B20" s="3"/>
      <c r="C20" s="3"/>
      <c r="D20" s="3"/>
      <c r="E20" s="3"/>
      <c r="F20" s="3"/>
      <c r="G20" s="3"/>
      <c r="H20" s="3"/>
      <c r="I20" s="16" t="s">
        <v>1</v>
      </c>
      <c r="J20" s="16">
        <v>133</v>
      </c>
      <c r="K20" s="16">
        <v>104</v>
      </c>
      <c r="L20" s="16">
        <v>71</v>
      </c>
      <c r="M20" s="16">
        <v>308</v>
      </c>
      <c r="N20" s="8"/>
      <c r="O20" s="8"/>
      <c r="P20" s="3"/>
      <c r="Q20" s="3"/>
      <c r="R20" s="3"/>
      <c r="S20" s="3"/>
      <c r="T20" s="3"/>
      <c r="U20" s="3"/>
      <c r="V20" s="3"/>
    </row>
    <row r="21" spans="1:22">
      <c r="A21" s="3"/>
      <c r="B21" s="3"/>
      <c r="C21" s="3"/>
      <c r="D21" s="3"/>
      <c r="E21" s="3"/>
      <c r="F21" s="3"/>
      <c r="G21" s="3"/>
      <c r="H21" s="3"/>
      <c r="I21" s="16" t="s">
        <v>9</v>
      </c>
      <c r="J21" s="16">
        <v>44.333333333333336</v>
      </c>
      <c r="K21" s="16">
        <v>34.666666666666664</v>
      </c>
      <c r="L21" s="16">
        <v>23.666666666666668</v>
      </c>
      <c r="M21" s="16">
        <v>34.222222222222221</v>
      </c>
      <c r="N21" s="8"/>
      <c r="O21" s="8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16" t="s">
        <v>4</v>
      </c>
      <c r="J22" s="16">
        <v>41.333333333333485</v>
      </c>
      <c r="K22" s="16">
        <v>49.333333333333258</v>
      </c>
      <c r="L22" s="16">
        <v>8.3333333333333712</v>
      </c>
      <c r="M22" s="16">
        <v>104.94444444444434</v>
      </c>
      <c r="N22" s="8"/>
      <c r="O22" s="8"/>
      <c r="P22" s="3"/>
      <c r="Q22" s="3"/>
      <c r="R22" s="3"/>
      <c r="S22" s="3"/>
      <c r="T22" s="3"/>
      <c r="U22" s="3"/>
      <c r="V22" s="3"/>
    </row>
    <row r="23" spans="1:22">
      <c r="A23" s="3"/>
      <c r="B23" s="3"/>
      <c r="C23" s="3"/>
      <c r="D23" s="3"/>
      <c r="E23" s="3"/>
      <c r="F23" s="3"/>
      <c r="G23" s="3"/>
      <c r="H23" s="3"/>
      <c r="I23" s="16"/>
      <c r="J23" s="16"/>
      <c r="K23" s="16"/>
      <c r="L23" s="16"/>
      <c r="M23" s="16"/>
      <c r="N23" s="8"/>
      <c r="O23" s="8"/>
      <c r="P23" s="3"/>
      <c r="Q23" s="3"/>
      <c r="R23" s="3"/>
      <c r="S23" s="3"/>
      <c r="T23" s="3"/>
      <c r="U23" s="3"/>
      <c r="V23" s="3"/>
    </row>
    <row r="24" spans="1:22" ht="15.75" thickBot="1">
      <c r="A24" s="3"/>
      <c r="B24" s="3"/>
      <c r="C24" s="3"/>
      <c r="D24" s="3"/>
      <c r="E24" s="3"/>
      <c r="F24" s="3"/>
      <c r="G24" s="3"/>
      <c r="H24" s="3"/>
      <c r="I24" s="15" t="s">
        <v>7</v>
      </c>
      <c r="J24" s="15"/>
      <c r="K24" s="15"/>
      <c r="L24" s="15"/>
      <c r="M24" s="15"/>
      <c r="N24" s="8"/>
      <c r="O24" s="8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16" t="s">
        <v>0</v>
      </c>
      <c r="J25" s="16">
        <v>9</v>
      </c>
      <c r="K25" s="16">
        <v>9</v>
      </c>
      <c r="L25" s="16">
        <v>9</v>
      </c>
      <c r="M25" s="16"/>
      <c r="N25" s="8"/>
      <c r="O25" s="8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16" t="s">
        <v>1</v>
      </c>
      <c r="J26" s="16">
        <v>323</v>
      </c>
      <c r="K26" s="16">
        <v>241</v>
      </c>
      <c r="L26" s="16">
        <v>164</v>
      </c>
      <c r="M26" s="16"/>
      <c r="N26" s="8"/>
      <c r="O26" s="8"/>
      <c r="P26" s="3"/>
      <c r="Q26" s="3"/>
      <c r="R26" s="3"/>
      <c r="S26" s="3"/>
      <c r="T26" s="3"/>
      <c r="U26" s="3"/>
      <c r="V26" s="3"/>
    </row>
    <row r="27" spans="1:22">
      <c r="A27" s="3"/>
      <c r="B27" s="3"/>
      <c r="C27" s="3"/>
      <c r="D27" s="3"/>
      <c r="E27" s="3"/>
      <c r="F27" s="3"/>
      <c r="G27" s="3"/>
      <c r="H27" s="3"/>
      <c r="I27" s="16" t="s">
        <v>9</v>
      </c>
      <c r="J27" s="16">
        <v>35.888888888888886</v>
      </c>
      <c r="K27" s="16">
        <v>26.777777777777779</v>
      </c>
      <c r="L27" s="16">
        <v>18.222222222222221</v>
      </c>
      <c r="M27" s="16"/>
      <c r="N27" s="8"/>
      <c r="O27" s="8"/>
      <c r="P27" s="3"/>
      <c r="Q27" s="3"/>
      <c r="R27" s="3"/>
      <c r="S27" s="3"/>
      <c r="T27" s="3"/>
      <c r="U27" s="3"/>
      <c r="V27" s="3"/>
    </row>
    <row r="28" spans="1:22">
      <c r="A28" s="3"/>
      <c r="B28" s="3"/>
      <c r="C28" s="3"/>
      <c r="D28" s="3"/>
      <c r="E28" s="3"/>
      <c r="F28" s="3"/>
      <c r="G28" s="3"/>
      <c r="H28" s="3"/>
      <c r="I28" s="16" t="s">
        <v>4</v>
      </c>
      <c r="J28" s="16">
        <v>81.861111111111086</v>
      </c>
      <c r="K28" s="16">
        <v>64.194444444444457</v>
      </c>
      <c r="L28" s="16">
        <v>40.944444444444457</v>
      </c>
      <c r="M28" s="16"/>
      <c r="N28" s="8"/>
      <c r="O28" s="8"/>
      <c r="P28" s="3"/>
      <c r="Q28" s="3"/>
      <c r="R28" s="3"/>
      <c r="S28" s="3"/>
      <c r="T28" s="3"/>
      <c r="U28" s="3"/>
      <c r="V28" s="3"/>
    </row>
    <row r="29" spans="1:22">
      <c r="A29" s="3"/>
      <c r="B29" s="3"/>
      <c r="C29" s="3"/>
      <c r="D29" s="3"/>
      <c r="E29" s="3"/>
      <c r="F29" s="3"/>
      <c r="G29" s="3"/>
      <c r="H29" s="3"/>
      <c r="I29" s="16"/>
      <c r="J29" s="16"/>
      <c r="K29" s="16"/>
      <c r="L29" s="16"/>
      <c r="M29" s="16"/>
      <c r="N29" s="8"/>
      <c r="O29" s="8"/>
      <c r="P29" s="3"/>
      <c r="Q29" s="3"/>
      <c r="R29" s="3"/>
      <c r="S29" s="3"/>
      <c r="T29" s="3"/>
      <c r="U29" s="3"/>
      <c r="V29" s="3"/>
    </row>
    <row r="30" spans="1:22">
      <c r="A30" s="3"/>
      <c r="B30" s="3"/>
      <c r="C30" s="3"/>
      <c r="D30" s="3"/>
      <c r="E30" s="3"/>
      <c r="F30" s="3"/>
      <c r="G30" s="3"/>
      <c r="H30" s="3"/>
      <c r="I30" s="8"/>
      <c r="J30" s="8"/>
      <c r="K30" s="8"/>
      <c r="L30" s="8"/>
      <c r="M30" s="8"/>
      <c r="N30" s="8"/>
      <c r="O30" s="8"/>
      <c r="P30" s="3"/>
      <c r="Q30" s="3"/>
      <c r="R30" s="3"/>
      <c r="S30" s="3"/>
      <c r="T30" s="3"/>
      <c r="U30" s="3"/>
      <c r="V30" s="3"/>
    </row>
    <row r="31" spans="1:22" ht="15.75" thickBot="1">
      <c r="A31" s="3"/>
      <c r="B31" s="3"/>
      <c r="C31" s="3"/>
      <c r="D31" s="3"/>
      <c r="E31" s="3"/>
      <c r="F31" s="3"/>
      <c r="G31" s="3"/>
      <c r="H31" s="3"/>
      <c r="I31" s="8" t="s">
        <v>10</v>
      </c>
      <c r="J31" s="8"/>
      <c r="K31" s="8"/>
      <c r="L31" s="8"/>
      <c r="M31" s="8"/>
      <c r="N31" s="8"/>
      <c r="O31" s="8"/>
      <c r="P31" s="3"/>
      <c r="Q31" s="3"/>
      <c r="R31" s="3"/>
      <c r="S31" s="3"/>
      <c r="T31" s="3"/>
      <c r="U31" s="3"/>
      <c r="V31" s="3"/>
    </row>
    <row r="32" spans="1:22">
      <c r="A32" s="3"/>
      <c r="B32" s="3"/>
      <c r="C32" s="3"/>
      <c r="D32" s="3"/>
      <c r="E32" s="3"/>
      <c r="F32" s="3"/>
      <c r="G32" s="3"/>
      <c r="H32" s="3"/>
      <c r="I32" s="17" t="s">
        <v>11</v>
      </c>
      <c r="J32" s="17" t="s">
        <v>12</v>
      </c>
      <c r="K32" s="17" t="s">
        <v>6</v>
      </c>
      <c r="L32" s="17" t="s">
        <v>13</v>
      </c>
      <c r="M32" s="17" t="s">
        <v>3</v>
      </c>
      <c r="N32" s="17" t="s">
        <v>14</v>
      </c>
      <c r="O32" s="17" t="s">
        <v>15</v>
      </c>
      <c r="P32" s="3"/>
      <c r="Q32" s="3"/>
      <c r="R32" s="3"/>
      <c r="S32" s="3"/>
      <c r="T32" s="3"/>
      <c r="U32" s="3"/>
      <c r="V32" s="3"/>
    </row>
    <row r="33" spans="1:22">
      <c r="A33" s="3"/>
      <c r="B33" s="3"/>
      <c r="C33" s="3"/>
      <c r="D33" s="3"/>
      <c r="E33" s="3"/>
      <c r="F33" s="3"/>
      <c r="G33" s="3"/>
      <c r="H33" s="3"/>
      <c r="I33" s="16" t="s">
        <v>2</v>
      </c>
      <c r="J33" s="16">
        <v>818.96296296296305</v>
      </c>
      <c r="K33" s="16">
        <v>2</v>
      </c>
      <c r="L33" s="16">
        <v>409.48148148148152</v>
      </c>
      <c r="M33" s="16">
        <v>12.030467899891185</v>
      </c>
      <c r="N33" s="16">
        <v>4.814399968599151E-4</v>
      </c>
      <c r="O33" s="16">
        <v>3.5545571457137326</v>
      </c>
      <c r="P33" s="3" t="s">
        <v>55</v>
      </c>
      <c r="Q33" s="3"/>
      <c r="R33" s="3"/>
      <c r="S33" s="3"/>
      <c r="T33" s="3"/>
      <c r="U33" s="3"/>
      <c r="V33" s="3"/>
    </row>
    <row r="34" spans="1:22">
      <c r="A34" s="3"/>
      <c r="B34" s="3"/>
      <c r="C34" s="3"/>
      <c r="D34" s="3"/>
      <c r="E34" s="3"/>
      <c r="F34" s="3"/>
      <c r="G34" s="3"/>
      <c r="H34" s="3"/>
      <c r="I34" s="16" t="s">
        <v>18</v>
      </c>
      <c r="J34" s="16">
        <v>1404.962962962963</v>
      </c>
      <c r="K34" s="16">
        <v>2</v>
      </c>
      <c r="L34" s="16">
        <v>702.48148148148152</v>
      </c>
      <c r="M34" s="16">
        <v>20.638737758433077</v>
      </c>
      <c r="N34" s="16">
        <v>2.1950541964205337E-5</v>
      </c>
      <c r="O34" s="16">
        <v>3.5545571457137326</v>
      </c>
      <c r="P34" s="3" t="s">
        <v>55</v>
      </c>
      <c r="Q34" s="3"/>
      <c r="R34" s="3"/>
      <c r="S34" s="3"/>
      <c r="T34" s="3"/>
      <c r="U34" s="3"/>
      <c r="V34" s="3"/>
    </row>
    <row r="35" spans="1:22">
      <c r="A35" s="3"/>
      <c r="B35" s="3"/>
      <c r="C35" s="3"/>
      <c r="D35" s="3"/>
      <c r="E35" s="3"/>
      <c r="F35" s="3"/>
      <c r="G35" s="3"/>
      <c r="H35" s="3"/>
      <c r="I35" s="16" t="s">
        <v>19</v>
      </c>
      <c r="J35" s="16">
        <v>64.37037037037021</v>
      </c>
      <c r="K35" s="16">
        <v>4</v>
      </c>
      <c r="L35" s="16">
        <v>16.092592592592553</v>
      </c>
      <c r="M35" s="16">
        <v>0.47279651795429689</v>
      </c>
      <c r="N35" s="16">
        <v>0.75511254289152496</v>
      </c>
      <c r="O35" s="16">
        <v>2.9277441728814901</v>
      </c>
      <c r="P35" s="3"/>
      <c r="Q35" s="3"/>
      <c r="R35" s="3"/>
      <c r="S35" s="3"/>
      <c r="T35" s="3"/>
      <c r="U35" s="3"/>
      <c r="V35" s="3"/>
    </row>
    <row r="36" spans="1:22">
      <c r="A36" s="3"/>
      <c r="B36" s="3"/>
      <c r="C36" s="3"/>
      <c r="D36" s="3"/>
      <c r="E36" s="3"/>
      <c r="F36" s="3"/>
      <c r="G36" s="3"/>
      <c r="H36" s="3"/>
      <c r="I36" s="16" t="s">
        <v>20</v>
      </c>
      <c r="J36" s="16">
        <v>612.66666666666674</v>
      </c>
      <c r="K36" s="16">
        <v>18</v>
      </c>
      <c r="L36" s="16">
        <v>34.037037037037038</v>
      </c>
      <c r="M36" s="16"/>
      <c r="N36" s="16"/>
      <c r="O36" s="16"/>
      <c r="P36" s="3"/>
      <c r="Q36" s="3"/>
      <c r="R36" s="3"/>
      <c r="S36" s="3"/>
      <c r="T36" s="3"/>
      <c r="U36" s="3"/>
      <c r="V36" s="3"/>
    </row>
    <row r="37" spans="1:22">
      <c r="A37" s="3"/>
      <c r="B37" s="3"/>
      <c r="C37" s="3"/>
      <c r="D37" s="3"/>
      <c r="E37" s="3"/>
      <c r="F37" s="3"/>
      <c r="G37" s="3"/>
      <c r="H37" s="3"/>
      <c r="I37" s="16"/>
      <c r="J37" s="16"/>
      <c r="K37" s="19" t="s">
        <v>48</v>
      </c>
      <c r="L37" s="19">
        <f>SQRT(L36)</f>
        <v>5.8341269301444783</v>
      </c>
      <c r="M37" s="16"/>
      <c r="N37" s="16"/>
      <c r="O37" s="16"/>
      <c r="P37" s="3"/>
      <c r="Q37" s="3"/>
      <c r="R37" s="3"/>
      <c r="S37" s="3"/>
      <c r="T37" s="3"/>
      <c r="U37" s="3"/>
      <c r="V37" s="3"/>
    </row>
    <row r="38" spans="1:22" ht="15.75" thickBot="1">
      <c r="A38" s="3"/>
      <c r="B38" s="3"/>
      <c r="C38" s="3"/>
      <c r="D38" s="3"/>
      <c r="E38" s="3"/>
      <c r="F38" s="3"/>
      <c r="G38" s="3"/>
      <c r="H38" s="3"/>
      <c r="I38" s="18" t="s">
        <v>7</v>
      </c>
      <c r="J38" s="18">
        <v>2900.962962962963</v>
      </c>
      <c r="K38" s="18">
        <v>26</v>
      </c>
      <c r="L38" s="18"/>
      <c r="M38" s="18"/>
      <c r="N38" s="18"/>
      <c r="O38" s="18"/>
      <c r="P38" s="3"/>
      <c r="Q38" s="3"/>
      <c r="R38" s="3"/>
      <c r="S38" s="3"/>
      <c r="T38" s="3"/>
      <c r="U38" s="3"/>
      <c r="V38" s="3"/>
    </row>
    <row r="39" spans="1:2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2WayAnova_CaseStudy1 (2)</vt:lpstr>
      <vt:lpstr>2WayAnova_CaseStudy2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Sasken</dc:creator>
  <cp:lastModifiedBy>home</cp:lastModifiedBy>
  <dcterms:created xsi:type="dcterms:W3CDTF">2014-09-01T19:14:40Z</dcterms:created>
  <dcterms:modified xsi:type="dcterms:W3CDTF">2016-12-10T12:46:13Z</dcterms:modified>
</cp:coreProperties>
</file>