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d abbreviation" sheetId="1" r:id="rId4"/>
    <sheet state="visible" name="Dashboard" sheetId="2" r:id="rId5"/>
    <sheet state="visible" name="Risk list" sheetId="3" r:id="rId6"/>
  </sheets>
  <definedNames/>
  <calcPr/>
  <extLst>
    <ext uri="GoogleSheetsCustomDataVersion2">
      <go:sheetsCustomData xmlns:go="http://customooxmlschemas.google.com/" r:id="rId7" roundtripDataChecksum="mEzVkVzCjisRsGs/j0XDqnEHcCHoMIVxayfzMwWf2vw="/>
    </ext>
  </extLst>
</workbook>
</file>

<file path=xl/sharedStrings.xml><?xml version="1.0" encoding="utf-8"?>
<sst xmlns="http://schemas.openxmlformats.org/spreadsheetml/2006/main" count="171" uniqueCount="95">
  <si>
    <t>Used Abbreviations</t>
  </si>
  <si>
    <t>Abbreviation</t>
  </si>
  <si>
    <t>Word</t>
  </si>
  <si>
    <t>O</t>
  </si>
  <si>
    <t xml:space="preserve">Opportunity </t>
  </si>
  <si>
    <t>T</t>
  </si>
  <si>
    <t xml:space="preserve">Threat </t>
  </si>
  <si>
    <t>H</t>
  </si>
  <si>
    <t xml:space="preserve">High </t>
  </si>
  <si>
    <t xml:space="preserve">M </t>
  </si>
  <si>
    <t>Medium</t>
  </si>
  <si>
    <t>Used Terms</t>
  </si>
  <si>
    <t>Term</t>
  </si>
  <si>
    <t>Definition</t>
  </si>
  <si>
    <t>Risk</t>
  </si>
  <si>
    <t>an uncertain event or condition that, if it occurs, has a positive or negative effect on a project's objectives</t>
  </si>
  <si>
    <t>Risk ID</t>
  </si>
  <si>
    <t>a risk statement based on feedback about causes, effects, impacts, areas of risk, and events.</t>
  </si>
  <si>
    <t>Categories</t>
  </si>
  <si>
    <t>specific elements within a project or its operational environment that could go wrong during the planning, implementation, or follow-up phases of an activity.</t>
  </si>
  <si>
    <t>Probability</t>
  </si>
  <si>
    <t>the determination of the likelihood of a risk occurring</t>
  </si>
  <si>
    <t>Probability rate</t>
  </si>
  <si>
    <t xml:space="preserve"> the chance that a certain event may occur during the course of a project</t>
  </si>
  <si>
    <t>Impact</t>
  </si>
  <si>
    <t>an estimate of the potential losses associated with an identified risk.</t>
  </si>
  <si>
    <t>Impact rate</t>
  </si>
  <si>
    <t>the estimation of the severity of a risk's consequences. Risk impacts can range from catastrophic to inconsequentia</t>
  </si>
  <si>
    <t>Response strategy</t>
  </si>
  <si>
    <t>an action plan on what you will do a Risk on your project</t>
  </si>
  <si>
    <t>Action items</t>
  </si>
  <si>
    <t xml:space="preserve">a task or activity that needs to get done to survive the threats or capitalize on opportunities </t>
  </si>
  <si>
    <t>Watchlist</t>
  </si>
  <si>
    <t>where low priority risks are tracked.</t>
  </si>
  <si>
    <t>Trigger</t>
  </si>
  <si>
    <t>a indicator that a risk is about to occur or has occurred.</t>
  </si>
  <si>
    <t>Risk Matrix</t>
  </si>
  <si>
    <t>Low</t>
  </si>
  <si>
    <t>High</t>
  </si>
  <si>
    <t>T1</t>
  </si>
  <si>
    <t>T2, T9</t>
  </si>
  <si>
    <t>T5</t>
  </si>
  <si>
    <t>T6, T7, T8</t>
  </si>
  <si>
    <t>T3, T4</t>
  </si>
  <si>
    <t>Category</t>
  </si>
  <si>
    <t>Marketing</t>
  </si>
  <si>
    <t>Sales</t>
  </si>
  <si>
    <t>Financial</t>
  </si>
  <si>
    <t>Operational</t>
  </si>
  <si>
    <t>Total</t>
  </si>
  <si>
    <t>No.</t>
  </si>
  <si>
    <t>T/O</t>
  </si>
  <si>
    <t>Risk rate PR*IR</t>
  </si>
  <si>
    <t>Inflation that affects the prices</t>
  </si>
  <si>
    <t>Finance</t>
  </si>
  <si>
    <t>Accept</t>
  </si>
  <si>
    <t>Implement a price adjustment clause in contracts to accommodate for inflationary changes.</t>
  </si>
  <si>
    <t>No</t>
  </si>
  <si>
    <t>A sudden increase in the inflation rate above 5% over a quarter.</t>
  </si>
  <si>
    <t xml:space="preserve">Supplier have more privilige in negotiations </t>
  </si>
  <si>
    <t>T2</t>
  </si>
  <si>
    <t>M</t>
  </si>
  <si>
    <t>Mitigate</t>
  </si>
  <si>
    <t>Diversify supplier base to reduce over-reliance on a single supplier.</t>
  </si>
  <si>
    <t>Supplier changes contract terms significantly in their favor (e.g., price increases, quantity constraints).</t>
  </si>
  <si>
    <t>Supplier delay the sesame supply</t>
  </si>
  <si>
    <t>T3</t>
  </si>
  <si>
    <t>L</t>
  </si>
  <si>
    <t>Avoid</t>
  </si>
  <si>
    <t>Set up buffer stocks and backup suppliers to ensure continuous supply.</t>
  </si>
  <si>
    <t>A delay of more than one week beyond agreed delivery dates.</t>
  </si>
  <si>
    <t>The supply not suffecient for the production</t>
  </si>
  <si>
    <t>T4</t>
  </si>
  <si>
    <t>Implement detailed forecasting and stock management tools.</t>
  </si>
  <si>
    <t>Inventory levels drop below the minimum stock threshold for production.</t>
  </si>
  <si>
    <t>The Quality not as required</t>
  </si>
  <si>
    <t>Implement stricter quality control and inspection measures upon receiving goods.</t>
  </si>
  <si>
    <t>Yes</t>
  </si>
  <si>
    <t>Three consecutive batches failing quality standards.</t>
  </si>
  <si>
    <t>The new production with local supplier doesn't meet customer preferences</t>
  </si>
  <si>
    <t>T6</t>
  </si>
  <si>
    <t>Conduct pilot testing with target customers before mass production.</t>
  </si>
  <si>
    <t>A decline in customer satisfaction metrics by 10% or more.</t>
  </si>
  <si>
    <t>Customers may switch to other brands if they perceive a change in taste</t>
  </si>
  <si>
    <t>T7</t>
  </si>
  <si>
    <t>Maintain consistent quality and conduct regular taste tests with loyal customers.</t>
  </si>
  <si>
    <t>A significant increase in customer complaints regarding taste, or a drop in sales of 5% or more.</t>
  </si>
  <si>
    <t>Supplier may expand and start his own Tahini production line</t>
  </si>
  <si>
    <t>T8</t>
  </si>
  <si>
    <t>Develop long-term exclusive supply agreements to prevent competition.</t>
  </si>
  <si>
    <t>Supplier announces expansion plans that could compete with Halwani’s tahini production.</t>
  </si>
  <si>
    <t>Changes in payment terms or reliance on a single supplier lead to tighter cash flow management.</t>
  </si>
  <si>
    <t>T9</t>
  </si>
  <si>
    <t>Negotiate flexible payment terms and seek alternative financing solutions.</t>
  </si>
  <si>
    <t>Supplier demands shorter payment terms or significantly higher upfront payments.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</si>
</sst>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Georgia"/>
    </font>
    <font>
      <b/>
      <sz val="16.0"/>
      <color theme="0"/>
      <name val="Georgia"/>
    </font>
    <font/>
    <font>
      <b/>
      <sz val="11.0"/>
      <color theme="1"/>
      <name val="Georgia"/>
    </font>
    <font>
      <sz val="11.0"/>
      <color theme="1"/>
      <name val="Calibri"/>
    </font>
    <font>
      <b/>
      <sz val="14.0"/>
      <color theme="1"/>
      <name val="Georgia"/>
    </font>
    <font>
      <b/>
      <sz val="11.0"/>
      <color theme="0"/>
      <name val="Georgia"/>
    </font>
    <font>
      <b/>
      <sz val="12.0"/>
      <color theme="1"/>
      <name val="Calibri"/>
    </font>
    <font>
      <b/>
      <sz val="14.0"/>
      <color theme="1"/>
      <name val="Calibri"/>
    </font>
    <font>
      <b/>
      <sz val="10.0"/>
      <color theme="1"/>
      <name val="Century"/>
    </font>
    <font>
      <sz val="11.0"/>
      <color theme="1"/>
      <name val="Century"/>
    </font>
    <font>
      <b/>
      <sz val="11.0"/>
      <color rgb="FFFFFFFF"/>
      <name val="Georgia"/>
    </font>
  </fonts>
  <fills count="11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385623"/>
        <bgColor rgb="FF385623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EFEFEF"/>
      </top>
      <bottom style="thin">
        <color rgb="FFEFEFE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top style="thin">
        <color theme="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center"/>
    </xf>
    <xf borderId="3" fillId="0" fontId="3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horizontal="left" vertical="center"/>
    </xf>
    <xf borderId="1" fillId="4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2" fillId="0" fontId="6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1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vertical="center"/>
    </xf>
    <xf borderId="1" fillId="5" fontId="7" numFmtId="0" xfId="0" applyAlignment="1" applyBorder="1" applyFill="1" applyFont="1">
      <alignment shrinkToFit="0" vertical="center" wrapText="1"/>
    </xf>
    <xf borderId="1" fillId="4" fontId="4" numFmtId="0" xfId="0" applyAlignment="1" applyBorder="1" applyFont="1">
      <alignment shrinkToFit="0" vertical="center" wrapText="1"/>
    </xf>
    <xf borderId="1" fillId="6" fontId="4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7" fontId="4" numFmtId="0" xfId="0" applyAlignment="1" applyBorder="1" applyFill="1" applyFont="1">
      <alignment horizontal="center" shrinkToFit="0" vertical="center" wrapText="1"/>
    </xf>
    <xf borderId="1" fillId="8" fontId="4" numFmtId="0" xfId="0" applyAlignment="1" applyBorder="1" applyFill="1" applyFont="1">
      <alignment horizontal="center" shrinkToFit="0" vertical="center" wrapText="1"/>
    </xf>
    <xf borderId="1" fillId="9" fontId="4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4" fontId="7" numFmtId="0" xfId="0" applyAlignment="1" applyBorder="1" applyFont="1">
      <alignment shrinkToFit="0" vertical="center" wrapText="1"/>
    </xf>
    <xf borderId="2" fillId="5" fontId="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vertical="center"/>
    </xf>
    <xf borderId="4" fillId="0" fontId="5" numFmtId="0" xfId="0" applyAlignment="1" applyBorder="1" applyFont="1">
      <alignment shrinkToFit="0" wrapText="1"/>
    </xf>
    <xf borderId="4" fillId="8" fontId="8" numFmtId="0" xfId="0" applyAlignment="1" applyBorder="1" applyFont="1">
      <alignment horizontal="center" shrinkToFit="0" vertical="center" wrapText="1"/>
    </xf>
    <xf borderId="4" fillId="7" fontId="8" numFmtId="0" xfId="0" applyAlignment="1" applyBorder="1" applyFont="1">
      <alignment horizontal="center" shrinkToFit="0" vertical="center" wrapText="1"/>
    </xf>
    <xf borderId="4" fillId="9" fontId="9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wrapText="1"/>
    </xf>
    <xf borderId="4" fillId="0" fontId="10" numFmtId="0" xfId="0" applyAlignment="1" applyBorder="1" applyFont="1">
      <alignment horizontal="left" shrinkToFit="0" vertical="center" wrapText="1"/>
    </xf>
    <xf borderId="4" fillId="0" fontId="10" numFmtId="0" xfId="0" applyAlignment="1" applyBorder="1" applyFont="1">
      <alignment horizontal="left" shrinkToFit="0" wrapText="1"/>
    </xf>
    <xf borderId="4" fillId="0" fontId="11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horizontal="left" shrinkToFit="0" vertical="center" wrapText="1"/>
    </xf>
    <xf borderId="11" fillId="0" fontId="12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10" fillId="10" fontId="1" numFmtId="0" xfId="0" applyAlignment="1" applyBorder="1" applyFill="1" applyFont="1">
      <alignment horizontal="center" shrinkToFit="0" vertical="center" wrapText="1"/>
    </xf>
    <xf borderId="10" fillId="10" fontId="11" numFmtId="0" xfId="0" applyBorder="1" applyFont="1"/>
    <xf borderId="10" fillId="10" fontId="1" numFmtId="0" xfId="0" applyAlignment="1" applyBorder="1" applyFont="1">
      <alignment horizontal="left" shrinkToFit="0" vertical="center" wrapText="1"/>
    </xf>
    <xf borderId="11" fillId="10" fontId="1" numFmtId="0" xfId="0" applyAlignment="1" applyBorder="1" applyFont="1">
      <alignment horizontal="left" shrinkToFit="0" vertical="center" wrapText="1"/>
    </xf>
    <xf borderId="12" fillId="10" fontId="1" numFmtId="0" xfId="0" applyAlignment="1" applyBorder="1" applyFont="1">
      <alignment horizontal="center" shrinkToFit="0" vertical="center" wrapText="1"/>
    </xf>
    <xf borderId="12" fillId="10" fontId="1" numFmtId="0" xfId="0" applyAlignment="1" applyBorder="1" applyFont="1">
      <alignment horizontal="left" shrinkToFit="0" vertical="center" wrapText="1"/>
    </xf>
    <xf borderId="13" fillId="1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4">
    <tableStyle count="3" pivot="0" name="Used abbreviation-style">
      <tableStyleElement dxfId="1" type="headerRow"/>
      <tableStyleElement dxfId="2" type="firstRowStripe"/>
      <tableStyleElement dxfId="3" type="secondRowStripe"/>
    </tableStyle>
    <tableStyle count="3" pivot="0" name="Dashboard-style">
      <tableStyleElement dxfId="4" type="headerRow"/>
      <tableStyleElement dxfId="2" type="firstRowStripe"/>
      <tableStyleElement dxfId="3" type="secondRowStripe"/>
    </tableStyle>
    <tableStyle count="3" pivot="0" name="Dashboard-style 2">
      <tableStyleElement dxfId="4" type="headerRow"/>
      <tableStyleElement dxfId="2" type="firstRowStripe"/>
      <tableStyleElement dxfId="3" type="secondRowStripe"/>
    </tableStyle>
    <tableStyle count="3" pivot="0" name="Risk list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Georgia"/>
              </a:defRPr>
            </a:pPr>
            <a:r>
              <a:rPr b="1" i="0" sz="1600">
                <a:solidFill>
                  <a:srgbClr val="757575"/>
                </a:solidFill>
                <a:latin typeface="Georgia"/>
              </a:rPr>
              <a:t>The category of the risks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Dashboard!$B$21:$E$21</c:f>
            </c:strRef>
          </c:cat>
          <c:val>
            <c:numRef>
              <c:f>Dashboard!$B$22:$E$22</c:f>
              <c:numCache/>
            </c:numRef>
          </c:val>
        </c:ser>
        <c:axId val="482055483"/>
        <c:axId val="681800665"/>
      </c:barChart>
      <c:catAx>
        <c:axId val="482055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Georgia"/>
              </a:defRPr>
            </a:pPr>
          </a:p>
        </c:txPr>
        <c:crossAx val="681800665"/>
      </c:catAx>
      <c:valAx>
        <c:axId val="68180066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055483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dk1"/>
                </a:solidFill>
                <a:latin typeface="Calibri Light"/>
              </a:defRPr>
            </a:pPr>
            <a:r>
              <a:rPr b="1" i="0" sz="1600">
                <a:solidFill>
                  <a:schemeClr val="dk1"/>
                </a:solidFill>
                <a:latin typeface="Calibri Light"/>
              </a:rPr>
              <a:t>The propability of risks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Dashboard!$B$25:$D$25</c:f>
            </c:strRef>
          </c:cat>
          <c:val>
            <c:numRef>
              <c:f>Dashboard!$B$26:$D$26</c:f>
              <c:numCache/>
            </c:numRef>
          </c:val>
        </c:ser>
        <c:axId val="1686342929"/>
        <c:axId val="487852032"/>
      </c:barChart>
      <c:catAx>
        <c:axId val="1686342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487852032"/>
      </c:catAx>
      <c:valAx>
        <c:axId val="487852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686342929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5</xdr:row>
      <xdr:rowOff>200025</xdr:rowOff>
    </xdr:from>
    <xdr:ext cx="4400550" cy="2600325"/>
    <xdr:graphicFrame>
      <xdr:nvGraphicFramePr>
        <xdr:cNvPr id="62097749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171450</xdr:colOff>
      <xdr:row>19</xdr:row>
      <xdr:rowOff>171450</xdr:rowOff>
    </xdr:from>
    <xdr:ext cx="4400550" cy="2886075"/>
    <xdr:graphicFrame>
      <xdr:nvGraphicFramePr>
        <xdr:cNvPr id="21168712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9:E13" displayName="Table_1" name="Table_1" id="1">
  <tableColumns count="2">
    <tableColumn name="Abbreviation" id="1"/>
    <tableColumn name="Word" id="2"/>
  </tableColumns>
  <tableStyleInfo name="Used abbreviation-style" showColumnStripes="0" showFirstColumn="1" showLastColumn="1" showRowStripes="1"/>
</table>
</file>

<file path=xl/tables/table2.xml><?xml version="1.0" encoding="utf-8"?>
<table xmlns="http://schemas.openxmlformats.org/spreadsheetml/2006/main" ref="A21:E22" displayName="Table_2" name="Table_2" id="2">
  <tableColumns count="5">
    <tableColumn name="Category" id="1"/>
    <tableColumn name="Marketing" id="2"/>
    <tableColumn name="Sales" id="3"/>
    <tableColumn name="Financial" id="4"/>
    <tableColumn name="Operational" id="5"/>
  </tableColumns>
  <tableStyleInfo name="Dashboard-style" showColumnStripes="0" showFirstColumn="1" showLastColumn="1" showRowStripes="1"/>
</table>
</file>

<file path=xl/tables/table3.xml><?xml version="1.0" encoding="utf-8"?>
<table xmlns="http://schemas.openxmlformats.org/spreadsheetml/2006/main" ref="A25:D26" displayName="Table_3" name="Table_3" id="3">
  <tableColumns count="4">
    <tableColumn name="Probability" id="1"/>
    <tableColumn name="High" id="2"/>
    <tableColumn name="Medium" id="3"/>
    <tableColumn name="Low" id="4"/>
  </tableColumns>
  <tableStyleInfo name="Dashboard-style 2" showColumnStripes="0" showFirstColumn="1" showLastColumn="1" showRowStripes="1"/>
</table>
</file>

<file path=xl/tables/table4.xml><?xml version="1.0" encoding="utf-8"?>
<table xmlns="http://schemas.openxmlformats.org/spreadsheetml/2006/main" ref="A1:N10" displayName="Table_4" name="Table_4" id="4">
  <tableColumns count="14">
    <tableColumn name="No." id="1"/>
    <tableColumn name="Risk" id="2"/>
    <tableColumn name="T/O" id="3"/>
    <tableColumn name="Risk ID" id="4"/>
    <tableColumn name="Category" id="5"/>
    <tableColumn name="Probability" id="6"/>
    <tableColumn name="Probability rate" id="7"/>
    <tableColumn name="Impact" id="8"/>
    <tableColumn name="Impact rate" id="9"/>
    <tableColumn name="Risk rate PR*IR" id="10"/>
    <tableColumn name="Response strategy" id="11"/>
    <tableColumn name="Action items" id="12"/>
    <tableColumn name="Watchlist" id="13"/>
    <tableColumn name="Trigger" id="14"/>
  </tableColumns>
  <tableStyleInfo name="Risk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5.0"/>
    <col customWidth="1" min="4" max="4" width="22.86"/>
    <col customWidth="1" min="5" max="5" width="150.86"/>
    <col customWidth="1" min="6" max="6" width="14.0"/>
    <col customWidth="1" min="7" max="7" width="9.14"/>
    <col customWidth="1" min="8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2" t="s">
        <v>0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4"/>
      <c r="D9" s="5" t="s">
        <v>1</v>
      </c>
      <c r="E9" s="5" t="s">
        <v>2</v>
      </c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4"/>
      <c r="D10" s="5" t="s">
        <v>3</v>
      </c>
      <c r="E10" s="5" t="s">
        <v>4</v>
      </c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4"/>
      <c r="D11" s="5" t="s">
        <v>5</v>
      </c>
      <c r="E11" s="5" t="s">
        <v>6</v>
      </c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4"/>
      <c r="D12" s="5" t="s">
        <v>7</v>
      </c>
      <c r="E12" s="5" t="s">
        <v>8</v>
      </c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4"/>
      <c r="D13" s="5" t="s">
        <v>9</v>
      </c>
      <c r="E13" s="5" t="s">
        <v>10</v>
      </c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2" t="s">
        <v>11</v>
      </c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6" t="s">
        <v>12</v>
      </c>
      <c r="E16" s="6" t="s">
        <v>13</v>
      </c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7" t="s">
        <v>14</v>
      </c>
      <c r="E17" s="8" t="s">
        <v>15</v>
      </c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9" t="s">
        <v>16</v>
      </c>
      <c r="E18" s="10" t="s">
        <v>17</v>
      </c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7" t="s">
        <v>18</v>
      </c>
      <c r="E19" s="8" t="s">
        <v>19</v>
      </c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9" t="s">
        <v>20</v>
      </c>
      <c r="E20" s="10" t="s">
        <v>21</v>
      </c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7" t="s">
        <v>22</v>
      </c>
      <c r="E21" s="8" t="s">
        <v>23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9" t="s">
        <v>24</v>
      </c>
      <c r="E22" s="10" t="s">
        <v>25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7" t="s">
        <v>26</v>
      </c>
      <c r="E23" s="8" t="s">
        <v>27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1" t="s">
        <v>28</v>
      </c>
      <c r="E24" s="10" t="s">
        <v>29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7" t="s">
        <v>30</v>
      </c>
      <c r="E25" s="8" t="s">
        <v>31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1" t="s">
        <v>32</v>
      </c>
      <c r="E26" s="10" t="s">
        <v>33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7" t="s">
        <v>34</v>
      </c>
      <c r="E27" s="8" t="s">
        <v>35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6:E6"/>
    <mergeCell ref="D15:E15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7.71"/>
    <col customWidth="1" min="3" max="3" width="14.29"/>
    <col customWidth="1" min="4" max="4" width="17.57"/>
    <col customWidth="1" min="5" max="5" width="20.29"/>
    <col customWidth="1" min="6" max="6" width="19.0"/>
    <col customWidth="1" min="7" max="7" width="23.86"/>
    <col customWidth="1" min="8" max="8" width="9.14"/>
    <col customWidth="1" min="9" max="26" width="8.71"/>
  </cols>
  <sheetData>
    <row r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3"/>
      <c r="D5" s="13"/>
      <c r="E5" s="13"/>
      <c r="F5" s="13"/>
      <c r="G5" s="13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4"/>
      <c r="C6" s="15" t="s">
        <v>36</v>
      </c>
      <c r="D6" s="16"/>
      <c r="E6" s="3"/>
      <c r="F6" s="17"/>
      <c r="G6" s="17"/>
      <c r="H6" s="1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4"/>
      <c r="C7" s="17"/>
      <c r="D7" s="17"/>
      <c r="E7" s="17" t="s">
        <v>37</v>
      </c>
      <c r="F7" s="17" t="s">
        <v>10</v>
      </c>
      <c r="G7" s="17" t="s">
        <v>38</v>
      </c>
      <c r="H7" s="18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4"/>
      <c r="C8" s="17"/>
      <c r="D8" s="19" t="s">
        <v>20</v>
      </c>
      <c r="E8" s="20">
        <v>3.0</v>
      </c>
      <c r="F8" s="20">
        <v>6.0</v>
      </c>
      <c r="G8" s="20">
        <v>9.0</v>
      </c>
      <c r="H8" s="18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4"/>
      <c r="C9" s="21" t="s">
        <v>38</v>
      </c>
      <c r="D9" s="22">
        <v>9.0</v>
      </c>
      <c r="E9" s="23"/>
      <c r="F9" s="24"/>
      <c r="G9" s="24" t="s">
        <v>39</v>
      </c>
      <c r="H9" s="18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4"/>
      <c r="C10" s="21" t="s">
        <v>10</v>
      </c>
      <c r="D10" s="22">
        <v>6.0</v>
      </c>
      <c r="E10" s="23"/>
      <c r="F10" s="23"/>
      <c r="G10" s="24" t="s">
        <v>40</v>
      </c>
      <c r="H10" s="18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4"/>
      <c r="C11" s="21" t="s">
        <v>37</v>
      </c>
      <c r="D11" s="22">
        <v>3.0</v>
      </c>
      <c r="E11" s="25" t="s">
        <v>41</v>
      </c>
      <c r="F11" s="23" t="s">
        <v>42</v>
      </c>
      <c r="G11" s="23" t="s">
        <v>43</v>
      </c>
      <c r="H11" s="18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4"/>
      <c r="C12" s="26"/>
      <c r="D12" s="27"/>
      <c r="E12" s="28" t="s">
        <v>24</v>
      </c>
      <c r="F12" s="16"/>
      <c r="G12" s="3"/>
      <c r="H12" s="18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21.75" customHeight="1">
      <c r="A13" s="12"/>
      <c r="B13" s="14"/>
      <c r="C13" s="29"/>
      <c r="D13" s="29"/>
      <c r="E13" s="21" t="s">
        <v>37</v>
      </c>
      <c r="F13" s="21" t="s">
        <v>10</v>
      </c>
      <c r="G13" s="21" t="s">
        <v>38</v>
      </c>
      <c r="H13" s="18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30"/>
      <c r="D14" s="30"/>
      <c r="E14" s="30"/>
      <c r="F14" s="30"/>
      <c r="G14" s="30"/>
      <c r="H14" s="3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32"/>
      <c r="D15" s="32"/>
      <c r="E15" s="32"/>
      <c r="F15" s="32"/>
      <c r="G15" s="3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32"/>
      <c r="D16" s="33"/>
      <c r="E16" s="34"/>
      <c r="F16" s="35"/>
      <c r="G16" s="36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32"/>
      <c r="D17" s="37" t="s">
        <v>38</v>
      </c>
      <c r="E17" s="37" t="s">
        <v>10</v>
      </c>
      <c r="F17" s="37" t="s">
        <v>37</v>
      </c>
      <c r="G17" s="38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39" t="s">
        <v>44</v>
      </c>
      <c r="B21" s="39" t="s">
        <v>45</v>
      </c>
      <c r="C21" s="39" t="s">
        <v>46</v>
      </c>
      <c r="D21" s="39" t="s">
        <v>47</v>
      </c>
      <c r="E21" s="39" t="s">
        <v>48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39" t="s">
        <v>49</v>
      </c>
      <c r="B22" s="39">
        <f>COUNTIF('Risk list'!$E$2:$E$10,"Marketing")</f>
        <v>1</v>
      </c>
      <c r="C22" s="39">
        <f>COUNTIF('Risk list'!$E$2:$E$10,"Sales")</f>
        <v>2</v>
      </c>
      <c r="D22" s="39">
        <f>COUNTIF('Risk list'!$E$2:$E$10,"Finance")</f>
        <v>2</v>
      </c>
      <c r="E22" s="39">
        <f>COUNTIF('Risk list'!$E$2:$E$10,"Operational")</f>
        <v>4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39" t="s">
        <v>20</v>
      </c>
      <c r="B25" s="39" t="s">
        <v>38</v>
      </c>
      <c r="C25" s="39" t="s">
        <v>10</v>
      </c>
      <c r="D25" s="39" t="s">
        <v>37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39" t="s">
        <v>49</v>
      </c>
      <c r="B26" s="39">
        <f>(COUNTIF('Risk list'!$F$2:$F$10,"H"))</f>
        <v>1</v>
      </c>
      <c r="C26" s="39">
        <f>(COUNTIF('Risk list'!$F$2:$F$10,"M"))</f>
        <v>2</v>
      </c>
      <c r="D26" s="39">
        <f>(COUNTIF('Risk list'!$F$2:$F$10,"L"))</f>
        <v>6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2">
    <mergeCell ref="C6:E6"/>
    <mergeCell ref="E12:G12"/>
  </mergeCell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47.43"/>
    <col customWidth="1" min="3" max="3" width="10.14"/>
    <col customWidth="1" min="4" max="4" width="14.0"/>
    <col customWidth="1" min="5" max="5" width="15.57"/>
    <col customWidth="1" min="6" max="6" width="19.71"/>
    <col customWidth="1" min="7" max="7" width="24.86"/>
    <col customWidth="1" min="8" max="8" width="13.86"/>
    <col customWidth="1" min="9" max="9" width="19.0"/>
    <col customWidth="1" min="10" max="10" width="23.57"/>
    <col customWidth="1" min="11" max="11" width="25.57"/>
    <col customWidth="1" min="12" max="12" width="61.71"/>
    <col customWidth="1" min="13" max="13" width="16.29"/>
    <col customWidth="1" min="14" max="14" width="54.57"/>
    <col customWidth="1" min="15" max="26" width="8.71"/>
  </cols>
  <sheetData>
    <row r="1" ht="14.25" customHeight="1">
      <c r="A1" s="40" t="s">
        <v>50</v>
      </c>
      <c r="B1" s="40" t="s">
        <v>14</v>
      </c>
      <c r="C1" s="40" t="s">
        <v>51</v>
      </c>
      <c r="D1" s="40" t="s">
        <v>16</v>
      </c>
      <c r="E1" s="40" t="s">
        <v>44</v>
      </c>
      <c r="F1" s="40" t="s">
        <v>20</v>
      </c>
      <c r="G1" s="40" t="s">
        <v>22</v>
      </c>
      <c r="H1" s="40" t="s">
        <v>24</v>
      </c>
      <c r="I1" s="40" t="s">
        <v>26</v>
      </c>
      <c r="J1" s="40" t="s">
        <v>52</v>
      </c>
      <c r="K1" s="40" t="s">
        <v>28</v>
      </c>
      <c r="L1" s="41" t="s">
        <v>30</v>
      </c>
      <c r="M1" s="40" t="s">
        <v>32</v>
      </c>
      <c r="N1" s="42" t="s">
        <v>34</v>
      </c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4.25" customHeight="1">
      <c r="A2" s="44">
        <v>1.0</v>
      </c>
      <c r="B2" s="45" t="s">
        <v>53</v>
      </c>
      <c r="C2" s="44" t="s">
        <v>5</v>
      </c>
      <c r="D2" s="44" t="s">
        <v>39</v>
      </c>
      <c r="E2" s="44" t="s">
        <v>54</v>
      </c>
      <c r="F2" s="44" t="s">
        <v>7</v>
      </c>
      <c r="G2" s="44">
        <v>9.0</v>
      </c>
      <c r="H2" s="44" t="s">
        <v>7</v>
      </c>
      <c r="I2" s="44">
        <v>9.0</v>
      </c>
      <c r="J2" s="44">
        <f>'Risk list'!$G2*'Risk list'!$I2</f>
        <v>81</v>
      </c>
      <c r="K2" s="44" t="s">
        <v>55</v>
      </c>
      <c r="L2" s="46" t="s">
        <v>56</v>
      </c>
      <c r="M2" s="44" t="s">
        <v>57</v>
      </c>
      <c r="N2" s="47" t="s">
        <v>58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4.25" customHeight="1">
      <c r="A3" s="44">
        <v>2.0</v>
      </c>
      <c r="B3" s="45" t="s">
        <v>59</v>
      </c>
      <c r="C3" s="44" t="s">
        <v>5</v>
      </c>
      <c r="D3" s="44" t="s">
        <v>60</v>
      </c>
      <c r="E3" s="44" t="s">
        <v>48</v>
      </c>
      <c r="F3" s="44" t="s">
        <v>61</v>
      </c>
      <c r="G3" s="44">
        <v>6.0</v>
      </c>
      <c r="H3" s="44" t="s">
        <v>7</v>
      </c>
      <c r="I3" s="44">
        <v>9.0</v>
      </c>
      <c r="J3" s="44">
        <f>'Risk list'!$G3*'Risk list'!$I3</f>
        <v>54</v>
      </c>
      <c r="K3" s="44" t="s">
        <v>62</v>
      </c>
      <c r="L3" s="46" t="s">
        <v>63</v>
      </c>
      <c r="M3" s="44" t="s">
        <v>57</v>
      </c>
      <c r="N3" s="47" t="s">
        <v>64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4.25" customHeight="1">
      <c r="A4" s="44">
        <v>3.0</v>
      </c>
      <c r="B4" s="45" t="s">
        <v>65</v>
      </c>
      <c r="C4" s="44" t="s">
        <v>5</v>
      </c>
      <c r="D4" s="44" t="s">
        <v>66</v>
      </c>
      <c r="E4" s="44" t="s">
        <v>48</v>
      </c>
      <c r="F4" s="44" t="s">
        <v>67</v>
      </c>
      <c r="G4" s="44">
        <v>3.0</v>
      </c>
      <c r="H4" s="44" t="s">
        <v>7</v>
      </c>
      <c r="I4" s="44">
        <v>9.0</v>
      </c>
      <c r="J4" s="44">
        <f>'Risk list'!$G4*'Risk list'!$I4</f>
        <v>27</v>
      </c>
      <c r="K4" s="44" t="s">
        <v>68</v>
      </c>
      <c r="L4" s="46" t="s">
        <v>69</v>
      </c>
      <c r="M4" s="44" t="s">
        <v>57</v>
      </c>
      <c r="N4" s="47" t="s">
        <v>70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4.25" customHeight="1">
      <c r="A5" s="44">
        <v>4.0</v>
      </c>
      <c r="B5" s="45" t="s">
        <v>71</v>
      </c>
      <c r="C5" s="44" t="s">
        <v>5</v>
      </c>
      <c r="D5" s="44" t="s">
        <v>72</v>
      </c>
      <c r="E5" s="44" t="s">
        <v>48</v>
      </c>
      <c r="F5" s="44" t="s">
        <v>67</v>
      </c>
      <c r="G5" s="44">
        <v>9.0</v>
      </c>
      <c r="H5" s="44" t="s">
        <v>7</v>
      </c>
      <c r="I5" s="44">
        <v>9.0</v>
      </c>
      <c r="J5" s="44">
        <f>'Risk list'!$G5*'Risk list'!$I5</f>
        <v>81</v>
      </c>
      <c r="K5" s="44" t="s">
        <v>62</v>
      </c>
      <c r="L5" s="46" t="s">
        <v>73</v>
      </c>
      <c r="M5" s="44" t="s">
        <v>57</v>
      </c>
      <c r="N5" s="47" t="s">
        <v>74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4.25" customHeight="1">
      <c r="A6" s="44">
        <v>5.0</v>
      </c>
      <c r="B6" s="46" t="s">
        <v>75</v>
      </c>
      <c r="C6" s="44" t="s">
        <v>5</v>
      </c>
      <c r="D6" s="44" t="s">
        <v>41</v>
      </c>
      <c r="E6" s="44" t="s">
        <v>48</v>
      </c>
      <c r="F6" s="44" t="s">
        <v>67</v>
      </c>
      <c r="G6" s="44">
        <v>3.0</v>
      </c>
      <c r="H6" s="44" t="s">
        <v>67</v>
      </c>
      <c r="I6" s="44">
        <v>3.0</v>
      </c>
      <c r="J6" s="44">
        <f>'Risk list'!$G6*'Risk list'!$I6</f>
        <v>9</v>
      </c>
      <c r="K6" s="44" t="s">
        <v>68</v>
      </c>
      <c r="L6" s="46" t="s">
        <v>76</v>
      </c>
      <c r="M6" s="44" t="s">
        <v>77</v>
      </c>
      <c r="N6" s="47" t="s">
        <v>78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4.25" customHeight="1">
      <c r="A7" s="44">
        <v>6.0</v>
      </c>
      <c r="B7" s="46" t="s">
        <v>79</v>
      </c>
      <c r="C7" s="44" t="s">
        <v>5</v>
      </c>
      <c r="D7" s="44" t="s">
        <v>80</v>
      </c>
      <c r="E7" s="44" t="s">
        <v>45</v>
      </c>
      <c r="F7" s="44" t="s">
        <v>67</v>
      </c>
      <c r="G7" s="44">
        <v>3.0</v>
      </c>
      <c r="H7" s="44" t="s">
        <v>61</v>
      </c>
      <c r="I7" s="44">
        <v>6.0</v>
      </c>
      <c r="J7" s="44">
        <f>'Risk list'!$G7*'Risk list'!$I7</f>
        <v>18</v>
      </c>
      <c r="K7" s="44" t="s">
        <v>68</v>
      </c>
      <c r="L7" s="46" t="s">
        <v>81</v>
      </c>
      <c r="M7" s="44" t="s">
        <v>57</v>
      </c>
      <c r="N7" s="47" t="s">
        <v>82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4.25" customHeight="1">
      <c r="A8" s="44">
        <v>7.0</v>
      </c>
      <c r="B8" s="46" t="s">
        <v>83</v>
      </c>
      <c r="C8" s="44" t="s">
        <v>5</v>
      </c>
      <c r="D8" s="44" t="s">
        <v>84</v>
      </c>
      <c r="E8" s="44" t="s">
        <v>46</v>
      </c>
      <c r="F8" s="44" t="s">
        <v>67</v>
      </c>
      <c r="G8" s="44">
        <v>3.0</v>
      </c>
      <c r="H8" s="44" t="s">
        <v>61</v>
      </c>
      <c r="I8" s="44">
        <v>6.0</v>
      </c>
      <c r="J8" s="44">
        <f>'Risk list'!$G8*'Risk list'!$I8</f>
        <v>18</v>
      </c>
      <c r="K8" s="44" t="s">
        <v>62</v>
      </c>
      <c r="L8" s="46" t="s">
        <v>85</v>
      </c>
      <c r="M8" s="44" t="s">
        <v>57</v>
      </c>
      <c r="N8" s="47" t="s">
        <v>86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4.25" customHeight="1">
      <c r="A9" s="44">
        <v>8.0</v>
      </c>
      <c r="B9" s="46" t="s">
        <v>87</v>
      </c>
      <c r="C9" s="44" t="s">
        <v>5</v>
      </c>
      <c r="D9" s="44" t="s">
        <v>88</v>
      </c>
      <c r="E9" s="44" t="s">
        <v>46</v>
      </c>
      <c r="F9" s="44" t="s">
        <v>67</v>
      </c>
      <c r="G9" s="44">
        <v>3.0</v>
      </c>
      <c r="H9" s="44" t="s">
        <v>61</v>
      </c>
      <c r="I9" s="44">
        <v>6.0</v>
      </c>
      <c r="J9" s="44">
        <f>'Risk list'!$G9*'Risk list'!$I9</f>
        <v>18</v>
      </c>
      <c r="K9" s="44" t="s">
        <v>68</v>
      </c>
      <c r="L9" s="46" t="s">
        <v>89</v>
      </c>
      <c r="M9" s="44" t="s">
        <v>57</v>
      </c>
      <c r="N9" s="47" t="s">
        <v>90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4.25" customHeight="1">
      <c r="A10" s="48">
        <v>9.0</v>
      </c>
      <c r="B10" s="49" t="s">
        <v>91</v>
      </c>
      <c r="C10" s="48" t="s">
        <v>5</v>
      </c>
      <c r="D10" s="48" t="s">
        <v>92</v>
      </c>
      <c r="E10" s="48" t="s">
        <v>54</v>
      </c>
      <c r="F10" s="48" t="s">
        <v>61</v>
      </c>
      <c r="G10" s="48">
        <v>6.0</v>
      </c>
      <c r="H10" s="48" t="s">
        <v>7</v>
      </c>
      <c r="I10" s="48">
        <v>9.0</v>
      </c>
      <c r="J10" s="48">
        <f>'Risk list'!$G10*'Risk list'!$I10</f>
        <v>54</v>
      </c>
      <c r="K10" s="48" t="s">
        <v>62</v>
      </c>
      <c r="L10" s="49" t="s">
        <v>93</v>
      </c>
      <c r="M10" s="48" t="s">
        <v>57</v>
      </c>
      <c r="N10" s="50" t="s">
        <v>94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4.25" customHeight="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51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4.2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51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4.25" customHeight="1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51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4.25" customHeigh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51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4.25" customHeight="1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51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4.2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51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4.2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51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4.2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51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4.2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51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4.25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51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4.2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51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4.2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51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4.2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51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4.2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51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4.2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51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4.2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51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4.2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51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4.2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51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4.2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51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4.2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51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4.2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51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4.2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51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4.2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51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4.2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51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4.2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51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4.2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51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4.2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51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4.2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51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4.2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51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4.2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51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4.2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51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4.2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51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4.2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51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4.2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51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4.2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51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4.2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51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4.2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51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4.2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51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4.2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51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4.2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51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4.2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51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4.2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51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4.2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51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4.2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51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4.2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51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4.2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51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4.2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51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4.2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51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4.2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51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4.2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51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4.2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51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4.2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51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4.2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51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4.2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51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4.2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51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4.2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51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4.2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51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4.2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51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4.2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51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4.2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51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4.2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51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4.2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51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4.2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51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4.2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51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4.2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51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4.2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51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4.2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51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4.2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51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4.2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51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4.2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51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4.2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51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4.2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51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4.2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51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4.2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51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4.2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51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4.2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51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4.2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51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4.2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51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4.2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51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4.2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51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4.2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51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4.2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51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4.2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51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4.2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51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4.2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51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4.2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51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4.2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51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4.2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51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4.2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51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4.2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51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4.2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51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4.2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51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4.2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51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4.2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51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4.2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51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4.2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51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4.2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51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4.2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51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4.2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51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4.2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51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4.2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51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4.2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51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4.2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51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4.2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51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4.2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51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4.2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51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4.2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51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4.2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51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4.2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51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4.2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51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4.2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51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4.2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51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4.2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51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4.2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51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4.2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51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4.2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51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4.2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51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4.2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51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4.2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51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4.2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51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4.2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51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4.2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51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4.2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51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4.2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51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4.2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51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4.2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51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4.2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51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4.2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51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4.2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51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4.2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51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4.2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51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4.2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51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4.2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51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4.2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51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4.2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51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4.2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51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4.2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51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4.2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51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4.2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51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4.2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51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4.2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51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4.2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51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4.2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51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4.2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51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4.2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51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4.2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51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4.2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51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4.2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51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4.2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51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4.2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51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4.2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51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4.2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51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4.2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51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4.2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51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4.2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51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4.2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51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4.2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51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4.2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51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4.2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51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4.2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51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4.2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51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4.2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51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4.2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51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4.2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51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4.2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51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4.2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51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4.2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51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4.2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51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4.2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51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4.2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51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4.2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51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4.2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51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4.2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51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4.2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51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4.2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51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4.2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51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4.2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51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4.2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51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4.2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51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4.2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51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4.2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51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4.2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51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4.2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51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4.2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51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4.2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51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4.2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51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4.2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51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4.2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51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4.2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51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4.2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51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4.2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51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4.2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51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4.2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51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4.2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51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4.2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51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4.2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51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4.2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51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4.2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51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4.2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51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4.2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51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4.2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51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4.2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51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4.2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51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4.2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51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4.2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51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4.2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51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4.2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51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4.2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51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4.2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51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4.2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51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4.2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51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4.2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51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4.2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51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4.2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51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4.2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51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4.2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51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4.2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51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4.2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51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4.2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51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4.2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51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4.2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51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4.2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51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4.2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51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4.2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51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4.2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51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4.2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51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4.2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51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4.2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51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4.2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51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4.2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51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4.2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51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4.2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51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4.2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51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4.2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51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4.2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51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4.2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51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4.2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51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4.2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51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4.2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51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4.2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51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4.2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51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4.2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51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4.2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51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4.2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51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4.2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51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4.2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51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4.2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51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4.2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51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4.2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51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4.2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51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4.2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51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4.2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51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4.2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51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4.2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51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4.2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51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4.2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51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4.2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51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4.2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51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4.2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51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4.2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51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4.2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51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4.2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51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4.2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51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4.2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51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4.2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51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4.2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51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4.2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51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4.2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51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4.2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51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4.2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51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4.2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51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4.2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51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4.2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51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4.2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51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4.2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51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4.2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51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4.2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51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4.2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51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4.2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51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4.2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51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4.2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51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4.2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51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4.2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51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4.2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51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4.2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51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4.2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51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4.2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51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4.2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51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4.2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51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4.2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51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4.2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51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4.2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51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4.2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51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4.2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51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4.2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51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4.2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51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4.2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51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4.2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51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4.2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51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4.2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51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4.2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51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4.2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51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4.2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51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4.2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51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4.2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51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4.2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51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4.2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51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4.2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51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4.2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51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4.2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51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4.2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51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4.2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51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4.2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51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4.2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51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4.2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51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4.2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51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4.2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51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4.2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51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4.2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51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4.2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51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4.2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51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4.2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51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4.2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51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4.2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51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4.2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51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4.2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51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4.2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51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4.2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51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4.2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51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4.2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51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4.2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51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4.2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51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4.2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51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4.2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51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4.2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51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4.2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51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4.2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51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4.2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51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4.2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51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4.2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51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4.2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51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4.2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51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4.2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51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4.2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51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4.2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51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4.2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51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4.2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51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4.2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51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4.2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51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4.2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51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4.2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51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4.2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51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4.2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51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4.2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51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4.2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51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4.2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51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4.2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51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4.2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51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4.2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51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4.2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51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4.2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51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4.2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51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4.2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51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4.2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51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4.2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51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4.2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51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4.2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51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4.2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51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4.2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51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4.2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51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4.2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51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4.2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51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4.2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51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4.2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51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4.2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51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4.2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51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4.2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51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4.2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51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4.2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51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4.2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51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4.2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51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4.2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51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4.2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51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4.2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51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4.2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51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4.2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51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4.2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51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4.2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51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4.2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51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4.2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51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4.2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51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4.2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51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4.2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51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4.2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51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4.2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51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4.2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51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4.2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51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4.2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51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4.2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51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4.2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51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4.2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51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4.2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51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4.2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51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4.2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51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4.2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51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4.2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51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4.2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51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4.2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51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4.2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51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4.2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51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4.2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51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4.2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51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4.2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51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4.2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51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4.2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51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4.2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51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4.2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51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4.2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51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4.2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51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4.2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51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4.2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51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4.2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51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4.2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51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4.2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51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4.2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51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4.2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51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4.2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51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4.2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51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4.2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51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4.2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51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4.2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51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4.2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51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4.2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51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4.2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51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4.2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51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4.2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51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4.2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51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4.2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51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4.2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51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4.2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51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4.2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51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4.2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51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4.2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51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4.2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51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4.2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51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4.2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51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4.2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51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4.2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51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4.2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51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4.2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51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4.2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51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4.2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51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4.2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51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4.2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51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4.2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51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4.2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51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4.2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51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4.2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51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4.2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51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4.2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51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4.2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51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4.2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51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4.2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51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4.2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51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4.2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51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4.2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51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4.2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51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4.2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51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4.2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51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4.2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51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4.2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51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4.2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51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4.2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51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4.2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51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4.2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51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4.2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51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4.2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51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4.2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51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4.2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51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4.2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51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4.2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51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4.2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51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4.2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51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4.2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51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4.2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51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4.2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51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4.2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51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4.2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51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4.2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51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4.2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51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4.2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51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4.2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51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4.2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51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4.2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51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4.2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51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4.2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51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4.2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51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4.2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51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4.2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51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4.2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51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4.2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51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4.2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51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4.2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51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4.2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51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4.2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51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4.2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51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4.2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51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4.2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51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4.2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51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4.2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51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4.2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51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4.2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51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4.2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51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4.2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51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4.2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51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4.2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51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4.2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51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4.2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51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4.2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51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4.2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51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4.2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51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4.2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51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4.2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51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4.2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51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4.2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51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4.2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51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4.2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51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4.2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51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4.2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51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4.2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51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4.2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51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4.2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51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4.2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51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4.2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51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4.2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51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4.2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51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4.2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51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4.2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51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4.2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51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4.2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51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4.2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51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4.2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51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4.2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51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4.2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51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4.2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51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4.2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51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4.2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51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4.2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51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4.2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51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4.2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51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4.2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51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4.2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51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4.2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51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4.2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51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4.2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51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4.2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51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4.2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51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4.2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51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4.2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51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4.2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51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4.2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51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4.2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51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4.2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51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4.2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51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4.2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51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4.2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51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4.2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51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4.2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51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4.2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51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4.2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51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4.2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51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4.2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51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4.2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51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4.2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51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4.2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51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4.2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51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4.2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51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4.2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51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4.2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51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4.2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51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4.2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51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4.2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51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4.2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51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4.2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51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4.2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51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4.2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51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4.2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51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4.2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51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4.2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51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4.2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51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4.2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51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4.2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51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4.2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51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4.2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51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4.2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51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4.2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51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4.2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51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4.2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51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4.2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51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4.2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51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4.2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51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4.2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51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4.2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51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4.2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51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4.2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51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4.2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51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4.2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51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4.2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51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4.2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51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4.2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51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4.2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51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4.2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51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4.2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51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4.2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51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4.2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51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4.2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51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4.2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51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4.2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51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4.2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51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4.2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51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4.2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51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4.2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51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4.2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51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4.2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51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4.2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51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4.2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51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4.2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51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4.2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51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4.2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51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4.2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51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4.2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51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4.2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51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4.2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51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4.2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51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4.2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51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4.2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51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4.2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51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4.2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51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4.2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51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4.2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51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4.2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51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4.2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51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4.2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51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4.2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51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4.2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51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4.2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51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4.2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51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4.2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51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4.2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51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4.2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51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4.2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51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4.2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51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4.2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51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4.2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51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4.2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51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4.2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51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4.2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51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4.2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51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4.2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51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4.2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51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4.2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51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4.2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51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4.2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51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4.2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51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4.2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51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4.2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51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4.2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51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4.2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51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4.2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51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4.2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51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4.2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51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4.2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51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4.2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51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4.2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51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4.2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51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4.2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51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4.2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51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4.2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51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4.2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51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4.2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51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4.2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51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4.2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51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4.2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51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4.2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51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4.2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51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4.2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51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4.2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51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4.2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51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4.2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51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4.2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51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4.2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51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4.2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51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4.2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51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4.2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51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4.2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51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4.2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51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4.2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51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4.2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51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4.2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51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4.2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51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4.2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51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4.2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51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4.2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51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4.2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51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4.2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51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4.2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51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4.2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51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4.2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51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4.2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51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4.2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51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4.2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51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4.2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51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4.2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51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4.2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51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4.2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51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4.2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51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4.2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51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4.2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51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4.2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51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4.2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51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4.2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51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4.2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51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4.2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51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4.2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51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4.2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51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4.2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51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4.2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51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4.2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51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4.2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51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4.2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51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4.2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51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4.2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51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4.2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51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4.2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51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4.2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51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4.2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51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4.2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51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4.2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51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4.2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51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4.2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51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4.2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51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4.2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51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4.2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51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4.2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51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4.2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51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4.2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51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4.2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51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4.2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51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4.2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51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4.2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51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4.2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51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4.2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51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4.2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51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4.2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51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4.2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51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4.2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51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4.2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51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4.2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51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4.2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51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4.2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51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4.2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51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4.2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51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4.2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51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4.2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51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4.2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51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4.2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51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4.2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51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4.2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51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4.2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51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4.2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51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4.2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51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4.2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51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4.2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51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4.2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51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4.2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51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4.2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51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4.2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51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4.2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51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4.2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51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4.2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51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4.2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51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4.2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51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4.2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51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4.2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51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4.2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51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4.2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51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4.2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51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4.2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51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4.2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51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4.2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51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4.2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51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4.2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51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4.2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51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4.2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51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4.2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51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4.2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51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4.2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51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4.2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51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4.2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51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4.2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51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4.2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51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4.2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51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4.2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51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4.2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51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4.2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51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4.2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51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4.2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51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4.2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51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4.2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51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4.2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51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4.2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51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4.2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51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4.2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51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4.2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51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4.2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51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4.2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51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4.2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51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4.2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51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4.2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51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4.2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51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4.2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51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4.2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51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4.2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51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4.2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51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4.2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51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4.2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51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4.2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51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4.2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51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4.2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51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4.2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51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4.2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51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4.2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51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4.2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51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4.2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51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4.2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51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4.2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51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4.2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51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4.2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51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4.2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51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4.2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51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4.2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51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4.2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51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4.2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51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4.2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51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4.2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51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4.2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51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4.2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51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4.2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51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4.2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51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4.2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51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4.2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51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4.2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51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4.2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51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4.2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51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4.2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51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4.2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51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4.2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51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4.2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51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4.2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51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4.2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51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4.2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51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4.2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51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4.2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51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4.2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51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4.2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51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4.2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51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4.2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51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4.2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51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4.2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51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4.2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51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4.2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51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4.2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51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4.2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51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4.2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51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4.2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51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4.2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51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4.2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51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4.2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51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4.2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51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4.2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51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4.2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51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4.2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51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4.2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51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4.2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51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4.2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51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4.2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51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4.2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51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4.2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51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4.2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51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4.2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51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4.2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51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4.2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51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4.2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51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4.2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51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4.2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51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4.2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51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4.2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51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4.2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51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4.2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51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4.2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51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4.2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51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4.2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51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4.2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51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4.2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51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4.2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51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4.2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51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4.2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51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4.2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51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4.2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51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4.2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51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4.2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51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4.2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51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4.2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51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4.2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51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4.2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51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4.2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51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4.2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51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4.2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51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4.2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51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4.2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51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4.2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51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4.2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51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4.2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51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4.2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51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4.2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51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4.2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51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4.2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51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4.2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51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4.2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51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4.2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51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4.2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51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4.2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51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4.2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51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4.2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51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4.2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51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4.2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51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4.2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51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4.2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51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4.2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51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4.2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51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4.2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51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4.2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51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4.2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51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4.2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51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4.2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51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4.2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51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4.2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51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4.2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51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4.2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51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4.2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51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4.2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51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4.2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51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4.2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51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4.2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51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4.2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51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4.2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51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4.2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51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4.2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51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4.2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51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4.2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51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4.2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51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4.2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51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4.2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51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4.2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51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4.2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51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4.2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51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4.2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51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4.2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51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4.2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51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4.2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51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4.2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51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4.2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51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4.2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51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4.2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51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4.2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51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4.2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51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4.2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51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4.2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51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4.2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51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4.2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51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4.2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51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4.2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51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4.2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51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4.2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51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4.2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51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4.2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51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4.2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51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4.2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51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4.2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51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4.2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51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2023-02-05T14:31:31Z</dcterms:created>
  <dc:creator>SME 10</dc:creator>
</cp:coreProperties>
</file>