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biy\Downloads\"/>
    </mc:Choice>
  </mc:AlternateContent>
  <bookViews>
    <workbookView xWindow="0" yWindow="0" windowWidth="7476" windowHeight="2808" activeTab="2"/>
  </bookViews>
  <sheets>
    <sheet name="instructions" sheetId="1" r:id="rId1"/>
    <sheet name="Dataset" sheetId="2" r:id="rId2"/>
    <sheet name="Cleaned data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5" l="1"/>
  <c r="O6" i="5" s="1"/>
  <c r="N5" i="5"/>
  <c r="N4" i="5"/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F36" i="2" l="1"/>
  <c r="G36" i="2" s="1"/>
  <c r="F35" i="2"/>
  <c r="F3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</calcChain>
</file>

<file path=xl/sharedStrings.xml><?xml version="1.0" encoding="utf-8"?>
<sst xmlns="http://schemas.openxmlformats.org/spreadsheetml/2006/main" count="419" uniqueCount="229">
  <si>
    <t>Perform the following in the dataset from the 'Dataset' sheet.</t>
  </si>
  <si>
    <t>1) Handling Missing Values:</t>
  </si>
  <si>
    <t>• Check for missing values in the 'Price' column. How would you handle products with missing price information?</t>
  </si>
  <si>
    <t>• If there are products with missing categories, propose a strategy to impute or deal with these missing values effectively.</t>
  </si>
  <si>
    <t>2) Correcting Inconsistent Data:</t>
  </si>
  <si>
    <t>• Identify any inconsistent text formats present in the "Product Name" column.</t>
  </si>
  <si>
    <t>• Identify any typos present in the "Category" column.</t>
  </si>
  <si>
    <t>• Use the find and replace function to standardize the text formats in the "Product Name" column and fix any typos or misspellings in the "Category" column.</t>
  </si>
  <si>
    <t>3) Removing Duplicates:</t>
  </si>
  <si>
    <t>• Identify any duplicate rows within the dataset based on the entirety of each row, and remove them if any.</t>
  </si>
  <si>
    <t>4) Splitting and Merging Data:</t>
  </si>
  <si>
    <t>• Split the "Product ID" column into two separate columns for " Manufacturing Date" and "Country Code". Remove unnecessary characters, if any.</t>
  </si>
  <si>
    <t>• Merge the "Brand Name" and "Product Name" columns into one column named "Product Brand".</t>
  </si>
  <si>
    <t>5) Number Formatting:</t>
  </si>
  <si>
    <t>• Format the data type of the "Price" column to currency format.</t>
  </si>
  <si>
    <t>• Format the "Manufacturing Date" column to display dates in the "DD-MM-YYYY " format.</t>
  </si>
  <si>
    <t>6) Conditional Formatting:</t>
  </si>
  <si>
    <t>• Apply data bar or color scales conditional formatting in the "Price" column.</t>
  </si>
  <si>
    <t>• Create a custom rule for conditional formatting in the "Category" column to highlight cells where the category is "Electronics."</t>
  </si>
  <si>
    <t>Product ID</t>
  </si>
  <si>
    <t>Product Name</t>
  </si>
  <si>
    <t>Brand Name</t>
  </si>
  <si>
    <t>Price ($)</t>
  </si>
  <si>
    <t>Quantity</t>
  </si>
  <si>
    <t>Category</t>
  </si>
  <si>
    <t>28-JAN-US</t>
  </si>
  <si>
    <t>laptop</t>
  </si>
  <si>
    <t>Dell</t>
  </si>
  <si>
    <t>Electronics</t>
  </si>
  <si>
    <t>15-FEB-US</t>
  </si>
  <si>
    <t>Sneakers</t>
  </si>
  <si>
    <t>Nike</t>
  </si>
  <si>
    <t>Fashion</t>
  </si>
  <si>
    <t>03-MAR-US</t>
  </si>
  <si>
    <t>Coffee Maker</t>
  </si>
  <si>
    <t>Keurig</t>
  </si>
  <si>
    <t>Kitchen</t>
  </si>
  <si>
    <t>11-APR-US</t>
  </si>
  <si>
    <t>smartphone</t>
  </si>
  <si>
    <t>Samsung</t>
  </si>
  <si>
    <t>22-MAY-US</t>
  </si>
  <si>
    <t>Backpack</t>
  </si>
  <si>
    <t>North Face</t>
  </si>
  <si>
    <t>07-JUN-UK</t>
  </si>
  <si>
    <t>Headphones</t>
  </si>
  <si>
    <t>Sony</t>
  </si>
  <si>
    <t>19-JUL-UK</t>
  </si>
  <si>
    <t>T-shirt</t>
  </si>
  <si>
    <t>Adidas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</si>
  <si>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</si>
  <si>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</si>
  <si>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</si>
  <si>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</si>
  <si>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</si>
  <si>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</si>
  <si>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</si>
  <si>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</si>
  <si>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</si>
  <si>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Outdoor</t>
  </si>
  <si>
    <t>17-JUN-IN</t>
  </si>
  <si>
    <t>Laptop</t>
  </si>
  <si>
    <t>HP</t>
  </si>
  <si>
    <t>25-NOV-AU</t>
  </si>
  <si>
    <t>08-DEC-DE</t>
  </si>
  <si>
    <t>Nespresso</t>
  </si>
  <si>
    <t>18-FEB-CA</t>
  </si>
  <si>
    <t>Smartwatch</t>
  </si>
  <si>
    <t>Fitbit</t>
  </si>
  <si>
    <t>16-APR-ES</t>
  </si>
  <si>
    <t>headphones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</si>
  <si>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</si>
  <si>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</si>
  <si>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</si>
  <si>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</si>
  <si>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</si>
  <si>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</si>
  <si>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</si>
  <si>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</si>
  <si>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</si>
  <si>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</si>
  <si>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</si>
  <si>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</si>
  <si>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</si>
  <si>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</si>
  <si>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</si>
  <si>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</si>
  <si>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</si>
  <si>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</si>
  <si>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</si>
  <si>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</si>
  <si>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</si>
  <si>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</si>
  <si>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</si>
  <si>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</si>
  <si>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</si>
  <si>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Smartphone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</si>
  <si>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</si>
  <si>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</si>
  <si>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</si>
  <si>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</si>
  <si>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</si>
  <si>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</si>
  <si>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</si>
  <si>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</si>
  <si>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</si>
  <si>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</si>
  <si>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</si>
  <si>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</si>
  <si>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</si>
  <si>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</si>
  <si>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</si>
  <si>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</si>
  <si>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</si>
  <si>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</si>
  <si>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</si>
  <si>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t>average price</t>
  </si>
  <si>
    <t>Count blank price</t>
  </si>
  <si>
    <t>county code</t>
  </si>
  <si>
    <t>Manufacturing date</t>
  </si>
  <si>
    <t xml:space="preserve">Brand name </t>
  </si>
  <si>
    <t xml:space="preserve">Product name </t>
  </si>
  <si>
    <t>Duplicates</t>
  </si>
  <si>
    <t>category missing</t>
  </si>
  <si>
    <t>Count blank category</t>
  </si>
  <si>
    <t>Product Brand</t>
  </si>
  <si>
    <t>Manufacturing DD MM YYYY</t>
  </si>
  <si>
    <t>Price $</t>
  </si>
  <si>
    <t>28-JAN-2024</t>
  </si>
  <si>
    <t>laptopDell</t>
  </si>
  <si>
    <t>US</t>
  </si>
  <si>
    <t>28</t>
  </si>
  <si>
    <t>15-FEB-2024</t>
  </si>
  <si>
    <t>SneakersNike</t>
  </si>
  <si>
    <t>15</t>
  </si>
  <si>
    <t>03-MAR-2024</t>
  </si>
  <si>
    <t>Coffee MakerKeurig</t>
  </si>
  <si>
    <t>03</t>
  </si>
  <si>
    <t>11-APR-2024</t>
  </si>
  <si>
    <t>smartphoneSamsung</t>
  </si>
  <si>
    <t>11</t>
  </si>
  <si>
    <t>22-MAY-2024</t>
  </si>
  <si>
    <t>BackpackNorth Face</t>
  </si>
  <si>
    <t>22</t>
  </si>
  <si>
    <t>07-JUN-2024</t>
  </si>
  <si>
    <t>HeadphonesSony</t>
  </si>
  <si>
    <t>UK</t>
  </si>
  <si>
    <t>07</t>
  </si>
  <si>
    <t>19-JUL-2024</t>
  </si>
  <si>
    <t>T-Shirt</t>
  </si>
  <si>
    <t>T-shirtAdidas</t>
  </si>
  <si>
    <t>19</t>
  </si>
  <si>
    <t>23-AUG-2024</t>
  </si>
  <si>
    <t>BlenderNinja</t>
  </si>
  <si>
    <t>23</t>
  </si>
  <si>
    <t>05-SEP-2024</t>
  </si>
  <si>
    <t>TabletApple</t>
  </si>
  <si>
    <t>05</t>
  </si>
  <si>
    <t>14-OCT-2024</t>
  </si>
  <si>
    <t>Hiking BootsTimberland</t>
  </si>
  <si>
    <t>14</t>
  </si>
  <si>
    <t>17-JUN-2024</t>
  </si>
  <si>
    <t>Hp</t>
  </si>
  <si>
    <t>LaptopHP</t>
  </si>
  <si>
    <t>IN</t>
  </si>
  <si>
    <t>17</t>
  </si>
  <si>
    <t>25-NOV-2024</t>
  </si>
  <si>
    <t>SneakersAdidas</t>
  </si>
  <si>
    <t>AU</t>
  </si>
  <si>
    <t>25</t>
  </si>
  <si>
    <t>08-DEC-2024</t>
  </si>
  <si>
    <t>Coffee MakerNespresso</t>
  </si>
  <si>
    <t>DE</t>
  </si>
  <si>
    <t>08</t>
  </si>
  <si>
    <t>18-FEB-2024</t>
  </si>
  <si>
    <t>SmartwatchFitbit</t>
  </si>
  <si>
    <t>CA</t>
  </si>
  <si>
    <t>18</t>
  </si>
  <si>
    <t>16-APR-2024</t>
  </si>
  <si>
    <t>headphonesBose</t>
  </si>
  <si>
    <t>ES</t>
  </si>
  <si>
    <t>16</t>
  </si>
  <si>
    <t>21-AUG-2024</t>
  </si>
  <si>
    <t>Laptop BagSamsonite</t>
  </si>
  <si>
    <t>21</t>
  </si>
  <si>
    <t>20-AUG-2024</t>
  </si>
  <si>
    <t>SmartwatchHuawei</t>
  </si>
  <si>
    <t>CN</t>
  </si>
  <si>
    <t>20</t>
  </si>
  <si>
    <t>27-JAN-2024</t>
  </si>
  <si>
    <t>laptopAsus</t>
  </si>
  <si>
    <t>IT</t>
  </si>
  <si>
    <t>27</t>
  </si>
  <si>
    <t>01-MAR-2024</t>
  </si>
  <si>
    <t>SunglassesOakley</t>
  </si>
  <si>
    <t>01</t>
  </si>
  <si>
    <t>14-AUG-2024</t>
  </si>
  <si>
    <t>Camping TentColeman</t>
  </si>
  <si>
    <t>14-MAY-2024</t>
  </si>
  <si>
    <t>CameraNikon</t>
  </si>
  <si>
    <t>RU</t>
  </si>
  <si>
    <t>09-JAN-2024</t>
  </si>
  <si>
    <t>MicrowavePanasonic</t>
  </si>
  <si>
    <t>09</t>
  </si>
  <si>
    <t>Fitness TrackerXiaomi</t>
  </si>
  <si>
    <t>BR</t>
  </si>
  <si>
    <t>29-SEP-2024</t>
  </si>
  <si>
    <t>SmartphoneGoogle</t>
  </si>
  <si>
    <t>29</t>
  </si>
  <si>
    <t>03-JUN-2024</t>
  </si>
  <si>
    <t>SunglassesRay-Ban</t>
  </si>
  <si>
    <t>11-JUL-2024</t>
  </si>
  <si>
    <t>BlenderVitamix</t>
  </si>
  <si>
    <t>07-MAR-2024</t>
  </si>
  <si>
    <t>DressZara</t>
  </si>
  <si>
    <t>13-APR-2024</t>
  </si>
  <si>
    <t>ToasterHamilton</t>
  </si>
  <si>
    <t>13</t>
  </si>
  <si>
    <t>24-MAY-2024</t>
  </si>
  <si>
    <t>Fitness TrackerGarmin</t>
  </si>
  <si>
    <t>24</t>
  </si>
  <si>
    <t>02-DEC-2024</t>
  </si>
  <si>
    <t>Levi'S</t>
  </si>
  <si>
    <t>JeansLevi's</t>
  </si>
  <si>
    <t>02</t>
  </si>
  <si>
    <t>09-JUL-2024</t>
  </si>
  <si>
    <t>WatchCasio</t>
  </si>
  <si>
    <t>FR</t>
  </si>
  <si>
    <t>Quality</t>
  </si>
  <si>
    <t>Data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</si>
</sst>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Arial"/>
      <family val="2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AF9F9"/>
        <bgColor indexed="64"/>
      </patternFill>
    </fill>
    <fill>
      <patternFill patternType="solid">
        <fgColor rgb="FF4DD0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F7FA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6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5" fontId="2" fillId="4" borderId="3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vertical="center" wrapText="1"/>
    </xf>
    <xf numFmtId="15" fontId="2" fillId="5" borderId="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0" xfId="1" applyAlignment="1">
      <alignment horizontal="center" vertical="center"/>
    </xf>
  </cellXfs>
  <cellStyles count="2">
    <cellStyle name="Good" xfId="1" builtinId="26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$-409]#,##0.00"/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$-409]#,##0.00"/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$-409]#,##0.00"/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$-409]#,##0.00"/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$-409]#,##0.00"/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$-409]#,##0.00"/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$-409]#,##0.00"/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$-409]#,##0.00"/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$-409]#,##0.00"/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0" formatCode="dd/mmm/yy"/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4DD0E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$-409]#,##0.00"/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$-409]#,##0.00"/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$-409]#,##0.00"/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$-409]#,##0.00"/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$-409]#,##0.00"/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$-409]#,##0.00"/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$-409]#,##0.00"/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$-409]#,##0.00"/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0" formatCode="dd/mmm/yy"/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E0F7FA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4DD0E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N32" totalsRowShown="0" headerRowDxfId="31" dataDxfId="30" tableBorderDxfId="29">
  <autoFilter ref="A1:N32"/>
  <tableColumns count="14">
    <tableColumn id="1" name="Product ID" dataDxfId="28"/>
    <tableColumn id="2" name="Product Name" dataDxfId="27"/>
    <tableColumn id="3" name="Brand Name" dataDxfId="26"/>
    <tableColumn id="4" name="Price ($)" dataDxfId="25"/>
    <tableColumn id="5" name="Quantity" dataDxfId="24"/>
    <tableColumn id="6" name="Category" dataDxfId="23"/>
    <tableColumn id="7" name="Price $" dataDxfId="22">
      <calculatedColumnFormula>IF(ISBLANK(D2),ROUND(AVERAGE($D$2:$D$32),0),D2)</calculatedColumnFormula>
    </tableColumn>
    <tableColumn id="8" name="Manufacturing DD MM YYYY" dataDxfId="21">
      <calculatedColumnFormula>LEFT(A2,6)&amp;"-"&amp;"2024"</calculatedColumnFormula>
    </tableColumn>
    <tableColumn id="9" name="Product name " dataDxfId="20">
      <calculatedColumnFormula>PROPER(B2)</calculatedColumnFormula>
    </tableColumn>
    <tableColumn id="10" name="category missing" dataDxfId="19">
      <calculatedColumnFormula>IF(ISBLANK(F2),"Fashion",F2)</calculatedColumnFormula>
    </tableColumn>
    <tableColumn id="11" name="Brand name " dataDxfId="18">
      <calculatedColumnFormula>PROPER(C2)</calculatedColumnFormula>
    </tableColumn>
    <tableColumn id="12" name="Product Brand" dataDxfId="17">
      <calculatedColumnFormula>CONCATENATE(B2,"",C2)</calculatedColumnFormula>
    </tableColumn>
    <tableColumn id="13" name="county code" dataDxfId="16">
      <calculatedColumnFormula>RIGHT(A2,2)</calculatedColumnFormula>
    </tableColumn>
    <tableColumn id="14" name="Manufacturing date" dataDxfId="15">
      <calculatedColumnFormula>MID(A2,1,2)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J32" totalsRowShown="0" headerRowDxfId="14" dataDxfId="13" tableBorderDxfId="12">
  <autoFilter ref="A1:J32"/>
  <tableColumns count="10">
    <tableColumn id="1" name="Product ID" dataDxfId="11"/>
    <tableColumn id="7" name="Price $" dataDxfId="10"/>
    <tableColumn id="8" name="Manufacturing DD MM YYYY" dataDxfId="9"/>
    <tableColumn id="2" name="Quality" dataDxfId="2"/>
    <tableColumn id="9" name="Product name " dataDxfId="8"/>
    <tableColumn id="10" name="category missing" dataDxfId="7"/>
    <tableColumn id="11" name="Brand name " dataDxfId="6"/>
    <tableColumn id="12" name="Product Brand" dataDxfId="5"/>
    <tableColumn id="13" name="county code" dataDxfId="4"/>
    <tableColumn id="14" name="Manufacturing dat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L8" sqref="L8"/>
    </sheetView>
  </sheetViews>
  <sheetFormatPr defaultRowHeight="14.4" x14ac:dyDescent="0.3"/>
  <sheetData>
    <row r="1" spans="1:2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6" x14ac:dyDescent="0.3">
      <c r="A3" s="2"/>
      <c r="B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2"/>
      <c r="B4" s="2"/>
      <c r="C4" s="4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2"/>
      <c r="B5" s="2"/>
      <c r="C5" t="s">
        <v>3</v>
      </c>
      <c r="S5" s="2"/>
      <c r="T5" s="2"/>
      <c r="U5" s="2"/>
      <c r="V5" s="2"/>
      <c r="W5" s="2"/>
      <c r="X5" s="2"/>
      <c r="Y5" s="2"/>
      <c r="Z5" s="2"/>
    </row>
    <row r="6" spans="1:26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6" x14ac:dyDescent="0.3">
      <c r="A7" s="2"/>
      <c r="B7" s="3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2"/>
      <c r="B8" s="2"/>
      <c r="C8" s="4" t="s">
        <v>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2"/>
      <c r="B9" s="2"/>
      <c r="C9" t="s">
        <v>6</v>
      </c>
      <c r="S9" s="2"/>
      <c r="T9" s="2"/>
      <c r="U9" s="2"/>
      <c r="V9" s="2"/>
      <c r="W9" s="2"/>
      <c r="X9" s="2"/>
      <c r="Y9" s="2"/>
      <c r="Z9" s="2"/>
    </row>
    <row r="10" spans="1:26" x14ac:dyDescent="0.3">
      <c r="A10" s="2"/>
      <c r="B10" s="2"/>
      <c r="C10" t="s">
        <v>7</v>
      </c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x14ac:dyDescent="0.3">
      <c r="A12" s="2"/>
      <c r="B12" s="3" t="s">
        <v>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6" x14ac:dyDescent="0.3">
      <c r="A13" s="2"/>
      <c r="B13" s="2"/>
      <c r="C13" s="4" t="s">
        <v>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6" x14ac:dyDescent="0.3">
      <c r="A15" s="2"/>
      <c r="B15" s="3" t="s">
        <v>10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6" x14ac:dyDescent="0.3">
      <c r="A16" s="2"/>
      <c r="B16" s="2"/>
      <c r="C16" s="4" t="s">
        <v>11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6" x14ac:dyDescent="0.3">
      <c r="A17" s="2"/>
      <c r="B17" s="2"/>
      <c r="C17" s="4" t="s">
        <v>12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6" x14ac:dyDescent="0.3">
      <c r="A19" s="2"/>
      <c r="B19" s="3" t="s">
        <v>13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6" x14ac:dyDescent="0.3">
      <c r="A20" s="2"/>
      <c r="B20" s="2"/>
      <c r="C20" s="4" t="s">
        <v>14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">
      <c r="A21" s="2"/>
      <c r="B21" s="2"/>
      <c r="C21" t="s">
        <v>15</v>
      </c>
      <c r="S21" s="2"/>
      <c r="T21" s="2"/>
      <c r="U21" s="2"/>
      <c r="V21" s="2"/>
      <c r="W21" s="2"/>
      <c r="X21" s="2"/>
      <c r="Y21" s="2"/>
      <c r="Z21" s="2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6" x14ac:dyDescent="0.3">
      <c r="A23" s="2"/>
      <c r="B23" s="3" t="s">
        <v>16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6" x14ac:dyDescent="0.3">
      <c r="A24" s="2"/>
      <c r="B24" s="2"/>
      <c r="C24" s="4" t="s">
        <v>17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">
      <c r="A25" s="2"/>
      <c r="B25" s="2"/>
      <c r="C25" t="s">
        <v>18</v>
      </c>
      <c r="S25" s="2"/>
      <c r="T25" s="2"/>
      <c r="U25" s="2"/>
      <c r="V25" s="2"/>
      <c r="W25" s="2"/>
      <c r="X25" s="2"/>
      <c r="Y25" s="2"/>
      <c r="Z25" s="2"/>
    </row>
    <row r="26" spans="1:2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5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5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</sheetData>
  <printOptions horizontalCentered="1"/>
  <pageMargins left="0.7" right="0.7" top="0.75" bottom="0.75" header="0.3" footer="0.3"/>
  <pageSetup paperSize="9" orientation="portrait" r:id="rId1"/>
  <headerFooter>
    <oddHeader>&amp;L&amp;"Calibri"&amp;12&amp;K0084FF Classification | Internal</oddHeader>
    <oddFooter>&amp;L&amp;"Calibri"&amp;12&amp;K0084FF Classification |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Normal="100" workbookViewId="0">
      <selection activeCell="K19" sqref="K19"/>
    </sheetView>
  </sheetViews>
  <sheetFormatPr defaultRowHeight="14.4" x14ac:dyDescent="0.3"/>
  <cols>
    <col min="1" max="1" width="12.21875" style="16" customWidth="1"/>
    <col min="2" max="2" width="15.33203125" style="16" customWidth="1"/>
    <col min="3" max="3" width="13.6640625" style="16" customWidth="1"/>
    <col min="4" max="4" width="11" style="16" customWidth="1"/>
    <col min="5" max="5" width="10.5546875" style="16" customWidth="1"/>
    <col min="6" max="6" width="14.21875" style="16" customWidth="1"/>
    <col min="7" max="7" width="12.5546875" style="16" customWidth="1"/>
    <col min="8" max="8" width="16.77734375" style="16" customWidth="1"/>
    <col min="9" max="9" width="17.44140625" style="16" customWidth="1"/>
    <col min="10" max="10" width="13.21875" style="16" customWidth="1"/>
    <col min="11" max="11" width="11.109375" style="16" customWidth="1"/>
    <col min="12" max="12" width="22" style="16" customWidth="1"/>
    <col min="13" max="13" width="8.5546875" style="16" customWidth="1"/>
    <col min="14" max="14" width="13.44140625" style="16" customWidth="1"/>
    <col min="15" max="15" width="19.5546875" customWidth="1"/>
    <col min="16" max="16" width="10.44140625" customWidth="1"/>
  </cols>
  <sheetData>
    <row r="1" spans="1:14" ht="33" customHeight="1" thickBot="1" x14ac:dyDescent="0.35">
      <c r="A1" s="7" t="s">
        <v>19</v>
      </c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126</v>
      </c>
      <c r="H1" s="6" t="s">
        <v>125</v>
      </c>
      <c r="I1" s="6" t="s">
        <v>120</v>
      </c>
      <c r="J1" s="8" t="s">
        <v>122</v>
      </c>
      <c r="K1" s="6" t="s">
        <v>119</v>
      </c>
      <c r="L1" s="6" t="s">
        <v>124</v>
      </c>
      <c r="M1" s="6" t="s">
        <v>117</v>
      </c>
      <c r="N1" s="6" t="s">
        <v>118</v>
      </c>
    </row>
    <row r="2" spans="1:14" ht="24.6" customHeight="1" thickBot="1" x14ac:dyDescent="0.35">
      <c r="A2" s="9" t="s">
        <v>25</v>
      </c>
      <c r="B2" s="10" t="s">
        <v>26</v>
      </c>
      <c r="C2" s="10" t="s">
        <v>27</v>
      </c>
      <c r="D2" s="10">
        <v>1000</v>
      </c>
      <c r="E2" s="10">
        <v>30</v>
      </c>
      <c r="F2" s="10" t="s">
        <v>28</v>
      </c>
      <c r="G2" s="11">
        <f>IF(ISBLANK(D2),ROUND(AVERAGE($D$2:$D$32),0),D2)</f>
        <v>1000</v>
      </c>
      <c r="H2" s="12" t="str">
        <f t="shared" ref="H2:H32" si="0">LEFT(A2,6)&amp;"-"&amp;"2024"</f>
        <v>28-JAN-2024</v>
      </c>
      <c r="I2" s="11" t="str">
        <f t="shared" ref="I2:I32" si="1">PROPER(B2)</f>
        <v>Laptop</v>
      </c>
      <c r="J2" s="11" t="str">
        <f t="shared" ref="J2:J32" si="2">IF(ISBLANK(F2),"Fashion",F2)</f>
        <v>Electronics</v>
      </c>
      <c r="K2" s="11" t="str">
        <f t="shared" ref="K2:K32" si="3">PROPER(C2)</f>
        <v>Dell</v>
      </c>
      <c r="L2" s="11" t="str">
        <f t="shared" ref="L2:L32" si="4">CONCATENATE(B2,"",C2)</f>
        <v>laptopDell</v>
      </c>
      <c r="M2" s="11" t="str">
        <f>RIGHT(A2,2)</f>
        <v>US</v>
      </c>
      <c r="N2" s="11" t="str">
        <f t="shared" ref="N2:N32" si="5">MID(A2,1,2)</f>
        <v>28</v>
      </c>
    </row>
    <row r="3" spans="1:14" ht="23.4" customHeight="1" thickBot="1" x14ac:dyDescent="0.35">
      <c r="A3" s="13" t="s">
        <v>29</v>
      </c>
      <c r="B3" s="14" t="s">
        <v>30</v>
      </c>
      <c r="C3" s="14" t="s">
        <v>31</v>
      </c>
      <c r="D3" s="14">
        <v>80</v>
      </c>
      <c r="E3" s="14">
        <v>15</v>
      </c>
      <c r="F3" s="14" t="s">
        <v>32</v>
      </c>
      <c r="G3" s="15">
        <f t="shared" ref="G3:G32" si="6">IF(ISBLANK(D3),ROUND(AVERAGE($D$2:$D$32),0),D3)</f>
        <v>80</v>
      </c>
      <c r="H3" s="15" t="str">
        <f t="shared" si="0"/>
        <v>15-FEB-2024</v>
      </c>
      <c r="I3" s="15" t="str">
        <f t="shared" si="1"/>
        <v>Sneakers</v>
      </c>
      <c r="J3" s="15" t="str">
        <f t="shared" si="2"/>
        <v>Fashion</v>
      </c>
      <c r="K3" s="15" t="str">
        <f t="shared" si="3"/>
        <v>Nike</v>
      </c>
      <c r="L3" s="15" t="str">
        <f t="shared" si="4"/>
        <v>SneakersNike</v>
      </c>
      <c r="M3" s="15" t="str">
        <f t="shared" ref="M3:M32" si="7">RIGHT(A3,2)</f>
        <v>US</v>
      </c>
      <c r="N3" s="15" t="str">
        <f t="shared" si="5"/>
        <v>15</v>
      </c>
    </row>
    <row r="4" spans="1:14" ht="22.8" customHeight="1" thickBot="1" x14ac:dyDescent="0.35">
      <c r="A4" s="9" t="s">
        <v>33</v>
      </c>
      <c r="B4" s="10" t="s">
        <v>34</v>
      </c>
      <c r="C4" s="10" t="s">
        <v>35</v>
      </c>
      <c r="D4" s="10">
        <v>130</v>
      </c>
      <c r="E4" s="10">
        <v>40</v>
      </c>
      <c r="F4" s="10" t="s">
        <v>36</v>
      </c>
      <c r="G4" s="11">
        <f t="shared" si="6"/>
        <v>130</v>
      </c>
      <c r="H4" s="11" t="str">
        <f t="shared" si="0"/>
        <v>03-MAR-2024</v>
      </c>
      <c r="I4" s="11" t="str">
        <f t="shared" si="1"/>
        <v>Coffee Maker</v>
      </c>
      <c r="J4" s="11" t="str">
        <f t="shared" si="2"/>
        <v>Kitchen</v>
      </c>
      <c r="K4" s="11" t="str">
        <f t="shared" si="3"/>
        <v>Keurig</v>
      </c>
      <c r="L4" s="11" t="str">
        <f t="shared" si="4"/>
        <v>Coffee MakerKeurig</v>
      </c>
      <c r="M4" s="11" t="str">
        <f t="shared" si="7"/>
        <v>US</v>
      </c>
      <c r="N4" s="11" t="str">
        <f t="shared" si="5"/>
        <v>03</v>
      </c>
    </row>
    <row r="5" spans="1:14" ht="23.4" customHeight="1" thickBot="1" x14ac:dyDescent="0.35">
      <c r="A5" s="13" t="s">
        <v>37</v>
      </c>
      <c r="B5" s="14" t="s">
        <v>38</v>
      </c>
      <c r="C5" s="14" t="s">
        <v>39</v>
      </c>
      <c r="D5" s="14">
        <v>900</v>
      </c>
      <c r="E5" s="14">
        <v>25</v>
      </c>
      <c r="F5" s="14" t="s">
        <v>28</v>
      </c>
      <c r="G5" s="15">
        <f t="shared" si="6"/>
        <v>900</v>
      </c>
      <c r="H5" s="15" t="str">
        <f t="shared" si="0"/>
        <v>11-APR-2024</v>
      </c>
      <c r="I5" s="15" t="str">
        <f t="shared" si="1"/>
        <v>Smartphone</v>
      </c>
      <c r="J5" s="15" t="str">
        <f t="shared" si="2"/>
        <v>Electronics</v>
      </c>
      <c r="K5" s="15" t="str">
        <f t="shared" si="3"/>
        <v>Samsung</v>
      </c>
      <c r="L5" s="15" t="str">
        <f t="shared" si="4"/>
        <v>smartphoneSamsung</v>
      </c>
      <c r="M5" s="15" t="str">
        <f t="shared" si="7"/>
        <v>US</v>
      </c>
      <c r="N5" s="15" t="str">
        <f t="shared" si="5"/>
        <v>11</v>
      </c>
    </row>
    <row r="6" spans="1:14" ht="25.8" customHeight="1" thickBot="1" x14ac:dyDescent="0.35">
      <c r="A6" s="9" t="s">
        <v>40</v>
      </c>
      <c r="B6" s="10" t="s">
        <v>41</v>
      </c>
      <c r="C6" s="10" t="s">
        <v>42</v>
      </c>
      <c r="D6" s="10">
        <v>70</v>
      </c>
      <c r="E6" s="10">
        <v>20</v>
      </c>
      <c r="F6" s="10"/>
      <c r="G6" s="11">
        <f t="shared" si="6"/>
        <v>70</v>
      </c>
      <c r="H6" s="11" t="str">
        <f t="shared" si="0"/>
        <v>22-MAY-2024</v>
      </c>
      <c r="I6" s="11" t="str">
        <f t="shared" si="1"/>
        <v>Backpack</v>
      </c>
      <c r="J6" s="11" t="str">
        <f t="shared" si="2"/>
        <v>Fashion</v>
      </c>
      <c r="K6" s="11" t="str">
        <f t="shared" si="3"/>
        <v>North Face</v>
      </c>
      <c r="L6" s="11" t="str">
        <f t="shared" si="4"/>
        <v>BackpackNorth Face</v>
      </c>
      <c r="M6" s="11" t="str">
        <f t="shared" si="7"/>
        <v>US</v>
      </c>
      <c r="N6" s="11" t="str">
        <f t="shared" si="5"/>
        <v>22</v>
      </c>
    </row>
    <row r="7" spans="1:14" ht="24.6" customHeight="1" thickBot="1" x14ac:dyDescent="0.35">
      <c r="A7" s="13" t="s">
        <v>43</v>
      </c>
      <c r="B7" s="14" t="s">
        <v>44</v>
      </c>
      <c r="C7" s="14" t="s">
        <v>45</v>
      </c>
      <c r="D7" s="14"/>
      <c r="E7" s="14">
        <v>45</v>
      </c>
      <c r="F7" s="14" t="s">
        <v>28</v>
      </c>
      <c r="G7" s="15">
        <f t="shared" si="6"/>
        <v>298</v>
      </c>
      <c r="H7" s="15" t="str">
        <f t="shared" si="0"/>
        <v>07-JUN-2024</v>
      </c>
      <c r="I7" s="15" t="str">
        <f t="shared" si="1"/>
        <v>Headphones</v>
      </c>
      <c r="J7" s="15" t="str">
        <f t="shared" si="2"/>
        <v>Electronics</v>
      </c>
      <c r="K7" s="15" t="str">
        <f t="shared" si="3"/>
        <v>Sony</v>
      </c>
      <c r="L7" s="15" t="str">
        <f t="shared" si="4"/>
        <v>HeadphonesSony</v>
      </c>
      <c r="M7" s="15" t="str">
        <f t="shared" si="7"/>
        <v>UK</v>
      </c>
      <c r="N7" s="15" t="str">
        <f t="shared" si="5"/>
        <v>07</v>
      </c>
    </row>
    <row r="8" spans="1:14" ht="24.6" customHeight="1" thickBot="1" x14ac:dyDescent="0.35">
      <c r="A8" s="9" t="s">
        <v>46</v>
      </c>
      <c r="B8" s="10" t="s">
        <v>47</v>
      </c>
      <c r="C8" s="10" t="s">
        <v>48</v>
      </c>
      <c r="D8" s="10">
        <v>30</v>
      </c>
      <c r="E8" s="10">
        <v>5</v>
      </c>
      <c r="F8" s="10" t="s">
        <v>32</v>
      </c>
      <c r="G8" s="11">
        <f t="shared" si="6"/>
        <v>30</v>
      </c>
      <c r="H8" s="11" t="str">
        <f t="shared" si="0"/>
        <v>19-JUL-2024</v>
      </c>
      <c r="I8" s="11" t="str">
        <f t="shared" si="1"/>
        <v>T-Shirt</v>
      </c>
      <c r="J8" s="11" t="str">
        <f t="shared" si="2"/>
        <v>Fashion</v>
      </c>
      <c r="K8" s="11" t="str">
        <f t="shared" si="3"/>
        <v>Adidas</v>
      </c>
      <c r="L8" s="11" t="str">
        <f t="shared" si="4"/>
        <v>T-shirtAdidas</v>
      </c>
      <c r="M8" s="11" t="str">
        <f t="shared" si="7"/>
        <v>UK</v>
      </c>
      <c r="N8" s="11" t="str">
        <f t="shared" si="5"/>
        <v>19</v>
      </c>
    </row>
    <row r="9" spans="1:14" ht="25.2" customHeight="1" thickBot="1" x14ac:dyDescent="0.35">
      <c r="A9" s="13" t="s">
        <v>49</v>
      </c>
      <c r="B9" s="14" t="s">
        <v>50</v>
      </c>
      <c r="C9" s="14" t="s">
        <v>51</v>
      </c>
      <c r="D9" s="14">
        <v>90</v>
      </c>
      <c r="E9" s="14">
        <v>35</v>
      </c>
      <c r="F9" s="14" t="s">
        <v>36</v>
      </c>
      <c r="G9" s="15">
        <f t="shared" si="6"/>
        <v>90</v>
      </c>
      <c r="H9" s="15" t="str">
        <f t="shared" si="0"/>
        <v>23-AUG-2024</v>
      </c>
      <c r="I9" s="15" t="str">
        <f t="shared" si="1"/>
        <v>Blender</v>
      </c>
      <c r="J9" s="15" t="str">
        <f t="shared" si="2"/>
        <v>Kitchen</v>
      </c>
      <c r="K9" s="15" t="str">
        <f t="shared" si="3"/>
        <v>Ninja</v>
      </c>
      <c r="L9" s="15" t="str">
        <f t="shared" si="4"/>
        <v>BlenderNinja</v>
      </c>
      <c r="M9" s="15" t="str">
        <f t="shared" si="7"/>
        <v>UK</v>
      </c>
      <c r="N9" s="15" t="str">
        <f t="shared" si="5"/>
        <v>23</v>
      </c>
    </row>
    <row r="10" spans="1:14" ht="24" customHeight="1" thickBot="1" x14ac:dyDescent="0.35">
      <c r="A10" s="9" t="s">
        <v>52</v>
      </c>
      <c r="B10" s="10" t="s">
        <v>53</v>
      </c>
      <c r="C10" s="10" t="s">
        <v>54</v>
      </c>
      <c r="D10" s="10">
        <v>500</v>
      </c>
      <c r="E10" s="10">
        <v>50</v>
      </c>
      <c r="F10" s="10" t="s">
        <v>28</v>
      </c>
      <c r="G10" s="11">
        <f t="shared" si="6"/>
        <v>500</v>
      </c>
      <c r="H10" s="11" t="str">
        <f t="shared" si="0"/>
        <v>05-SEP-2024</v>
      </c>
      <c r="I10" s="11" t="str">
        <f t="shared" si="1"/>
        <v>Tablet</v>
      </c>
      <c r="J10" s="11" t="str">
        <f t="shared" si="2"/>
        <v>Electronics</v>
      </c>
      <c r="K10" s="11" t="str">
        <f t="shared" si="3"/>
        <v>Apple</v>
      </c>
      <c r="L10" s="11" t="str">
        <f t="shared" si="4"/>
        <v>TabletApple</v>
      </c>
      <c r="M10" s="11" t="str">
        <f t="shared" si="7"/>
        <v>UK</v>
      </c>
      <c r="N10" s="11" t="str">
        <f t="shared" si="5"/>
        <v>05</v>
      </c>
    </row>
    <row r="11" spans="1:14" ht="22.8" customHeight="1" thickBot="1" x14ac:dyDescent="0.35">
      <c r="A11" s="13" t="s">
        <v>55</v>
      </c>
      <c r="B11" s="14" t="s">
        <v>56</v>
      </c>
      <c r="C11" s="14" t="s">
        <v>57</v>
      </c>
      <c r="D11" s="14">
        <v>130</v>
      </c>
      <c r="E11" s="14">
        <v>10</v>
      </c>
      <c r="F11" s="14" t="s">
        <v>58</v>
      </c>
      <c r="G11" s="15">
        <f t="shared" si="6"/>
        <v>130</v>
      </c>
      <c r="H11" s="15" t="str">
        <f t="shared" si="0"/>
        <v>14-OCT-2024</v>
      </c>
      <c r="I11" s="15" t="str">
        <f t="shared" si="1"/>
        <v>Hiking Boots</v>
      </c>
      <c r="J11" s="15" t="str">
        <f t="shared" si="2"/>
        <v>Outdoor</v>
      </c>
      <c r="K11" s="15" t="str">
        <f t="shared" si="3"/>
        <v>Timberland</v>
      </c>
      <c r="L11" s="15" t="str">
        <f t="shared" si="4"/>
        <v>Hiking BootsTimberland</v>
      </c>
      <c r="M11" s="15" t="str">
        <f t="shared" si="7"/>
        <v>UK</v>
      </c>
      <c r="N11" s="15" t="str">
        <f t="shared" si="5"/>
        <v>14</v>
      </c>
    </row>
    <row r="12" spans="1:14" ht="24" customHeight="1" thickBot="1" x14ac:dyDescent="0.35">
      <c r="A12" s="9" t="s">
        <v>59</v>
      </c>
      <c r="B12" s="10" t="s">
        <v>60</v>
      </c>
      <c r="C12" s="10" t="s">
        <v>61</v>
      </c>
      <c r="D12" s="10">
        <v>950</v>
      </c>
      <c r="E12" s="10">
        <v>25</v>
      </c>
      <c r="F12" s="10" t="s">
        <v>28</v>
      </c>
      <c r="G12" s="11">
        <f t="shared" si="6"/>
        <v>950</v>
      </c>
      <c r="H12" s="11" t="str">
        <f t="shared" si="0"/>
        <v>17-JUN-2024</v>
      </c>
      <c r="I12" s="11" t="str">
        <f t="shared" si="1"/>
        <v>Laptop</v>
      </c>
      <c r="J12" s="11" t="str">
        <f t="shared" si="2"/>
        <v>Electronics</v>
      </c>
      <c r="K12" s="11" t="str">
        <f t="shared" si="3"/>
        <v>Hp</v>
      </c>
      <c r="L12" s="11" t="str">
        <f t="shared" si="4"/>
        <v>LaptopHP</v>
      </c>
      <c r="M12" s="11" t="str">
        <f t="shared" si="7"/>
        <v>IN</v>
      </c>
      <c r="N12" s="11" t="str">
        <f t="shared" si="5"/>
        <v>17</v>
      </c>
    </row>
    <row r="13" spans="1:14" ht="25.2" customHeight="1" thickBot="1" x14ac:dyDescent="0.35">
      <c r="A13" s="13" t="s">
        <v>62</v>
      </c>
      <c r="B13" s="14" t="s">
        <v>30</v>
      </c>
      <c r="C13" s="14" t="s">
        <v>48</v>
      </c>
      <c r="D13" s="14">
        <v>90</v>
      </c>
      <c r="E13" s="14">
        <v>40</v>
      </c>
      <c r="F13" s="14"/>
      <c r="G13" s="15">
        <f t="shared" si="6"/>
        <v>90</v>
      </c>
      <c r="H13" s="15" t="str">
        <f t="shared" si="0"/>
        <v>25-NOV-2024</v>
      </c>
      <c r="I13" s="15" t="str">
        <f t="shared" si="1"/>
        <v>Sneakers</v>
      </c>
      <c r="J13" s="15" t="str">
        <f t="shared" si="2"/>
        <v>Fashion</v>
      </c>
      <c r="K13" s="15" t="str">
        <f t="shared" si="3"/>
        <v>Adidas</v>
      </c>
      <c r="L13" s="15" t="str">
        <f t="shared" si="4"/>
        <v>SneakersAdidas</v>
      </c>
      <c r="M13" s="15" t="str">
        <f t="shared" si="7"/>
        <v>AU</v>
      </c>
      <c r="N13" s="15" t="str">
        <f t="shared" si="5"/>
        <v>25</v>
      </c>
    </row>
    <row r="14" spans="1:14" ht="26.4" customHeight="1" thickBot="1" x14ac:dyDescent="0.35">
      <c r="A14" s="9" t="s">
        <v>63</v>
      </c>
      <c r="B14" s="10" t="s">
        <v>34</v>
      </c>
      <c r="C14" s="10" t="s">
        <v>64</v>
      </c>
      <c r="D14" s="10">
        <v>120</v>
      </c>
      <c r="E14" s="10">
        <v>35</v>
      </c>
      <c r="F14" s="10"/>
      <c r="G14" s="11">
        <f t="shared" si="6"/>
        <v>120</v>
      </c>
      <c r="H14" s="11" t="str">
        <f t="shared" si="0"/>
        <v>08-DEC-2024</v>
      </c>
      <c r="I14" s="11" t="str">
        <f t="shared" si="1"/>
        <v>Coffee Maker</v>
      </c>
      <c r="J14" s="11" t="str">
        <f t="shared" si="2"/>
        <v>Fashion</v>
      </c>
      <c r="K14" s="11" t="str">
        <f t="shared" si="3"/>
        <v>Nespresso</v>
      </c>
      <c r="L14" s="11" t="str">
        <f t="shared" si="4"/>
        <v>Coffee MakerNespresso</v>
      </c>
      <c r="M14" s="11" t="str">
        <f t="shared" si="7"/>
        <v>DE</v>
      </c>
      <c r="N14" s="11" t="str">
        <f t="shared" si="5"/>
        <v>08</v>
      </c>
    </row>
    <row r="15" spans="1:14" ht="22.2" customHeight="1" thickBot="1" x14ac:dyDescent="0.35">
      <c r="A15" s="13" t="s">
        <v>65</v>
      </c>
      <c r="B15" s="14" t="s">
        <v>66</v>
      </c>
      <c r="C15" s="14" t="s">
        <v>67</v>
      </c>
      <c r="D15" s="14">
        <v>150</v>
      </c>
      <c r="E15" s="14">
        <v>15</v>
      </c>
      <c r="F15" s="14" t="s">
        <v>28</v>
      </c>
      <c r="G15" s="15">
        <f t="shared" si="6"/>
        <v>150</v>
      </c>
      <c r="H15" s="15" t="str">
        <f t="shared" si="0"/>
        <v>18-FEB-2024</v>
      </c>
      <c r="I15" s="15" t="str">
        <f t="shared" si="1"/>
        <v>Smartwatch</v>
      </c>
      <c r="J15" s="15" t="str">
        <f t="shared" si="2"/>
        <v>Electronics</v>
      </c>
      <c r="K15" s="15" t="str">
        <f t="shared" si="3"/>
        <v>Fitbit</v>
      </c>
      <c r="L15" s="15" t="str">
        <f t="shared" si="4"/>
        <v>SmartwatchFitbit</v>
      </c>
      <c r="M15" s="15" t="str">
        <f t="shared" si="7"/>
        <v>CA</v>
      </c>
      <c r="N15" s="15" t="str">
        <f t="shared" si="5"/>
        <v>18</v>
      </c>
    </row>
    <row r="16" spans="1:14" ht="25.2" customHeight="1" thickBot="1" x14ac:dyDescent="0.35">
      <c r="A16" s="9" t="s">
        <v>68</v>
      </c>
      <c r="B16" s="10" t="s">
        <v>69</v>
      </c>
      <c r="C16" s="10" t="s">
        <v>70</v>
      </c>
      <c r="D16" s="10">
        <v>250</v>
      </c>
      <c r="E16" s="10">
        <v>20</v>
      </c>
      <c r="F16" s="10" t="s">
        <v>28</v>
      </c>
      <c r="G16" s="11">
        <f t="shared" si="6"/>
        <v>250</v>
      </c>
      <c r="H16" s="11" t="str">
        <f t="shared" si="0"/>
        <v>16-APR-2024</v>
      </c>
      <c r="I16" s="11" t="str">
        <f t="shared" si="1"/>
        <v>Headphones</v>
      </c>
      <c r="J16" s="11" t="str">
        <f t="shared" si="2"/>
        <v>Electronics</v>
      </c>
      <c r="K16" s="11" t="str">
        <f t="shared" si="3"/>
        <v>Bose</v>
      </c>
      <c r="L16" s="11" t="str">
        <f t="shared" si="4"/>
        <v>headphonesBose</v>
      </c>
      <c r="M16" s="11" t="str">
        <f t="shared" si="7"/>
        <v>ES</v>
      </c>
      <c r="N16" s="11" t="str">
        <f t="shared" si="5"/>
        <v>16</v>
      </c>
    </row>
    <row r="17" spans="1:14" ht="24.6" customHeight="1" thickBot="1" x14ac:dyDescent="0.35">
      <c r="A17" s="13" t="s">
        <v>71</v>
      </c>
      <c r="B17" s="14" t="s">
        <v>72</v>
      </c>
      <c r="C17" s="14" t="s">
        <v>73</v>
      </c>
      <c r="D17" s="14">
        <v>50</v>
      </c>
      <c r="E17" s="14">
        <v>35</v>
      </c>
      <c r="F17" s="14" t="s">
        <v>74</v>
      </c>
      <c r="G17" s="15">
        <f t="shared" si="6"/>
        <v>50</v>
      </c>
      <c r="H17" s="15" t="str">
        <f t="shared" si="0"/>
        <v>21-AUG-2024</v>
      </c>
      <c r="I17" s="15" t="str">
        <f t="shared" si="1"/>
        <v>Laptop Bag</v>
      </c>
      <c r="J17" s="15" t="str">
        <f t="shared" si="2"/>
        <v>Accessories</v>
      </c>
      <c r="K17" s="15" t="str">
        <f t="shared" si="3"/>
        <v>Samsonite</v>
      </c>
      <c r="L17" s="15" t="str">
        <f t="shared" si="4"/>
        <v>Laptop BagSamsonite</v>
      </c>
      <c r="M17" s="15" t="str">
        <f t="shared" si="7"/>
        <v>CA</v>
      </c>
      <c r="N17" s="15" t="str">
        <f t="shared" si="5"/>
        <v>21</v>
      </c>
    </row>
    <row r="18" spans="1:14" ht="24.6" customHeight="1" thickBot="1" x14ac:dyDescent="0.35">
      <c r="A18" s="9" t="s">
        <v>75</v>
      </c>
      <c r="B18" s="10" t="s">
        <v>66</v>
      </c>
      <c r="C18" s="10" t="s">
        <v>76</v>
      </c>
      <c r="D18" s="10">
        <v>160</v>
      </c>
      <c r="E18" s="10">
        <v>15</v>
      </c>
      <c r="F18" s="10" t="s">
        <v>28</v>
      </c>
      <c r="G18" s="11">
        <f t="shared" si="6"/>
        <v>160</v>
      </c>
      <c r="H18" s="11" t="str">
        <f t="shared" si="0"/>
        <v>20-AUG-2024</v>
      </c>
      <c r="I18" s="11" t="str">
        <f t="shared" si="1"/>
        <v>Smartwatch</v>
      </c>
      <c r="J18" s="11" t="str">
        <f t="shared" si="2"/>
        <v>Electronics</v>
      </c>
      <c r="K18" s="11" t="str">
        <f t="shared" si="3"/>
        <v>Huawei</v>
      </c>
      <c r="L18" s="11" t="str">
        <f t="shared" si="4"/>
        <v>SmartwatchHuawei</v>
      </c>
      <c r="M18" s="11" t="str">
        <f t="shared" si="7"/>
        <v>CN</v>
      </c>
      <c r="N18" s="11" t="str">
        <f t="shared" si="5"/>
        <v>20</v>
      </c>
    </row>
    <row r="19" spans="1:14" ht="23.4" customHeight="1" thickBot="1" x14ac:dyDescent="0.35">
      <c r="A19" s="13" t="s">
        <v>77</v>
      </c>
      <c r="B19" s="14" t="s">
        <v>26</v>
      </c>
      <c r="C19" s="14" t="s">
        <v>78</v>
      </c>
      <c r="D19" s="14">
        <v>980</v>
      </c>
      <c r="E19" s="14">
        <v>10</v>
      </c>
      <c r="F19" s="14" t="s">
        <v>28</v>
      </c>
      <c r="G19" s="15">
        <f t="shared" si="6"/>
        <v>980</v>
      </c>
      <c r="H19" s="15" t="str">
        <f t="shared" si="0"/>
        <v>27-JAN-2024</v>
      </c>
      <c r="I19" s="15" t="str">
        <f t="shared" si="1"/>
        <v>Laptop</v>
      </c>
      <c r="J19" s="15" t="str">
        <f t="shared" si="2"/>
        <v>Electronics</v>
      </c>
      <c r="K19" s="15" t="str">
        <f t="shared" si="3"/>
        <v>Asus</v>
      </c>
      <c r="L19" s="15" t="str">
        <f t="shared" si="4"/>
        <v>laptopAsus</v>
      </c>
      <c r="M19" s="15" t="str">
        <f t="shared" si="7"/>
        <v>IT</v>
      </c>
      <c r="N19" s="15" t="str">
        <f t="shared" si="5"/>
        <v>27</v>
      </c>
    </row>
    <row r="20" spans="1:14" ht="22.8" customHeight="1" thickBot="1" x14ac:dyDescent="0.35">
      <c r="A20" s="9" t="s">
        <v>79</v>
      </c>
      <c r="B20" s="10" t="s">
        <v>80</v>
      </c>
      <c r="C20" s="10" t="s">
        <v>81</v>
      </c>
      <c r="D20" s="10">
        <v>150</v>
      </c>
      <c r="E20" s="10">
        <v>15</v>
      </c>
      <c r="F20" s="10" t="s">
        <v>32</v>
      </c>
      <c r="G20" s="11">
        <f t="shared" si="6"/>
        <v>150</v>
      </c>
      <c r="H20" s="11" t="str">
        <f t="shared" si="0"/>
        <v>01-MAR-2024</v>
      </c>
      <c r="I20" s="11" t="str">
        <f t="shared" si="1"/>
        <v>Sunglasses</v>
      </c>
      <c r="J20" s="11" t="str">
        <f t="shared" si="2"/>
        <v>Fashion</v>
      </c>
      <c r="K20" s="11" t="str">
        <f t="shared" si="3"/>
        <v>Oakley</v>
      </c>
      <c r="L20" s="11" t="str">
        <f t="shared" si="4"/>
        <v>SunglassesOakley</v>
      </c>
      <c r="M20" s="11" t="str">
        <f t="shared" si="7"/>
        <v>UK</v>
      </c>
      <c r="N20" s="11" t="str">
        <f t="shared" si="5"/>
        <v>01</v>
      </c>
    </row>
    <row r="21" spans="1:14" ht="25.8" customHeight="1" thickBot="1" x14ac:dyDescent="0.35">
      <c r="A21" s="13" t="s">
        <v>82</v>
      </c>
      <c r="B21" s="14" t="s">
        <v>83</v>
      </c>
      <c r="C21" s="14" t="s">
        <v>84</v>
      </c>
      <c r="D21" s="14"/>
      <c r="E21" s="14">
        <v>10</v>
      </c>
      <c r="F21" s="14" t="s">
        <v>58</v>
      </c>
      <c r="G21" s="15">
        <f t="shared" si="6"/>
        <v>298</v>
      </c>
      <c r="H21" s="15" t="str">
        <f t="shared" si="0"/>
        <v>14-AUG-2024</v>
      </c>
      <c r="I21" s="15" t="str">
        <f t="shared" si="1"/>
        <v>Camping Tent</v>
      </c>
      <c r="J21" s="15" t="str">
        <f t="shared" si="2"/>
        <v>Outdoor</v>
      </c>
      <c r="K21" s="15" t="str">
        <f t="shared" si="3"/>
        <v>Coleman</v>
      </c>
      <c r="L21" s="15" t="str">
        <f t="shared" si="4"/>
        <v>Camping TentColeman</v>
      </c>
      <c r="M21" s="15" t="str">
        <f t="shared" si="7"/>
        <v>US</v>
      </c>
      <c r="N21" s="15" t="str">
        <f t="shared" si="5"/>
        <v>14</v>
      </c>
    </row>
    <row r="22" spans="1:14" ht="22.8" customHeight="1" thickBot="1" x14ac:dyDescent="0.35">
      <c r="A22" s="9" t="s">
        <v>85</v>
      </c>
      <c r="B22" s="10" t="s">
        <v>86</v>
      </c>
      <c r="C22" s="10" t="s">
        <v>87</v>
      </c>
      <c r="D22" s="10">
        <v>700</v>
      </c>
      <c r="E22" s="10">
        <v>50</v>
      </c>
      <c r="F22" s="10" t="s">
        <v>28</v>
      </c>
      <c r="G22" s="11">
        <f t="shared" si="6"/>
        <v>700</v>
      </c>
      <c r="H22" s="11" t="str">
        <f t="shared" si="0"/>
        <v>14-MAY-2024</v>
      </c>
      <c r="I22" s="11" t="str">
        <f t="shared" si="1"/>
        <v>Camera</v>
      </c>
      <c r="J22" s="11" t="str">
        <f t="shared" si="2"/>
        <v>Electronics</v>
      </c>
      <c r="K22" s="11" t="str">
        <f t="shared" si="3"/>
        <v>Nikon</v>
      </c>
      <c r="L22" s="11" t="str">
        <f t="shared" si="4"/>
        <v>CameraNikon</v>
      </c>
      <c r="M22" s="11" t="str">
        <f t="shared" si="7"/>
        <v>RU</v>
      </c>
      <c r="N22" s="11" t="str">
        <f t="shared" si="5"/>
        <v>14</v>
      </c>
    </row>
    <row r="23" spans="1:14" ht="24" customHeight="1" thickBot="1" x14ac:dyDescent="0.35">
      <c r="A23" s="13" t="s">
        <v>88</v>
      </c>
      <c r="B23" s="14" t="s">
        <v>89</v>
      </c>
      <c r="C23" s="14" t="s">
        <v>90</v>
      </c>
      <c r="D23" s="14">
        <v>80</v>
      </c>
      <c r="E23" s="14">
        <v>20</v>
      </c>
      <c r="F23" s="14" t="s">
        <v>36</v>
      </c>
      <c r="G23" s="15">
        <f t="shared" si="6"/>
        <v>80</v>
      </c>
      <c r="H23" s="15" t="str">
        <f t="shared" si="0"/>
        <v>09-JAN-2024</v>
      </c>
      <c r="I23" s="15" t="str">
        <f t="shared" si="1"/>
        <v>Microwave</v>
      </c>
      <c r="J23" s="15" t="str">
        <f t="shared" si="2"/>
        <v>Kitchen</v>
      </c>
      <c r="K23" s="15" t="str">
        <f t="shared" si="3"/>
        <v>Panasonic</v>
      </c>
      <c r="L23" s="15" t="str">
        <f t="shared" si="4"/>
        <v>MicrowavePanasonic</v>
      </c>
      <c r="M23" s="15" t="str">
        <f t="shared" si="7"/>
        <v>CA</v>
      </c>
      <c r="N23" s="15" t="str">
        <f t="shared" si="5"/>
        <v>09</v>
      </c>
    </row>
    <row r="24" spans="1:14" ht="24" customHeight="1" thickBot="1" x14ac:dyDescent="0.35">
      <c r="A24" s="9" t="s">
        <v>91</v>
      </c>
      <c r="B24" s="10" t="s">
        <v>92</v>
      </c>
      <c r="C24" s="10" t="s">
        <v>93</v>
      </c>
      <c r="D24" s="10">
        <v>150</v>
      </c>
      <c r="E24" s="10">
        <v>30</v>
      </c>
      <c r="F24" s="10"/>
      <c r="G24" s="11">
        <f t="shared" si="6"/>
        <v>150</v>
      </c>
      <c r="H24" s="11" t="str">
        <f t="shared" si="0"/>
        <v>19-JUL-2024</v>
      </c>
      <c r="I24" s="11" t="str">
        <f t="shared" si="1"/>
        <v>Fitness Tracker</v>
      </c>
      <c r="J24" s="11" t="str">
        <f t="shared" si="2"/>
        <v>Fashion</v>
      </c>
      <c r="K24" s="11" t="str">
        <f t="shared" si="3"/>
        <v>Xiaomi</v>
      </c>
      <c r="L24" s="11" t="str">
        <f t="shared" si="4"/>
        <v>Fitness TrackerXiaomi</v>
      </c>
      <c r="M24" s="11" t="str">
        <f t="shared" si="7"/>
        <v>BR</v>
      </c>
      <c r="N24" s="11" t="str">
        <f t="shared" si="5"/>
        <v>19</v>
      </c>
    </row>
    <row r="25" spans="1:14" ht="24.6" customHeight="1" thickBot="1" x14ac:dyDescent="0.35">
      <c r="A25" s="9" t="s">
        <v>94</v>
      </c>
      <c r="B25" s="10" t="s">
        <v>95</v>
      </c>
      <c r="C25" s="10" t="s">
        <v>96</v>
      </c>
      <c r="D25" s="10">
        <v>800</v>
      </c>
      <c r="E25" s="10">
        <v>45</v>
      </c>
      <c r="F25" s="10" t="s">
        <v>28</v>
      </c>
      <c r="G25" s="11">
        <f t="shared" si="6"/>
        <v>800</v>
      </c>
      <c r="H25" s="11" t="str">
        <f t="shared" si="0"/>
        <v>29-SEP-2024</v>
      </c>
      <c r="I25" s="11" t="str">
        <f t="shared" si="1"/>
        <v>Smartphone</v>
      </c>
      <c r="J25" s="11" t="str">
        <f t="shared" si="2"/>
        <v>Electronics</v>
      </c>
      <c r="K25" s="11" t="str">
        <f t="shared" si="3"/>
        <v>Google</v>
      </c>
      <c r="L25" s="11" t="str">
        <f t="shared" si="4"/>
        <v>SmartphoneGoogle</v>
      </c>
      <c r="M25" s="11" t="str">
        <f t="shared" si="7"/>
        <v>CA</v>
      </c>
      <c r="N25" s="11" t="str">
        <f t="shared" si="5"/>
        <v>29</v>
      </c>
    </row>
    <row r="26" spans="1:14" ht="22.2" customHeight="1" thickBot="1" x14ac:dyDescent="0.35">
      <c r="A26" s="13" t="s">
        <v>97</v>
      </c>
      <c r="B26" s="14" t="s">
        <v>80</v>
      </c>
      <c r="C26" s="14" t="s">
        <v>98</v>
      </c>
      <c r="D26" s="14"/>
      <c r="E26" s="14">
        <v>25</v>
      </c>
      <c r="F26" s="14" t="s">
        <v>32</v>
      </c>
      <c r="G26" s="15">
        <f t="shared" si="6"/>
        <v>298</v>
      </c>
      <c r="H26" s="15" t="str">
        <f t="shared" si="0"/>
        <v>03-JUN-2024</v>
      </c>
      <c r="I26" s="15" t="str">
        <f t="shared" si="1"/>
        <v>Sunglasses</v>
      </c>
      <c r="J26" s="15" t="str">
        <f t="shared" si="2"/>
        <v>Fashion</v>
      </c>
      <c r="K26" s="15" t="str">
        <f t="shared" si="3"/>
        <v>Ray-Ban</v>
      </c>
      <c r="L26" s="15" t="str">
        <f t="shared" si="4"/>
        <v>SunglassesRay-Ban</v>
      </c>
      <c r="M26" s="15" t="str">
        <f t="shared" si="7"/>
        <v>CA</v>
      </c>
      <c r="N26" s="15" t="str">
        <f t="shared" si="5"/>
        <v>03</v>
      </c>
    </row>
    <row r="27" spans="1:14" ht="24" customHeight="1" thickBot="1" x14ac:dyDescent="0.35">
      <c r="A27" s="9" t="s">
        <v>99</v>
      </c>
      <c r="B27" s="10" t="s">
        <v>50</v>
      </c>
      <c r="C27" s="10" t="s">
        <v>100</v>
      </c>
      <c r="D27" s="10">
        <v>400</v>
      </c>
      <c r="E27" s="10">
        <v>40</v>
      </c>
      <c r="F27" s="10" t="s">
        <v>36</v>
      </c>
      <c r="G27" s="11">
        <f t="shared" si="6"/>
        <v>400</v>
      </c>
      <c r="H27" s="11" t="str">
        <f t="shared" si="0"/>
        <v>11-JUL-2024</v>
      </c>
      <c r="I27" s="11" t="str">
        <f t="shared" si="1"/>
        <v>Blender</v>
      </c>
      <c r="J27" s="11" t="str">
        <f t="shared" si="2"/>
        <v>Kitchen</v>
      </c>
      <c r="K27" s="11" t="str">
        <f t="shared" si="3"/>
        <v>Vitamix</v>
      </c>
      <c r="L27" s="11" t="str">
        <f t="shared" si="4"/>
        <v>BlenderVitamix</v>
      </c>
      <c r="M27" s="11" t="str">
        <f t="shared" si="7"/>
        <v>CA</v>
      </c>
      <c r="N27" s="11" t="str">
        <f t="shared" si="5"/>
        <v>11</v>
      </c>
    </row>
    <row r="28" spans="1:14" ht="23.4" customHeight="1" thickBot="1" x14ac:dyDescent="0.35">
      <c r="A28" s="9" t="s">
        <v>101</v>
      </c>
      <c r="B28" s="10" t="s">
        <v>102</v>
      </c>
      <c r="C28" s="10" t="s">
        <v>103</v>
      </c>
      <c r="D28" s="10">
        <v>60</v>
      </c>
      <c r="E28" s="10">
        <v>30</v>
      </c>
      <c r="F28" s="10" t="s">
        <v>32</v>
      </c>
      <c r="G28" s="11">
        <f t="shared" si="6"/>
        <v>60</v>
      </c>
      <c r="H28" s="11" t="str">
        <f t="shared" si="0"/>
        <v>07-MAR-2024</v>
      </c>
      <c r="I28" s="11" t="str">
        <f t="shared" si="1"/>
        <v>Dress</v>
      </c>
      <c r="J28" s="11" t="str">
        <f t="shared" si="2"/>
        <v>Fashion</v>
      </c>
      <c r="K28" s="11" t="str">
        <f t="shared" si="3"/>
        <v>Zara</v>
      </c>
      <c r="L28" s="11" t="str">
        <f t="shared" si="4"/>
        <v>DressZara</v>
      </c>
      <c r="M28" s="11" t="str">
        <f t="shared" si="7"/>
        <v>CA</v>
      </c>
      <c r="N28" s="11" t="str">
        <f t="shared" si="5"/>
        <v>07</v>
      </c>
    </row>
    <row r="29" spans="1:14" ht="24" customHeight="1" thickBot="1" x14ac:dyDescent="0.35">
      <c r="A29" s="13" t="s">
        <v>104</v>
      </c>
      <c r="B29" s="14" t="s">
        <v>105</v>
      </c>
      <c r="C29" s="14" t="s">
        <v>106</v>
      </c>
      <c r="D29" s="14">
        <v>40</v>
      </c>
      <c r="E29" s="14">
        <v>10</v>
      </c>
      <c r="F29" s="14" t="s">
        <v>36</v>
      </c>
      <c r="G29" s="15">
        <f t="shared" si="6"/>
        <v>40</v>
      </c>
      <c r="H29" s="15" t="str">
        <f t="shared" si="0"/>
        <v>13-APR-2024</v>
      </c>
      <c r="I29" s="15" t="str">
        <f t="shared" si="1"/>
        <v>Toaster</v>
      </c>
      <c r="J29" s="15" t="str">
        <f t="shared" si="2"/>
        <v>Kitchen</v>
      </c>
      <c r="K29" s="15" t="str">
        <f t="shared" si="3"/>
        <v>Hamilton</v>
      </c>
      <c r="L29" s="15" t="str">
        <f t="shared" si="4"/>
        <v>ToasterHamilton</v>
      </c>
      <c r="M29" s="15" t="str">
        <f t="shared" si="7"/>
        <v>CA</v>
      </c>
      <c r="N29" s="15" t="str">
        <f t="shared" si="5"/>
        <v>13</v>
      </c>
    </row>
    <row r="30" spans="1:14" ht="24" customHeight="1" thickBot="1" x14ac:dyDescent="0.35">
      <c r="A30" s="9" t="s">
        <v>107</v>
      </c>
      <c r="B30" s="10" t="s">
        <v>92</v>
      </c>
      <c r="C30" s="10" t="s">
        <v>108</v>
      </c>
      <c r="D30" s="10">
        <v>130</v>
      </c>
      <c r="E30" s="10">
        <v>5</v>
      </c>
      <c r="F30" s="10" t="s">
        <v>28</v>
      </c>
      <c r="G30" s="11">
        <f t="shared" si="6"/>
        <v>130</v>
      </c>
      <c r="H30" s="11" t="str">
        <f t="shared" si="0"/>
        <v>24-MAY-2024</v>
      </c>
      <c r="I30" s="11" t="str">
        <f t="shared" si="1"/>
        <v>Fitness Tracker</v>
      </c>
      <c r="J30" s="11" t="str">
        <f t="shared" si="2"/>
        <v>Electronics</v>
      </c>
      <c r="K30" s="11" t="str">
        <f t="shared" si="3"/>
        <v>Garmin</v>
      </c>
      <c r="L30" s="11" t="str">
        <f t="shared" si="4"/>
        <v>Fitness TrackerGarmin</v>
      </c>
      <c r="M30" s="11" t="str">
        <f t="shared" si="7"/>
        <v>CA</v>
      </c>
      <c r="N30" s="11" t="str">
        <f t="shared" si="5"/>
        <v>24</v>
      </c>
    </row>
    <row r="31" spans="1:14" ht="23.4" customHeight="1" thickBot="1" x14ac:dyDescent="0.35">
      <c r="A31" s="13" t="s">
        <v>109</v>
      </c>
      <c r="B31" s="14" t="s">
        <v>110</v>
      </c>
      <c r="C31" s="14" t="s">
        <v>111</v>
      </c>
      <c r="D31" s="14">
        <v>50</v>
      </c>
      <c r="E31" s="14">
        <v>50</v>
      </c>
      <c r="F31" s="14" t="s">
        <v>32</v>
      </c>
      <c r="G31" s="15">
        <f t="shared" si="6"/>
        <v>50</v>
      </c>
      <c r="H31" s="15" t="str">
        <f t="shared" si="0"/>
        <v>02-DEC-2024</v>
      </c>
      <c r="I31" s="15" t="str">
        <f t="shared" si="1"/>
        <v>Jeans</v>
      </c>
      <c r="J31" s="15" t="str">
        <f t="shared" si="2"/>
        <v>Fashion</v>
      </c>
      <c r="K31" s="15" t="str">
        <f t="shared" si="3"/>
        <v>Levi'S</v>
      </c>
      <c r="L31" s="15" t="str">
        <f t="shared" si="4"/>
        <v>JeansLevi's</v>
      </c>
      <c r="M31" s="15" t="str">
        <f t="shared" si="7"/>
        <v>CA</v>
      </c>
      <c r="N31" s="15" t="str">
        <f t="shared" si="5"/>
        <v>02</v>
      </c>
    </row>
    <row r="32" spans="1:14" ht="24" customHeight="1" thickBot="1" x14ac:dyDescent="0.35">
      <c r="A32" s="13" t="s">
        <v>112</v>
      </c>
      <c r="B32" s="14" t="s">
        <v>113</v>
      </c>
      <c r="C32" s="14" t="s">
        <v>114</v>
      </c>
      <c r="D32" s="14">
        <v>100</v>
      </c>
      <c r="E32" s="14">
        <v>20</v>
      </c>
      <c r="F32" s="14" t="s">
        <v>74</v>
      </c>
      <c r="G32" s="15">
        <f t="shared" si="6"/>
        <v>100</v>
      </c>
      <c r="H32" s="15" t="str">
        <f t="shared" si="0"/>
        <v>09-JUL-2024</v>
      </c>
      <c r="I32" s="15" t="str">
        <f t="shared" si="1"/>
        <v>Watch</v>
      </c>
      <c r="J32" s="15" t="str">
        <f t="shared" si="2"/>
        <v>Accessories</v>
      </c>
      <c r="K32" s="15" t="str">
        <f t="shared" si="3"/>
        <v>Casio</v>
      </c>
      <c r="L32" s="15" t="str">
        <f t="shared" si="4"/>
        <v>WatchCasio</v>
      </c>
      <c r="M32" s="15" t="str">
        <f t="shared" si="7"/>
        <v>FR</v>
      </c>
      <c r="N32" s="15" t="str">
        <f t="shared" si="5"/>
        <v>09</v>
      </c>
    </row>
    <row r="34" spans="3:7" x14ac:dyDescent="0.3">
      <c r="C34" s="17"/>
      <c r="D34" s="17" t="s">
        <v>116</v>
      </c>
      <c r="E34" s="17"/>
      <c r="F34" s="17">
        <f>COUNTBLANK(Table2[Price ($)])</f>
        <v>3</v>
      </c>
      <c r="G34" s="17"/>
    </row>
    <row r="35" spans="3:7" x14ac:dyDescent="0.3">
      <c r="C35" s="17"/>
      <c r="D35" s="17" t="s">
        <v>123</v>
      </c>
      <c r="E35" s="17"/>
      <c r="F35" s="17">
        <f>COUNTBLANK(Table2[Category])</f>
        <v>4</v>
      </c>
      <c r="G35" s="17"/>
    </row>
    <row r="36" spans="3:7" x14ac:dyDescent="0.3">
      <c r="C36" s="17"/>
      <c r="D36" s="17" t="s">
        <v>115</v>
      </c>
      <c r="E36" s="17"/>
      <c r="F36" s="17">
        <f>AVERAGE(Table2[Price ($)])</f>
        <v>297.85714285714283</v>
      </c>
      <c r="G36" s="17">
        <f>ROUND(F36,0)</f>
        <v>298</v>
      </c>
    </row>
    <row r="37" spans="3:7" x14ac:dyDescent="0.3">
      <c r="C37" s="17"/>
      <c r="D37" s="17" t="s">
        <v>121</v>
      </c>
      <c r="E37" s="17"/>
      <c r="F37" s="17">
        <v>3</v>
      </c>
      <c r="G37" s="17"/>
    </row>
  </sheetData>
  <conditionalFormatting sqref="G2:G3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{4C6BB2DB-F9E6-4203-A15B-7F18C315516B}</x14:id>
        </ext>
      </extLst>
    </cfRule>
  </conditionalFormatting>
  <conditionalFormatting sqref="J2:J32">
    <cfRule type="containsText" dxfId="1" priority="1" operator="containsText" text="Electronics">
      <formula>NOT(ISERROR(SEARCH("Electronics",J2)))</formula>
    </cfRule>
  </conditionalFormatting>
  <printOptions horizontalCentered="1"/>
  <pageMargins left="0.7" right="0.7" top="0.75" bottom="0.75" header="0.3" footer="0.3"/>
  <pageSetup paperSize="9" orientation="portrait" r:id="rId1"/>
  <headerFooter>
    <oddHeader>&amp;L&amp;"Calibri"&amp;12&amp;K0084FF Classification | Internal</oddHeader>
    <oddFooter>&amp;L&amp;"Calibri"&amp;12&amp;K0084FF Classification | Internal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6BB2DB-F9E6-4203-A15B-7F18C31551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G1" sqref="G1"/>
    </sheetView>
  </sheetViews>
  <sheetFormatPr defaultRowHeight="14.4" x14ac:dyDescent="0.3"/>
  <cols>
    <col min="1" max="1" width="12.21875" style="16" customWidth="1"/>
    <col min="2" max="2" width="12.5546875" style="16" customWidth="1"/>
    <col min="3" max="4" width="16.77734375" style="16" customWidth="1"/>
    <col min="5" max="5" width="17.44140625" style="16" customWidth="1"/>
    <col min="6" max="6" width="13.21875" style="16" customWidth="1"/>
    <col min="7" max="7" width="11.109375" style="16" customWidth="1"/>
    <col min="8" max="8" width="22" style="16" customWidth="1"/>
    <col min="9" max="9" width="8.5546875" style="16" customWidth="1"/>
    <col min="10" max="10" width="13.44140625" style="16" customWidth="1"/>
    <col min="11" max="11" width="10.44140625" customWidth="1"/>
  </cols>
  <sheetData>
    <row r="1" spans="1:15" ht="33" customHeight="1" thickBot="1" x14ac:dyDescent="0.35">
      <c r="A1" s="7" t="s">
        <v>19</v>
      </c>
      <c r="B1" s="8" t="s">
        <v>126</v>
      </c>
      <c r="C1" s="6" t="s">
        <v>125</v>
      </c>
      <c r="D1" s="6" t="s">
        <v>227</v>
      </c>
      <c r="E1" s="6" t="s">
        <v>120</v>
      </c>
      <c r="F1" s="8" t="s">
        <v>122</v>
      </c>
      <c r="G1" s="6" t="s">
        <v>119</v>
      </c>
      <c r="H1" s="6" t="s">
        <v>124</v>
      </c>
      <c r="I1" s="6" t="s">
        <v>117</v>
      </c>
      <c r="J1" s="6" t="s">
        <v>118</v>
      </c>
    </row>
    <row r="2" spans="1:15" ht="24" customHeight="1" thickBot="1" x14ac:dyDescent="0.35">
      <c r="A2" s="9" t="s">
        <v>25</v>
      </c>
      <c r="B2" s="11">
        <v>1000</v>
      </c>
      <c r="C2" s="12" t="s">
        <v>127</v>
      </c>
      <c r="D2" s="10">
        <v>30</v>
      </c>
      <c r="E2" s="11" t="s">
        <v>60</v>
      </c>
      <c r="F2" s="11" t="s">
        <v>28</v>
      </c>
      <c r="G2" s="11" t="s">
        <v>27</v>
      </c>
      <c r="H2" s="11" t="s">
        <v>128</v>
      </c>
      <c r="I2" s="11" t="s">
        <v>129</v>
      </c>
      <c r="J2" s="11" t="s">
        <v>130</v>
      </c>
    </row>
    <row r="3" spans="1:15" ht="21.6" customHeight="1" thickBot="1" x14ac:dyDescent="0.35">
      <c r="A3" s="13" t="s">
        <v>29</v>
      </c>
      <c r="B3" s="15">
        <v>80</v>
      </c>
      <c r="C3" s="15" t="s">
        <v>131</v>
      </c>
      <c r="D3" s="14">
        <v>15</v>
      </c>
      <c r="E3" s="15" t="s">
        <v>30</v>
      </c>
      <c r="F3" s="15" t="s">
        <v>32</v>
      </c>
      <c r="G3" s="15" t="s">
        <v>31</v>
      </c>
      <c r="H3" s="15" t="s">
        <v>132</v>
      </c>
      <c r="I3" s="15" t="s">
        <v>129</v>
      </c>
      <c r="J3" s="15" t="s">
        <v>133</v>
      </c>
    </row>
    <row r="4" spans="1:15" ht="21.6" customHeight="1" thickBot="1" x14ac:dyDescent="0.35">
      <c r="A4" s="9" t="s">
        <v>33</v>
      </c>
      <c r="B4" s="11">
        <v>130</v>
      </c>
      <c r="C4" s="11" t="s">
        <v>134</v>
      </c>
      <c r="D4" s="10">
        <v>40</v>
      </c>
      <c r="E4" s="11" t="s">
        <v>34</v>
      </c>
      <c r="F4" s="11" t="s">
        <v>36</v>
      </c>
      <c r="G4" s="11" t="s">
        <v>35</v>
      </c>
      <c r="H4" s="11" t="s">
        <v>135</v>
      </c>
      <c r="I4" s="11" t="s">
        <v>129</v>
      </c>
      <c r="J4" s="11" t="s">
        <v>136</v>
      </c>
      <c r="K4" s="17"/>
      <c r="L4" s="17" t="s">
        <v>116</v>
      </c>
      <c r="M4" s="17"/>
      <c r="N4" s="17">
        <f>COUNTBLANK(Table2[Price ($)])</f>
        <v>3</v>
      </c>
      <c r="O4" s="17"/>
    </row>
    <row r="5" spans="1:15" ht="22.2" customHeight="1" thickBot="1" x14ac:dyDescent="0.35">
      <c r="A5" s="13" t="s">
        <v>37</v>
      </c>
      <c r="B5" s="15">
        <v>900</v>
      </c>
      <c r="C5" s="15" t="s">
        <v>137</v>
      </c>
      <c r="D5" s="14">
        <v>25</v>
      </c>
      <c r="E5" s="15" t="s">
        <v>95</v>
      </c>
      <c r="F5" s="15" t="s">
        <v>28</v>
      </c>
      <c r="G5" s="15" t="s">
        <v>39</v>
      </c>
      <c r="H5" s="15" t="s">
        <v>138</v>
      </c>
      <c r="I5" s="15" t="s">
        <v>129</v>
      </c>
      <c r="J5" s="15" t="s">
        <v>139</v>
      </c>
      <c r="K5" s="17"/>
      <c r="L5" s="17" t="s">
        <v>123</v>
      </c>
      <c r="M5" s="17"/>
      <c r="N5" s="17">
        <f>COUNTBLANK(Table2[Category])</f>
        <v>4</v>
      </c>
      <c r="O5" s="17"/>
    </row>
    <row r="6" spans="1:15" ht="23.4" customHeight="1" thickBot="1" x14ac:dyDescent="0.35">
      <c r="A6" s="9" t="s">
        <v>40</v>
      </c>
      <c r="B6" s="11">
        <v>70</v>
      </c>
      <c r="C6" s="11" t="s">
        <v>140</v>
      </c>
      <c r="D6" s="10">
        <v>20</v>
      </c>
      <c r="E6" s="11" t="s">
        <v>41</v>
      </c>
      <c r="F6" s="11" t="s">
        <v>228</v>
      </c>
      <c r="G6" s="11" t="s">
        <v>42</v>
      </c>
      <c r="H6" s="11" t="s">
        <v>141</v>
      </c>
      <c r="I6" s="11" t="s">
        <v>129</v>
      </c>
      <c r="J6" s="11" t="s">
        <v>142</v>
      </c>
      <c r="K6" s="17"/>
      <c r="L6" s="17" t="s">
        <v>115</v>
      </c>
      <c r="M6" s="17"/>
      <c r="N6" s="17">
        <f>AVERAGE(Table2[Price ($)])</f>
        <v>297.85714285714283</v>
      </c>
      <c r="O6" s="17">
        <f>ROUND(N6,0)</f>
        <v>298</v>
      </c>
    </row>
    <row r="7" spans="1:15" ht="22.8" customHeight="1" thickBot="1" x14ac:dyDescent="0.35">
      <c r="A7" s="13" t="s">
        <v>43</v>
      </c>
      <c r="B7" s="15">
        <v>298</v>
      </c>
      <c r="C7" s="15" t="s">
        <v>143</v>
      </c>
      <c r="D7" s="14">
        <v>45</v>
      </c>
      <c r="E7" s="15" t="s">
        <v>44</v>
      </c>
      <c r="F7" s="15" t="s">
        <v>28</v>
      </c>
      <c r="G7" s="15" t="s">
        <v>45</v>
      </c>
      <c r="H7" s="15" t="s">
        <v>144</v>
      </c>
      <c r="I7" s="15" t="s">
        <v>145</v>
      </c>
      <c r="J7" s="15" t="s">
        <v>146</v>
      </c>
      <c r="K7" s="17"/>
      <c r="L7" s="17" t="s">
        <v>121</v>
      </c>
      <c r="M7" s="17"/>
      <c r="N7" s="17">
        <v>3</v>
      </c>
      <c r="O7" s="17"/>
    </row>
    <row r="8" spans="1:15" ht="24" customHeight="1" thickBot="1" x14ac:dyDescent="0.35">
      <c r="A8" s="9" t="s">
        <v>46</v>
      </c>
      <c r="B8" s="11">
        <v>30</v>
      </c>
      <c r="C8" s="11" t="s">
        <v>147</v>
      </c>
      <c r="D8" s="10">
        <v>5</v>
      </c>
      <c r="E8" s="11" t="s">
        <v>148</v>
      </c>
      <c r="F8" s="11" t="s">
        <v>32</v>
      </c>
      <c r="G8" s="11" t="s">
        <v>48</v>
      </c>
      <c r="H8" s="11" t="s">
        <v>149</v>
      </c>
      <c r="I8" s="11" t="s">
        <v>145</v>
      </c>
      <c r="J8" s="11" t="s">
        <v>150</v>
      </c>
    </row>
    <row r="9" spans="1:15" ht="23.4" customHeight="1" thickBot="1" x14ac:dyDescent="0.35">
      <c r="A9" s="13" t="s">
        <v>49</v>
      </c>
      <c r="B9" s="15">
        <v>90</v>
      </c>
      <c r="C9" s="15" t="s">
        <v>151</v>
      </c>
      <c r="D9" s="14">
        <v>35</v>
      </c>
      <c r="E9" s="15" t="s">
        <v>50</v>
      </c>
      <c r="F9" s="15" t="s">
        <v>36</v>
      </c>
      <c r="G9" s="15" t="s">
        <v>51</v>
      </c>
      <c r="H9" s="15" t="s">
        <v>152</v>
      </c>
      <c r="I9" s="15" t="s">
        <v>145</v>
      </c>
      <c r="J9" s="15" t="s">
        <v>153</v>
      </c>
    </row>
    <row r="10" spans="1:15" ht="24" customHeight="1" thickBot="1" x14ac:dyDescent="0.35">
      <c r="A10" s="9" t="s">
        <v>52</v>
      </c>
      <c r="B10" s="11">
        <v>500</v>
      </c>
      <c r="C10" s="11" t="s">
        <v>154</v>
      </c>
      <c r="D10" s="10">
        <v>50</v>
      </c>
      <c r="E10" s="11" t="s">
        <v>53</v>
      </c>
      <c r="F10" s="11" t="s">
        <v>28</v>
      </c>
      <c r="G10" s="11" t="s">
        <v>54</v>
      </c>
      <c r="H10" s="11" t="s">
        <v>155</v>
      </c>
      <c r="I10" s="11" t="s">
        <v>145</v>
      </c>
      <c r="J10" s="11" t="s">
        <v>156</v>
      </c>
    </row>
    <row r="11" spans="1:15" ht="23.4" customHeight="1" thickBot="1" x14ac:dyDescent="0.35">
      <c r="A11" s="13" t="s">
        <v>55</v>
      </c>
      <c r="B11" s="15">
        <v>130</v>
      </c>
      <c r="C11" s="15" t="s">
        <v>157</v>
      </c>
      <c r="D11" s="14">
        <v>10</v>
      </c>
      <c r="E11" s="15" t="s">
        <v>56</v>
      </c>
      <c r="F11" s="15" t="s">
        <v>58</v>
      </c>
      <c r="G11" s="15" t="s">
        <v>57</v>
      </c>
      <c r="H11" s="15" t="s">
        <v>158</v>
      </c>
      <c r="I11" s="15" t="s">
        <v>145</v>
      </c>
      <c r="J11" s="15" t="s">
        <v>159</v>
      </c>
    </row>
    <row r="12" spans="1:15" ht="22.2" customHeight="1" thickBot="1" x14ac:dyDescent="0.35">
      <c r="A12" s="9" t="s">
        <v>59</v>
      </c>
      <c r="B12" s="11">
        <v>950</v>
      </c>
      <c r="C12" s="11" t="s">
        <v>160</v>
      </c>
      <c r="D12" s="10">
        <v>25</v>
      </c>
      <c r="E12" s="11" t="s">
        <v>60</v>
      </c>
      <c r="F12" s="11" t="s">
        <v>28</v>
      </c>
      <c r="G12" s="11" t="s">
        <v>161</v>
      </c>
      <c r="H12" s="11" t="s">
        <v>162</v>
      </c>
      <c r="I12" s="11" t="s">
        <v>163</v>
      </c>
      <c r="J12" s="11" t="s">
        <v>164</v>
      </c>
    </row>
    <row r="13" spans="1:15" ht="23.4" customHeight="1" thickBot="1" x14ac:dyDescent="0.35">
      <c r="A13" s="13" t="s">
        <v>62</v>
      </c>
      <c r="B13" s="15">
        <v>90</v>
      </c>
      <c r="C13" s="15" t="s">
        <v>165</v>
      </c>
      <c r="D13" s="14">
        <v>40</v>
      </c>
      <c r="E13" s="15" t="s">
        <v>30</v>
      </c>
      <c r="F13" s="15" t="s">
        <v>228</v>
      </c>
      <c r="G13" s="15" t="s">
        <v>48</v>
      </c>
      <c r="H13" s="15" t="s">
        <v>166</v>
      </c>
      <c r="I13" s="15" t="s">
        <v>167</v>
      </c>
      <c r="J13" s="15" t="s">
        <v>168</v>
      </c>
    </row>
    <row r="14" spans="1:15" ht="22.8" customHeight="1" thickBot="1" x14ac:dyDescent="0.35">
      <c r="A14" s="9" t="s">
        <v>63</v>
      </c>
      <c r="B14" s="11">
        <v>120</v>
      </c>
      <c r="C14" s="11" t="s">
        <v>169</v>
      </c>
      <c r="D14" s="10">
        <v>35</v>
      </c>
      <c r="E14" s="11" t="s">
        <v>34</v>
      </c>
      <c r="F14" s="11" t="s">
        <v>228</v>
      </c>
      <c r="G14" s="11" t="s">
        <v>64</v>
      </c>
      <c r="H14" s="11" t="s">
        <v>170</v>
      </c>
      <c r="I14" s="11" t="s">
        <v>171</v>
      </c>
      <c r="J14" s="11" t="s">
        <v>172</v>
      </c>
    </row>
    <row r="15" spans="1:15" ht="25.2" customHeight="1" thickBot="1" x14ac:dyDescent="0.35">
      <c r="A15" s="13" t="s">
        <v>65</v>
      </c>
      <c r="B15" s="15">
        <v>150</v>
      </c>
      <c r="C15" s="15" t="s">
        <v>173</v>
      </c>
      <c r="D15" s="14">
        <v>15</v>
      </c>
      <c r="E15" s="15" t="s">
        <v>66</v>
      </c>
      <c r="F15" s="15" t="s">
        <v>28</v>
      </c>
      <c r="G15" s="15" t="s">
        <v>67</v>
      </c>
      <c r="H15" s="15" t="s">
        <v>174</v>
      </c>
      <c r="I15" s="15" t="s">
        <v>175</v>
      </c>
      <c r="J15" s="15" t="s">
        <v>176</v>
      </c>
    </row>
    <row r="16" spans="1:15" ht="21.6" customHeight="1" thickBot="1" x14ac:dyDescent="0.35">
      <c r="A16" s="9" t="s">
        <v>68</v>
      </c>
      <c r="B16" s="11">
        <v>250</v>
      </c>
      <c r="C16" s="11" t="s">
        <v>177</v>
      </c>
      <c r="D16" s="10">
        <v>20</v>
      </c>
      <c r="E16" s="11" t="s">
        <v>44</v>
      </c>
      <c r="F16" s="11" t="s">
        <v>28</v>
      </c>
      <c r="G16" s="11" t="s">
        <v>70</v>
      </c>
      <c r="H16" s="11" t="s">
        <v>178</v>
      </c>
      <c r="I16" s="11" t="s">
        <v>179</v>
      </c>
      <c r="J16" s="11" t="s">
        <v>180</v>
      </c>
    </row>
    <row r="17" spans="1:10" ht="24" customHeight="1" thickBot="1" x14ac:dyDescent="0.35">
      <c r="A17" s="13" t="s">
        <v>71</v>
      </c>
      <c r="B17" s="15">
        <v>50</v>
      </c>
      <c r="C17" s="15" t="s">
        <v>181</v>
      </c>
      <c r="D17" s="14">
        <v>35</v>
      </c>
      <c r="E17" s="15" t="s">
        <v>72</v>
      </c>
      <c r="F17" s="15" t="s">
        <v>74</v>
      </c>
      <c r="G17" s="15" t="s">
        <v>73</v>
      </c>
      <c r="H17" s="15" t="s">
        <v>182</v>
      </c>
      <c r="I17" s="15" t="s">
        <v>175</v>
      </c>
      <c r="J17" s="15" t="s">
        <v>183</v>
      </c>
    </row>
    <row r="18" spans="1:10" ht="24.6" customHeight="1" thickBot="1" x14ac:dyDescent="0.35">
      <c r="A18" s="9" t="s">
        <v>75</v>
      </c>
      <c r="B18" s="11">
        <v>160</v>
      </c>
      <c r="C18" s="11" t="s">
        <v>184</v>
      </c>
      <c r="D18" s="10">
        <v>15</v>
      </c>
      <c r="E18" s="11" t="s">
        <v>66</v>
      </c>
      <c r="F18" s="11" t="s">
        <v>28</v>
      </c>
      <c r="G18" s="11" t="s">
        <v>76</v>
      </c>
      <c r="H18" s="11" t="s">
        <v>185</v>
      </c>
      <c r="I18" s="11" t="s">
        <v>186</v>
      </c>
      <c r="J18" s="11" t="s">
        <v>187</v>
      </c>
    </row>
    <row r="19" spans="1:10" ht="23.4" customHeight="1" thickBot="1" x14ac:dyDescent="0.35">
      <c r="A19" s="13" t="s">
        <v>77</v>
      </c>
      <c r="B19" s="15">
        <v>980</v>
      </c>
      <c r="C19" s="15" t="s">
        <v>188</v>
      </c>
      <c r="D19" s="14">
        <v>10</v>
      </c>
      <c r="E19" s="15" t="s">
        <v>60</v>
      </c>
      <c r="F19" s="15" t="s">
        <v>28</v>
      </c>
      <c r="G19" s="15" t="s">
        <v>78</v>
      </c>
      <c r="H19" s="15" t="s">
        <v>189</v>
      </c>
      <c r="I19" s="15" t="s">
        <v>190</v>
      </c>
      <c r="J19" s="15" t="s">
        <v>191</v>
      </c>
    </row>
    <row r="20" spans="1:10" ht="24" customHeight="1" thickBot="1" x14ac:dyDescent="0.35">
      <c r="A20" s="9" t="s">
        <v>79</v>
      </c>
      <c r="B20" s="11">
        <v>150</v>
      </c>
      <c r="C20" s="11" t="s">
        <v>192</v>
      </c>
      <c r="D20" s="10">
        <v>15</v>
      </c>
      <c r="E20" s="11" t="s">
        <v>80</v>
      </c>
      <c r="F20" s="11" t="s">
        <v>32</v>
      </c>
      <c r="G20" s="11" t="s">
        <v>81</v>
      </c>
      <c r="H20" s="11" t="s">
        <v>193</v>
      </c>
      <c r="I20" s="11" t="s">
        <v>145</v>
      </c>
      <c r="J20" s="11" t="s">
        <v>194</v>
      </c>
    </row>
    <row r="21" spans="1:10" ht="19.2" customHeight="1" thickBot="1" x14ac:dyDescent="0.35">
      <c r="A21" s="13" t="s">
        <v>82</v>
      </c>
      <c r="B21" s="15">
        <v>298</v>
      </c>
      <c r="C21" s="15" t="s">
        <v>195</v>
      </c>
      <c r="D21" s="14">
        <v>10</v>
      </c>
      <c r="E21" s="15" t="s">
        <v>83</v>
      </c>
      <c r="F21" s="15" t="s">
        <v>58</v>
      </c>
      <c r="G21" s="15" t="s">
        <v>84</v>
      </c>
      <c r="H21" s="15" t="s">
        <v>196</v>
      </c>
      <c r="I21" s="15" t="s">
        <v>129</v>
      </c>
      <c r="J21" s="15" t="s">
        <v>159</v>
      </c>
    </row>
    <row r="22" spans="1:10" ht="24" customHeight="1" thickBot="1" x14ac:dyDescent="0.35">
      <c r="A22" s="9" t="s">
        <v>85</v>
      </c>
      <c r="B22" s="11">
        <v>700</v>
      </c>
      <c r="C22" s="11" t="s">
        <v>197</v>
      </c>
      <c r="D22" s="10">
        <v>50</v>
      </c>
      <c r="E22" s="11" t="s">
        <v>86</v>
      </c>
      <c r="F22" s="11" t="s">
        <v>28</v>
      </c>
      <c r="G22" s="11" t="s">
        <v>87</v>
      </c>
      <c r="H22" s="11" t="s">
        <v>198</v>
      </c>
      <c r="I22" s="11" t="s">
        <v>199</v>
      </c>
      <c r="J22" s="11" t="s">
        <v>159</v>
      </c>
    </row>
    <row r="23" spans="1:10" ht="22.8" customHeight="1" thickBot="1" x14ac:dyDescent="0.35">
      <c r="A23" s="13" t="s">
        <v>88</v>
      </c>
      <c r="B23" s="15">
        <v>80</v>
      </c>
      <c r="C23" s="15" t="s">
        <v>200</v>
      </c>
      <c r="D23" s="14">
        <v>20</v>
      </c>
      <c r="E23" s="15" t="s">
        <v>89</v>
      </c>
      <c r="F23" s="15" t="s">
        <v>36</v>
      </c>
      <c r="G23" s="15" t="s">
        <v>90</v>
      </c>
      <c r="H23" s="15" t="s">
        <v>201</v>
      </c>
      <c r="I23" s="15" t="s">
        <v>175</v>
      </c>
      <c r="J23" s="15" t="s">
        <v>202</v>
      </c>
    </row>
    <row r="24" spans="1:10" ht="23.4" customHeight="1" thickBot="1" x14ac:dyDescent="0.35">
      <c r="A24" s="9" t="s">
        <v>91</v>
      </c>
      <c r="B24" s="11">
        <v>150</v>
      </c>
      <c r="C24" s="11" t="s">
        <v>147</v>
      </c>
      <c r="D24" s="10">
        <v>30</v>
      </c>
      <c r="E24" s="11" t="s">
        <v>92</v>
      </c>
      <c r="F24" s="11" t="s">
        <v>228</v>
      </c>
      <c r="G24" s="11" t="s">
        <v>93</v>
      </c>
      <c r="H24" s="11" t="s">
        <v>203</v>
      </c>
      <c r="I24" s="11" t="s">
        <v>204</v>
      </c>
      <c r="J24" s="11" t="s">
        <v>150</v>
      </c>
    </row>
    <row r="25" spans="1:10" ht="22.2" customHeight="1" thickBot="1" x14ac:dyDescent="0.35">
      <c r="A25" s="9" t="s">
        <v>94</v>
      </c>
      <c r="B25" s="11">
        <v>800</v>
      </c>
      <c r="C25" s="11" t="s">
        <v>205</v>
      </c>
      <c r="D25" s="10">
        <v>45</v>
      </c>
      <c r="E25" s="11" t="s">
        <v>95</v>
      </c>
      <c r="F25" s="11" t="s">
        <v>28</v>
      </c>
      <c r="G25" s="11" t="s">
        <v>96</v>
      </c>
      <c r="H25" s="11" t="s">
        <v>206</v>
      </c>
      <c r="I25" s="11" t="s">
        <v>175</v>
      </c>
      <c r="J25" s="11" t="s">
        <v>207</v>
      </c>
    </row>
    <row r="26" spans="1:10" ht="22.8" customHeight="1" thickBot="1" x14ac:dyDescent="0.35">
      <c r="A26" s="13" t="s">
        <v>97</v>
      </c>
      <c r="B26" s="15">
        <v>298</v>
      </c>
      <c r="C26" s="15" t="s">
        <v>208</v>
      </c>
      <c r="D26" s="14">
        <v>25</v>
      </c>
      <c r="E26" s="15" t="s">
        <v>80</v>
      </c>
      <c r="F26" s="15" t="s">
        <v>32</v>
      </c>
      <c r="G26" s="15" t="s">
        <v>98</v>
      </c>
      <c r="H26" s="15" t="s">
        <v>209</v>
      </c>
      <c r="I26" s="15" t="s">
        <v>175</v>
      </c>
      <c r="J26" s="15" t="s">
        <v>136</v>
      </c>
    </row>
    <row r="27" spans="1:10" ht="22.8" customHeight="1" thickBot="1" x14ac:dyDescent="0.35">
      <c r="A27" s="9" t="s">
        <v>99</v>
      </c>
      <c r="B27" s="11">
        <v>400</v>
      </c>
      <c r="C27" s="11" t="s">
        <v>210</v>
      </c>
      <c r="D27" s="10">
        <v>40</v>
      </c>
      <c r="E27" s="11" t="s">
        <v>50</v>
      </c>
      <c r="F27" s="11" t="s">
        <v>36</v>
      </c>
      <c r="G27" s="11" t="s">
        <v>100</v>
      </c>
      <c r="H27" s="11" t="s">
        <v>211</v>
      </c>
      <c r="I27" s="11" t="s">
        <v>175</v>
      </c>
      <c r="J27" s="11" t="s">
        <v>139</v>
      </c>
    </row>
    <row r="28" spans="1:10" ht="22.2" customHeight="1" thickBot="1" x14ac:dyDescent="0.35">
      <c r="A28" s="9" t="s">
        <v>101</v>
      </c>
      <c r="B28" s="11">
        <v>60</v>
      </c>
      <c r="C28" s="11" t="s">
        <v>212</v>
      </c>
      <c r="D28" s="10">
        <v>30</v>
      </c>
      <c r="E28" s="11" t="s">
        <v>102</v>
      </c>
      <c r="F28" s="11" t="s">
        <v>32</v>
      </c>
      <c r="G28" s="11" t="s">
        <v>103</v>
      </c>
      <c r="H28" s="11" t="s">
        <v>213</v>
      </c>
      <c r="I28" s="11" t="s">
        <v>175</v>
      </c>
      <c r="J28" s="11" t="s">
        <v>146</v>
      </c>
    </row>
    <row r="29" spans="1:10" ht="22.8" customHeight="1" thickBot="1" x14ac:dyDescent="0.35">
      <c r="A29" s="13" t="s">
        <v>104</v>
      </c>
      <c r="B29" s="15">
        <v>40</v>
      </c>
      <c r="C29" s="15" t="s">
        <v>214</v>
      </c>
      <c r="D29" s="14">
        <v>10</v>
      </c>
      <c r="E29" s="15" t="s">
        <v>105</v>
      </c>
      <c r="F29" s="15" t="s">
        <v>36</v>
      </c>
      <c r="G29" s="15" t="s">
        <v>106</v>
      </c>
      <c r="H29" s="15" t="s">
        <v>215</v>
      </c>
      <c r="I29" s="15" t="s">
        <v>175</v>
      </c>
      <c r="J29" s="15" t="s">
        <v>216</v>
      </c>
    </row>
    <row r="30" spans="1:10" ht="24" customHeight="1" thickBot="1" x14ac:dyDescent="0.35">
      <c r="A30" s="9" t="s">
        <v>107</v>
      </c>
      <c r="B30" s="11">
        <v>130</v>
      </c>
      <c r="C30" s="11" t="s">
        <v>217</v>
      </c>
      <c r="D30" s="10">
        <v>5</v>
      </c>
      <c r="E30" s="11" t="s">
        <v>92</v>
      </c>
      <c r="F30" s="11" t="s">
        <v>28</v>
      </c>
      <c r="G30" s="11" t="s">
        <v>108</v>
      </c>
      <c r="H30" s="11" t="s">
        <v>218</v>
      </c>
      <c r="I30" s="11" t="s">
        <v>175</v>
      </c>
      <c r="J30" s="11" t="s">
        <v>219</v>
      </c>
    </row>
    <row r="31" spans="1:10" ht="23.4" customHeight="1" thickBot="1" x14ac:dyDescent="0.35">
      <c r="A31" s="13" t="s">
        <v>109</v>
      </c>
      <c r="B31" s="15">
        <v>50</v>
      </c>
      <c r="C31" s="15" t="s">
        <v>220</v>
      </c>
      <c r="D31" s="14">
        <v>50</v>
      </c>
      <c r="E31" s="15" t="s">
        <v>110</v>
      </c>
      <c r="F31" s="15" t="s">
        <v>32</v>
      </c>
      <c r="G31" s="15" t="s">
        <v>221</v>
      </c>
      <c r="H31" s="15" t="s">
        <v>222</v>
      </c>
      <c r="I31" s="15" t="s">
        <v>175</v>
      </c>
      <c r="J31" s="15" t="s">
        <v>223</v>
      </c>
    </row>
    <row r="32" spans="1:10" ht="23.4" customHeight="1" thickBot="1" x14ac:dyDescent="0.35">
      <c r="A32" s="13" t="s">
        <v>112</v>
      </c>
      <c r="B32" s="15">
        <v>100</v>
      </c>
      <c r="C32" s="15" t="s">
        <v>224</v>
      </c>
      <c r="D32" s="14">
        <v>20</v>
      </c>
      <c r="E32" s="15" t="s">
        <v>113</v>
      </c>
      <c r="F32" s="15" t="s">
        <v>74</v>
      </c>
      <c r="G32" s="15" t="s">
        <v>114</v>
      </c>
      <c r="H32" s="15" t="s">
        <v>225</v>
      </c>
      <c r="I32" s="15" t="s">
        <v>226</v>
      </c>
      <c r="J32" s="15" t="s">
        <v>202</v>
      </c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</sheetData>
  <conditionalFormatting sqref="B2:B3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{3CE7661D-1332-49D1-A0E7-93A9632F3558}</x14:id>
        </ext>
      </extLst>
    </cfRule>
  </conditionalFormatting>
  <conditionalFormatting sqref="F2:F32">
    <cfRule type="containsText" dxfId="0" priority="1" operator="containsText" text="Electronics">
      <formula>NOT(ISERROR(SEARCH("Electronics",F2)))</formula>
    </cfRule>
  </conditionalFormatting>
  <printOptions horizontalCentered="1"/>
  <pageMargins left="0.7" right="0.7" top="0.75" bottom="0.75" header="0.3" footer="0.3"/>
  <pageSetup orientation="portrait" r:id="rId1"/>
  <headerFooter>
    <oddHeader>&amp;L&amp;"Calibri"&amp;12&amp;K0084FF Classification | Internal</oddHeader>
    <oddFooter>&amp;L&amp;"Calibri"&amp;12&amp;K0084FF Classification | Internal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E7661D-1332-49D1-A0E7-93A9632F3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2024-11-23 21:13:12</KDate>
  <Classification>Internal</Classification>
  <Subclassification/>
  <HostName>L082009</HostName>
  <Domain_User>NESMA-PDC/manjo</Domain_User>
  <IPAdd>192.168.234.80</IPAdd>
  <FilePath>C:\Users\MANJO\Downloads\assign 2 (1).xlsx</FilePath>
  <KID>A029422FF71F638679931924533055</KID>
  <UniqueName/>
  <Suggested/>
  <Justification/>
</Klassify>
</file>

<file path=customXml/itemProps1.xml><?xml version="1.0" encoding="utf-8"?>
<ds:datastoreItem xmlns:ds="http://schemas.openxmlformats.org/officeDocument/2006/customXml" ds:itemID="{2911FA01-2C3E-415E-BC93-0475F5C787D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Dataset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sobiya sekar</dc:creator>
  <cp:lastModifiedBy>sobiya sekar</cp:lastModifiedBy>
  <dcterms:created xsi:type="dcterms:W3CDTF">2024-11-20T07:41:25Z</dcterms:created>
  <dcterms:modified xsi:type="dcterms:W3CDTF">2024-11-24T02:53:34Z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Rules">
    <vt:lpwstr/>
  </property>
  <property fmtid="{D5CDD505-2E9C-101B-9397-08002B2CF9AE}" pid="4" name="KID">
    <vt:lpwstr>A029422FF71F638679931924533055</vt:lpwstr>
  </property>
</Properties>
</file>