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un_sokunthea\Documents\Test BOQ\"/>
    </mc:Choice>
  </mc:AlternateContent>
  <xr:revisionPtr revIDLastSave="0" documentId="8_{C25F365C-0F4A-4405-9707-55711D0473E2}" xr6:coauthVersionLast="47" xr6:coauthVersionMax="47" xr10:uidLastSave="{00000000-0000-0000-0000-000000000000}"/>
  <bookViews>
    <workbookView xWindow="-108" yWindow="-108" windowWidth="23256" windowHeight="12456" xr2:uid="{FDB30098-8DCA-45CA-A966-D1791771BB04}"/>
  </bookViews>
  <sheets>
    <sheet name="Cover" sheetId="11" r:id="rId1"/>
    <sheet name="labor" sheetId="13" r:id="rId2"/>
    <sheet name="ការ៉ូ គំរូ" sheetId="12" state="hidden" r:id="rId3"/>
  </sheets>
  <externalReferences>
    <externalReference r:id="rId4"/>
  </externalReferences>
  <definedNames>
    <definedName name="aa" localSheetId="0">#REF!</definedName>
    <definedName name="aa" localSheetId="2">#REF!</definedName>
    <definedName name="aa">#REF!</definedName>
    <definedName name="aa.">#REF!</definedName>
    <definedName name="aaa" localSheetId="0">#REF!</definedName>
    <definedName name="aaa" localSheetId="2">#REF!</definedName>
    <definedName name="aaa">#REF!</definedName>
    <definedName name="AAAA">#REF!</definedName>
    <definedName name="adfafa" localSheetId="0">#REF!</definedName>
    <definedName name="adfafa" localSheetId="2">#REF!</definedName>
    <definedName name="adfafa">#REF!</definedName>
    <definedName name="asdsa" localSheetId="0">#REF!</definedName>
    <definedName name="asdsa" localSheetId="2">#REF!</definedName>
    <definedName name="asdsa">#REF!</definedName>
    <definedName name="B">#REF!</definedName>
    <definedName name="Cement" localSheetId="0">#REF!</definedName>
    <definedName name="Cement" localSheetId="2">#REF!</definedName>
    <definedName name="Cement">#REF!</definedName>
    <definedName name="D">#REF!</definedName>
    <definedName name="Davon" localSheetId="0">#REF!</definedName>
    <definedName name="Davon" localSheetId="2">#REF!</definedName>
    <definedName name="Davon">#REF!</definedName>
    <definedName name="davon25" localSheetId="0">#REF!</definedName>
    <definedName name="davon25" localSheetId="2">#REF!</definedName>
    <definedName name="davon25">#REF!</definedName>
    <definedName name="DFWE">#REF!</definedName>
    <definedName name="f">#REF!</definedName>
    <definedName name="FDGGB">#REF!</definedName>
    <definedName name="fgs">#REF!</definedName>
    <definedName name="gfj" localSheetId="0">#REF!</definedName>
    <definedName name="gfj" localSheetId="2">#REF!</definedName>
    <definedName name="gfj">#REF!</definedName>
    <definedName name="GreenCMC" localSheetId="0">#REF!</definedName>
    <definedName name="GreenCMC" localSheetId="2">#REF!</definedName>
    <definedName name="GreenCMC">#REF!</definedName>
    <definedName name="HB" localSheetId="0">#REF!</definedName>
    <definedName name="HB" localSheetId="2">#REF!</definedName>
    <definedName name="HB">#REF!</definedName>
    <definedName name="HBrick" localSheetId="0">#REF!</definedName>
    <definedName name="HBrick" localSheetId="2">#REF!</definedName>
    <definedName name="HBrick">[1]S2!$E$40</definedName>
    <definedName name="Index_Sheet_Kutools">#REF!</definedName>
    <definedName name="jjhhdf">#REF!</definedName>
    <definedName name="LA">#REF!</definedName>
    <definedName name="ListOfContents" localSheetId="0">#REF!</definedName>
    <definedName name="ListOfContents" localSheetId="2">#REF!</definedName>
    <definedName name="ListOfContents">#REF!</definedName>
    <definedName name="Loss">#REF!</definedName>
    <definedName name="mmm" localSheetId="0">#REF!</definedName>
    <definedName name="mmm" localSheetId="2">#REF!</definedName>
    <definedName name="mmm">#REF!</definedName>
    <definedName name="Overhead" localSheetId="0">#REF!</definedName>
    <definedName name="Overhead" localSheetId="2">#REF!</definedName>
    <definedName name="Overhead">#REF!</definedName>
    <definedName name="_xlnm.Print_Area" localSheetId="0">Cover!$A$1:$H$60</definedName>
    <definedName name="_xlnm.Print_Area" localSheetId="2">'ការ៉ូ គំរូ'!$A$1:$H$53</definedName>
    <definedName name="_xlnm.Print_Titles" localSheetId="0">Cover!$11:$12</definedName>
    <definedName name="_xlnm.Print_Titles" localSheetId="2">'ការ៉ូ គំរូ'!$11:$12</definedName>
    <definedName name="Profit" localSheetId="0">#REF!</definedName>
    <definedName name="Profit" localSheetId="2">#REF!</definedName>
    <definedName name="Profit">#REF!</definedName>
    <definedName name="RedK" localSheetId="0">#REF!</definedName>
    <definedName name="RedK" localSheetId="2">#REF!</definedName>
    <definedName name="RedK">[1]S2!$E$46</definedName>
    <definedName name="Sand" localSheetId="0">#REF!</definedName>
    <definedName name="Sand" localSheetId="2">#REF!</definedName>
    <definedName name="Sand">#REF!</definedName>
    <definedName name="Sand1" localSheetId="0">#REF!</definedName>
    <definedName name="Sand1" localSheetId="2">#REF!</definedName>
    <definedName name="Sand1">[1]S2!$E$41</definedName>
    <definedName name="Sand2" localSheetId="0">#REF!</definedName>
    <definedName name="Sand2" localSheetId="2">#REF!</definedName>
    <definedName name="Sand2">[1]S2!$E$42</definedName>
    <definedName name="sarah" localSheetId="0">#REF!</definedName>
    <definedName name="sarah" localSheetId="2">#REF!</definedName>
    <definedName name="sarah">#REF!</definedName>
    <definedName name="Sbrick" localSheetId="0">#REF!</definedName>
    <definedName name="Sbrick" localSheetId="2">#REF!</definedName>
    <definedName name="Sbrick">[1]S2!$E$39</definedName>
    <definedName name="sdddd">#REF!</definedName>
    <definedName name="Septic">#REF!</definedName>
    <definedName name="soklin1">#REF!</definedName>
    <definedName name="Stone1x2" localSheetId="0">#REF!</definedName>
    <definedName name="Stone1x2" localSheetId="2">#REF!</definedName>
    <definedName name="Stone1x2">[1]S2!$E$44</definedName>
    <definedName name="Stone4x6" localSheetId="0">#REF!</definedName>
    <definedName name="Stone4x6" localSheetId="2">#REF!</definedName>
    <definedName name="Stone4x6">[1]S2!$E$45</definedName>
    <definedName name="StoneMix" localSheetId="0">#REF!</definedName>
    <definedName name="StoneMix" localSheetId="2">#REF!</definedName>
    <definedName name="StoneMix">[1]S2!$E$43</definedName>
    <definedName name="TCA">#REF!</definedName>
    <definedName name="Tola">#REF!</definedName>
    <definedName name="TotalID">#REF!</definedName>
    <definedName name="voa" localSheetId="0">#REF!</definedName>
    <definedName name="voa" localSheetId="2">#REF!</definedName>
    <definedName name="voa">#REF!</definedName>
    <definedName name="wastage" localSheetId="0">#REF!</definedName>
    <definedName name="wastage" localSheetId="2">#REF!</definedName>
    <definedName name="wastage">#REF!</definedName>
    <definedName name="WF" localSheetId="0">#REF!</definedName>
    <definedName name="WF" localSheetId="2">#REF!</definedName>
    <definedName name="WF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1" l="1"/>
  <c r="G47" i="12"/>
  <c r="F47" i="12"/>
  <c r="F46" i="12"/>
  <c r="G46" i="12" s="1"/>
  <c r="F45" i="12"/>
  <c r="G45" i="12" s="1"/>
  <c r="F44" i="12"/>
  <c r="G44" i="12" s="1"/>
  <c r="G42" i="12"/>
  <c r="F42" i="12"/>
  <c r="F41" i="12"/>
  <c r="G41" i="12" s="1"/>
  <c r="F40" i="12"/>
  <c r="G40" i="12" s="1"/>
  <c r="G39" i="12"/>
  <c r="F39" i="12"/>
  <c r="F38" i="12"/>
  <c r="G38" i="12" s="1"/>
  <c r="F37" i="12"/>
  <c r="G37" i="12" s="1"/>
  <c r="F36" i="12"/>
  <c r="G36" i="12" s="1"/>
  <c r="F35" i="12"/>
  <c r="G35" i="12" s="1"/>
  <c r="F34" i="12"/>
  <c r="G34" i="12" s="1"/>
  <c r="G32" i="12"/>
  <c r="F32" i="12"/>
  <c r="F31" i="12"/>
  <c r="G31" i="12" s="1"/>
  <c r="G30" i="12"/>
  <c r="F30" i="12"/>
  <c r="G29" i="12"/>
  <c r="F29" i="12"/>
  <c r="F28" i="12"/>
  <c r="G28" i="12" s="1"/>
  <c r="F27" i="12"/>
  <c r="G27" i="12" s="1"/>
  <c r="F26" i="12"/>
  <c r="G26" i="12" s="1"/>
  <c r="G24" i="12"/>
  <c r="F24" i="12"/>
  <c r="F23" i="12"/>
  <c r="G23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F16" i="12"/>
  <c r="G16" i="12" s="1"/>
  <c r="G15" i="12"/>
  <c r="F15" i="12"/>
  <c r="F14" i="12"/>
  <c r="G14" i="12" s="1"/>
  <c r="G48" i="12" s="1"/>
  <c r="A14" i="12"/>
  <c r="F43" i="11"/>
  <c r="F33" i="11"/>
  <c r="F37" i="11"/>
  <c r="F36" i="11"/>
  <c r="G36" i="11" s="1"/>
  <c r="F35" i="11"/>
  <c r="G35" i="11" s="1"/>
  <c r="F25" i="11"/>
  <c r="F26" i="11"/>
  <c r="G26" i="11" s="1"/>
  <c r="F28" i="11"/>
  <c r="G28" i="11" s="1"/>
  <c r="F27" i="11"/>
  <c r="G27" i="11" s="1"/>
  <c r="F29" i="11"/>
  <c r="G29" i="11" s="1"/>
  <c r="F30" i="11"/>
  <c r="G30" i="11" s="1"/>
  <c r="A15" i="12" l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A16" i="12" l="1"/>
  <c r="A17" i="12" s="1"/>
  <c r="A18" i="12" s="1"/>
  <c r="A14" i="11"/>
  <c r="F38" i="11"/>
  <c r="G38" i="11" s="1"/>
  <c r="F34" i="11"/>
  <c r="G34" i="11" s="1"/>
  <c r="A19" i="12" l="1"/>
  <c r="A20" i="12"/>
  <c r="A21" i="12" s="1"/>
  <c r="A15" i="11"/>
  <c r="A16" i="11" s="1"/>
  <c r="F41" i="11"/>
  <c r="G41" i="11" s="1"/>
  <c r="A22" i="12" l="1"/>
  <c r="G25" i="11"/>
  <c r="G47" i="11" s="1"/>
  <c r="F31" i="11"/>
  <c r="G31" i="11" s="1"/>
  <c r="G33" i="11"/>
  <c r="F39" i="11"/>
  <c r="G39" i="11" s="1"/>
  <c r="F40" i="11"/>
  <c r="G40" i="11" s="1"/>
  <c r="G43" i="11"/>
  <c r="F44" i="11"/>
  <c r="G44" i="11" s="1"/>
  <c r="F45" i="11"/>
  <c r="G45" i="11" s="1"/>
  <c r="F46" i="11"/>
  <c r="G46" i="11" s="1"/>
  <c r="A23" i="12" l="1"/>
  <c r="A17" i="11"/>
  <c r="A18" i="11" s="1"/>
  <c r="A24" i="12" l="1"/>
  <c r="A19" i="11"/>
  <c r="A26" i="12" l="1"/>
  <c r="A20" i="11"/>
  <c r="A27" i="12" l="1"/>
  <c r="A21" i="11"/>
  <c r="A22" i="11" s="1"/>
  <c r="A28" i="12" l="1"/>
  <c r="A29" i="12"/>
  <c r="A23" i="11"/>
  <c r="A25" i="11"/>
  <c r="A30" i="12" l="1"/>
  <c r="A26" i="11"/>
  <c r="A27" i="11" s="1"/>
  <c r="A31" i="12" l="1"/>
  <c r="A28" i="11"/>
  <c r="A32" i="12" l="1"/>
  <c r="A29" i="11"/>
  <c r="A34" i="12" l="1"/>
  <c r="A30" i="11"/>
  <c r="A31" i="11" s="1"/>
  <c r="A33" i="11" s="1"/>
  <c r="A35" i="12" l="1"/>
  <c r="A34" i="11"/>
  <c r="A35" i="11" s="1"/>
  <c r="A36" i="11" s="1"/>
  <c r="A37" i="11" s="1"/>
  <c r="A38" i="11" s="1"/>
  <c r="A39" i="11" s="1"/>
  <c r="A36" i="12" l="1"/>
  <c r="A40" i="11"/>
  <c r="A41" i="11" s="1"/>
  <c r="A43" i="11" s="1"/>
  <c r="A37" i="12" l="1"/>
  <c r="A44" i="11"/>
  <c r="A45" i="11" s="1"/>
  <c r="A46" i="11" s="1"/>
  <c r="A38" i="12" l="1"/>
  <c r="A39" i="12" l="1"/>
  <c r="A40" i="12" l="1"/>
  <c r="A41" i="12" l="1"/>
  <c r="A42" i="12" l="1"/>
  <c r="A44" i="12"/>
  <c r="A45" i="12" s="1"/>
  <c r="A46" i="12" l="1"/>
  <c r="A47" i="12"/>
</calcChain>
</file>

<file path=xl/sharedStrings.xml><?xml version="1.0" encoding="utf-8"?>
<sst xmlns="http://schemas.openxmlformats.org/spreadsheetml/2006/main" count="241" uniqueCount="78">
  <si>
    <t>តម្លៃសរុប (USD)</t>
  </si>
  <si>
    <t>តម្លៃរាយ (USD)</t>
  </si>
  <si>
    <t>ឯកតា</t>
  </si>
  <si>
    <t>បរិមាណ</t>
  </si>
  <si>
    <t>បរិយាយ</t>
  </si>
  <si>
    <t>ល.រ</t>
  </si>
  <si>
    <t>គម្រោង : THE NATURAL</t>
  </si>
  <si>
    <t>បុរី ហ្គោលដេន ផាក</t>
  </si>
  <si>
    <t>I ការងារការ៉ូជាន់ផ្ទាល់ដី</t>
  </si>
  <si>
    <t>ការ៉ូជើងជញ្ជាំងវេរ៉ង់ដាខាងមុខ</t>
  </si>
  <si>
    <t>m²</t>
  </si>
  <si>
    <t>m</t>
  </si>
  <si>
    <t>Lot</t>
  </si>
  <si>
    <t>Refer To BoQ No.:</t>
  </si>
  <si>
    <t>ការ៉ូបាតក្នុងផ្ទះ (80x80cm)</t>
  </si>
  <si>
    <t>ការ៉ូបាតច្រកចេញក្រៅផ្ទះ (30x60cm)</t>
  </si>
  <si>
    <t>ការ៉ូបាតបន្ទប់Maidroom (60x60cm)</t>
  </si>
  <si>
    <t xml:space="preserve">ម៉ាបច្រកចូលខាងមុខ </t>
  </si>
  <si>
    <t>ការ៉ូជើងជញ្ជាំងក្នុងផ្ទះ</t>
  </si>
  <si>
    <t>ការ៉ូជញ្ជាំងផ្ទះបាយ (30x60cm)</t>
  </si>
  <si>
    <t>ម៉ាបទំនប់ទ្វារច្រកចូលខាងមុខ</t>
  </si>
  <si>
    <t>ម៉ាបទំនប់ទ្វារច្រកចូលក្នុងផ្ទះ</t>
  </si>
  <si>
    <t>ការ៉ូ និង​ម៉ាបបន្ទប់ទឹក WC-01</t>
  </si>
  <si>
    <t>ការ៉ូ និង​ម៉ាបបន្ទប់ទឹក WC-02</t>
  </si>
  <si>
    <t>ការ៉ូ និង​ម៉ាបបន្ទប់ទឹក WC-03</t>
  </si>
  <si>
    <t>ការ៉ូបាតវេរ៉ង់ដាខាងមុខ (30x60cm)</t>
  </si>
  <si>
    <t>ការ៉ូ និង​ម៉ាបបន្ទប់ទឹក WC-04</t>
  </si>
  <si>
    <t>ការ៉ូ និង​ម៉ាបបន្ទប់ទឹក WC-05</t>
  </si>
  <si>
    <t>III ការងារជាន់ទី2 / E2 FLOOR</t>
  </si>
  <si>
    <t>II ការងារជាន់ទី1 / E1 FLOOR</t>
  </si>
  <si>
    <t>ការ៉ូ និង​ម៉ាបបន្ទប់ទឹក WC-06</t>
  </si>
  <si>
    <t>ការ៉ូ និង​ម៉ាបបន្ទប់ទឹក WC-07</t>
  </si>
  <si>
    <t>ការ៉ូ និង​ម៉ាបបន្ទប់ទឹក WC-08</t>
  </si>
  <si>
    <t>ការ៉ូ និង​ម៉ាបបន្ទប់ទឹក WC-09</t>
  </si>
  <si>
    <t>IV. ការងារជាន់ដំបូល / RF FLOOR</t>
  </si>
  <si>
    <t>ការ៉ូឥដ្ឋកន្សែង (30x30cm)</t>
  </si>
  <si>
    <t>ការ៉ូជើងជញ្ជាំងឥដ្ឋកន្សែង</t>
  </si>
  <si>
    <t>LoA No.:</t>
  </si>
  <si>
    <t>Queen_Villa-R1_Q66_TILE_2024 / 044</t>
  </si>
  <si>
    <t xml:space="preserve">Refer To SOW No.: </t>
  </si>
  <si>
    <t>GPN-NPC-SOW-23-0026</t>
  </si>
  <si>
    <t xml:space="preserve">ការងារការ៉ូ  និងម៉ាប ផ្ទះ Queen Villa (ពលកម្ម) </t>
  </si>
  <si>
    <t>ឧបសម្ព័ន ១</t>
  </si>
  <si>
    <t>ផ្សេងៗ</t>
  </si>
  <si>
    <t>BGP-NTR-QUEEN-VILLA-TILE-LC013</t>
  </si>
  <si>
    <t>សរុបក្នុងកិច្ចសន្យា</t>
  </si>
  <si>
    <t>ប្រភេទ : Queen Villa , ប្លុក  : , ផ្ទះលេខ H(Q01 Q02) ,J(Q2A Q03)</t>
  </si>
  <si>
    <t>ចំនួន : 4ផ្ទះ/Units</t>
  </si>
  <si>
    <t>សរុបក្នុងកិច្ចសន្យា1ផ្ទះ</t>
  </si>
  <si>
    <t>GPN-NPC-SOW-24-002</t>
  </si>
  <si>
    <t>ការ៉ូបាតក្នុងផ្ទះនិងបៀករ៉ង (80x80cm)</t>
  </si>
  <si>
    <t>ការ៉ូបាតច្រកចេញក្រៅផ្ទះនិងបៀករ៉ង (30x60cm)</t>
  </si>
  <si>
    <t>ការ៉ូបាតបន្ទប់Maidroomនិងបៀករ៉ង (60x60cm)</t>
  </si>
  <si>
    <t>ការ៉ូជើងជញ្ជាំងក្នុងផ្ទះនិងបៀករ៉ង</t>
  </si>
  <si>
    <t>ការ៉ូជញ្ជាំងផ្ទះបាយនិងបៀករ៉ង (30x60cm)</t>
  </si>
  <si>
    <t>ម៉ាបទំនប់ទ្វារច្រកចូលខាងមុខនិងបៀករ៉ង</t>
  </si>
  <si>
    <t>ម៉ាបទំនប់ទ្វារច្រកចូលក្នុងផ្ទះនិងបៀករ៉ង</t>
  </si>
  <si>
    <t>ការ៉ូ និង​ម៉ាបបន្ទប់ទឹកនិងបៀករ៉ង WC-01</t>
  </si>
  <si>
    <t>ការ៉ូ និង​ម៉ាបបន្ទប់ទឹកនិងបៀករ៉ង WC-02</t>
  </si>
  <si>
    <t>ការ៉ូ និង​ម៉ាបបន្ទប់ទឹកនិងបៀករ៉ង WC-03</t>
  </si>
  <si>
    <t>ការ៉ូបាតវេរ៉ង់ដាខាងមុខនិងបៀករ៉ង (30x60cm)</t>
  </si>
  <si>
    <t>ការ៉ូជើងជញ្ជាំងវេរ៉ង់ដាខាងមុខនិងបៀករ៉ង</t>
  </si>
  <si>
    <t>ការ៉ូ និង​ម៉ាបបន្ទប់ទឹកនិងបៀករ៉ង WC-04</t>
  </si>
  <si>
    <t>ការ៉ូ និង​ម៉ាបបន្ទប់ទឹកនិងបៀករ៉ង WC-05</t>
  </si>
  <si>
    <t>ការ៉ូ និង​ម៉ាបបន្ទប់ទឹកនិងបៀករ៉ង WC-06</t>
  </si>
  <si>
    <t>ការ៉ូ និង​ម៉ាបបន្ទប់ទឹកនិងបៀករ៉ង WC-07</t>
  </si>
  <si>
    <t>ការ៉ូ និង​ម៉ាបបន្ទប់ទឹកនិងបៀករ៉ង WC-08</t>
  </si>
  <si>
    <t>ការ៉ូ និង​ម៉ាបបន្ទប់ទឹកនិងបៀករ៉ង WC-09</t>
  </si>
  <si>
    <t xml:space="preserve">ការងារការ៉ូ និងម៉ាប (ពលកម្ម) </t>
  </si>
  <si>
    <t>ចំនួន : 1ផ្ទះ/Units</t>
  </si>
  <si>
    <t>ប្រភេទ : Queen Villa , ប្លុក/Block: H_Q01</t>
  </si>
  <si>
    <t>Queen_Villa-H_Q01_TILE_2024 / 135</t>
  </si>
  <si>
    <t>TOTAL AMOUNT</t>
  </si>
  <si>
    <t>UNIT PRICE</t>
  </si>
  <si>
    <t>UOM</t>
  </si>
  <si>
    <t>DESCRIPTION</t>
  </si>
  <si>
    <t>NO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</si>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</sst>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"/>
    <numFmt numFmtId="165" formatCode="[$-10453]d\ mmmm\ yyyy;@"/>
    <numFmt numFmtId="166" formatCode="&quot;៖&quot;\ General\ &quot;ថ្ងៃ&quot;"/>
    <numFmt numFmtId="167" formatCode="&quot;៖&quot;\ General\ &quot;នាក់&quot;"/>
    <numFmt numFmtId="168" formatCode="&quot;៖&quot;\ [$-10453]d\ mmmm\ yyyy;@"/>
    <numFmt numFmtId="169" formatCode="_(&quot;$&quot;* #,##0.000_);_(&quot;$&quot;* \(#,##0.000\);_(&quot;$&quot;* &quot;-&quot;??_);_(@_)"/>
    <numFmt numFmtId="170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i/>
      <u/>
      <sz val="10"/>
      <name val="Arial"/>
      <family val="2"/>
    </font>
    <font>
      <sz val="11"/>
      <color indexed="30"/>
      <name val="Calibri"/>
      <family val="2"/>
    </font>
    <font>
      <i/>
      <u/>
      <sz val="11"/>
      <color indexed="30"/>
      <name val="Calibri"/>
      <family val="2"/>
    </font>
    <font>
      <sz val="11"/>
      <color indexed="8"/>
      <name val="Khmer OS Siemreap"/>
    </font>
    <font>
      <sz val="11"/>
      <name val="Khmer OS Siemreap"/>
    </font>
    <font>
      <sz val="11"/>
      <color indexed="8"/>
      <name val="Khmer OS Battambang"/>
    </font>
    <font>
      <i/>
      <u/>
      <sz val="11"/>
      <color indexed="8"/>
      <name val="Khmer OS Battambang"/>
    </font>
    <font>
      <sz val="12"/>
      <color indexed="8"/>
      <name val="Calibri"/>
      <family val="2"/>
    </font>
    <font>
      <i/>
      <u/>
      <sz val="12"/>
      <color indexed="8"/>
      <name val="Calibri"/>
      <family val="2"/>
    </font>
    <font>
      <b/>
      <sz val="11"/>
      <color theme="0"/>
      <name val="Khmer OS Siemreap"/>
    </font>
    <font>
      <sz val="10"/>
      <color indexed="8"/>
      <name val="Khmer OS Battambang"/>
    </font>
    <font>
      <i/>
      <u/>
      <sz val="10"/>
      <color indexed="8"/>
      <name val="Khmer OS Battambang"/>
    </font>
    <font>
      <sz val="12"/>
      <color rgb="FF000066"/>
      <name val="Khmer OS Siemreap"/>
    </font>
    <font>
      <sz val="12"/>
      <name val="Khmer OS Siemreap"/>
    </font>
    <font>
      <sz val="12"/>
      <color rgb="FF0000FF"/>
      <name val="Khmer OS Siemreap"/>
    </font>
    <font>
      <b/>
      <sz val="14"/>
      <color theme="4" tint="-0.499984740745262"/>
      <name val="Khmer OS Siemreap"/>
    </font>
    <font>
      <sz val="18"/>
      <color theme="4" tint="-0.499984740745262"/>
      <name val="Khmer OS Muol"/>
    </font>
    <font>
      <sz val="11"/>
      <color theme="1"/>
      <name val="Khmer OS Siemreap"/>
    </font>
    <font>
      <b/>
      <sz val="11"/>
      <name val="Khmer OS Siemreap"/>
    </font>
    <font>
      <b/>
      <sz val="11"/>
      <color indexed="8"/>
      <name val="Khmer OS Siemreap"/>
    </font>
    <font>
      <sz val="12"/>
      <color theme="1"/>
      <name val="Khmer OS Siemreap"/>
    </font>
    <font>
      <sz val="14"/>
      <name val="Khmer OS Siemreap"/>
    </font>
    <font>
      <b/>
      <sz val="16"/>
      <color theme="4" tint="-0.499984740745262"/>
      <name val="Khmer OS Siemreap"/>
    </font>
    <font>
      <sz val="14"/>
      <color rgb="FF0000FF"/>
      <name val="Khmer OS Siemreap"/>
    </font>
    <font>
      <b/>
      <sz val="13"/>
      <name val="Khmer OS Siemreap"/>
    </font>
    <font>
      <i/>
      <u/>
      <sz val="13"/>
      <name val="Arial"/>
      <family val="2"/>
    </font>
    <font>
      <sz val="13"/>
      <name val="Arial"/>
      <family val="2"/>
    </font>
    <font>
      <sz val="13"/>
      <color indexed="8"/>
      <name val="Khmer OS Battambang"/>
    </font>
    <font>
      <i/>
      <u/>
      <sz val="13"/>
      <color indexed="8"/>
      <name val="Khmer OS Battambang"/>
    </font>
    <font>
      <b/>
      <sz val="13"/>
      <color theme="0"/>
      <name val="Khmer OS Siemreap"/>
    </font>
    <font>
      <sz val="13"/>
      <color theme="1"/>
      <name val="Calibri"/>
      <family val="2"/>
      <scheme val="minor"/>
    </font>
    <font>
      <sz val="13"/>
      <color indexed="8"/>
      <name val="Calibri"/>
      <family val="2"/>
    </font>
    <font>
      <i/>
      <u/>
      <sz val="13"/>
      <color indexed="8"/>
      <name val="Calibri"/>
      <family val="2"/>
    </font>
    <font>
      <sz val="13"/>
      <color theme="1"/>
      <name val="Khmer OS Siemreap"/>
    </font>
    <font>
      <sz val="13"/>
      <color indexed="8"/>
      <name val="Khmer OS Siemreap"/>
    </font>
    <font>
      <sz val="13"/>
      <name val="Khmer OS Siemreap"/>
    </font>
    <font>
      <b/>
      <sz val="13"/>
      <color indexed="8"/>
      <name val="Khmer OS Siemreap"/>
    </font>
    <font>
      <i/>
      <u/>
      <sz val="13"/>
      <color indexed="30"/>
      <name val="Calibri"/>
      <family val="2"/>
    </font>
    <font>
      <sz val="13"/>
      <color indexed="3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4"/>
    <xf numFmtId="0" fontId="4" fillId="0" borderId="0" xfId="4" applyFont="1"/>
    <xf numFmtId="44" fontId="3" fillId="0" borderId="0" xfId="1" applyFont="1"/>
    <xf numFmtId="0" fontId="3" fillId="0" borderId="0" xfId="4" applyAlignment="1">
      <alignment vertical="center"/>
    </xf>
    <xf numFmtId="0" fontId="3" fillId="0" borderId="0" xfId="4" applyAlignment="1">
      <alignment horizontal="center" vertical="center"/>
    </xf>
    <xf numFmtId="0" fontId="5" fillId="0" borderId="0" xfId="4" applyFont="1"/>
    <xf numFmtId="0" fontId="6" fillId="0" borderId="0" xfId="4" applyFont="1"/>
    <xf numFmtId="0" fontId="7" fillId="0" borderId="0" xfId="4" applyFont="1" applyAlignment="1">
      <alignment horizontal="left" vertical="center"/>
    </xf>
    <xf numFmtId="44" fontId="7" fillId="3" borderId="1" xfId="1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4" fillId="0" borderId="0" xfId="4" applyFont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5" fillId="0" borderId="0" xfId="4" applyFont="1" applyAlignment="1">
      <alignment horizontal="left"/>
    </xf>
    <xf numFmtId="164" fontId="16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right" vertical="center"/>
    </xf>
    <xf numFmtId="0" fontId="17" fillId="0" borderId="0" xfId="4" applyFont="1" applyAlignment="1">
      <alignment horizontal="left" vertical="center"/>
    </xf>
    <xf numFmtId="0" fontId="18" fillId="0" borderId="0" xfId="4" applyFont="1" applyAlignment="1">
      <alignment horizontal="left" vertical="center"/>
    </xf>
    <xf numFmtId="166" fontId="7" fillId="0" borderId="0" xfId="4" applyNumberFormat="1" applyFont="1" applyAlignment="1">
      <alignment horizontal="left" vertical="center"/>
    </xf>
    <xf numFmtId="167" fontId="7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168" fontId="7" fillId="0" borderId="0" xfId="4" applyNumberFormat="1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44" fontId="7" fillId="0" borderId="1" xfId="1" applyFont="1" applyBorder="1" applyAlignment="1">
      <alignment vertical="center"/>
    </xf>
    <xf numFmtId="165" fontId="18" fillId="0" borderId="0" xfId="4" applyNumberFormat="1" applyFont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4" borderId="1" xfId="4" applyFont="1" applyFill="1" applyBorder="1" applyAlignment="1">
      <alignment horizontal="left" vertical="center"/>
    </xf>
    <xf numFmtId="0" fontId="17" fillId="0" borderId="0" xfId="4" applyFont="1" applyAlignment="1">
      <alignment horizontal="left" vertical="top"/>
    </xf>
    <xf numFmtId="0" fontId="23" fillId="3" borderId="1" xfId="4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7" fillId="0" borderId="1" xfId="5" applyNumberFormat="1" applyFont="1" applyFill="1" applyBorder="1" applyAlignment="1">
      <alignment horizontal="center" vertical="center"/>
    </xf>
    <xf numFmtId="169" fontId="8" fillId="0" borderId="1" xfId="7" applyNumberFormat="1" applyFont="1" applyFill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44" fontId="7" fillId="0" borderId="1" xfId="8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0" fontId="7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1" xfId="6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9" fontId="7" fillId="0" borderId="1" xfId="7" applyNumberFormat="1" applyFont="1" applyFill="1" applyBorder="1" applyAlignment="1">
      <alignment horizontal="center" vertical="center"/>
    </xf>
    <xf numFmtId="170" fontId="7" fillId="0" borderId="1" xfId="6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/>
    </xf>
    <xf numFmtId="169" fontId="7" fillId="0" borderId="1" xfId="5" applyNumberFormat="1" applyFont="1" applyFill="1" applyBorder="1" applyAlignment="1">
      <alignment horizontal="left" vertical="center"/>
    </xf>
    <xf numFmtId="169" fontId="7" fillId="0" borderId="1" xfId="5" applyNumberFormat="1" applyFont="1" applyBorder="1" applyAlignment="1">
      <alignment horizontal="left" vertical="center"/>
    </xf>
    <xf numFmtId="2" fontId="7" fillId="4" borderId="3" xfId="4" applyNumberFormat="1" applyFont="1" applyFill="1" applyBorder="1" applyAlignment="1">
      <alignment horizontal="left" vertical="center"/>
    </xf>
    <xf numFmtId="0" fontId="7" fillId="4" borderId="3" xfId="4" applyFont="1" applyFill="1" applyBorder="1" applyAlignment="1">
      <alignment horizontal="left" vertical="center"/>
    </xf>
    <xf numFmtId="44" fontId="7" fillId="4" borderId="3" xfId="1" applyFont="1" applyFill="1" applyBorder="1" applyAlignment="1">
      <alignment horizontal="left" vertical="center"/>
    </xf>
    <xf numFmtId="44" fontId="7" fillId="4" borderId="4" xfId="1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3" fillId="0" borderId="0" xfId="4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10" fillId="0" borderId="0" xfId="4" applyFont="1" applyAlignment="1">
      <alignment horizontal="left" vertical="center"/>
    </xf>
    <xf numFmtId="2" fontId="7" fillId="4" borderId="1" xfId="4" applyNumberFormat="1" applyFont="1" applyFill="1" applyBorder="1" applyAlignment="1">
      <alignment horizontal="left" vertical="center"/>
    </xf>
    <xf numFmtId="0" fontId="21" fillId="4" borderId="3" xfId="4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4" borderId="4" xfId="4" applyFont="1" applyFill="1" applyBorder="1" applyAlignment="1">
      <alignment horizontal="left" vertical="center"/>
    </xf>
    <xf numFmtId="0" fontId="24" fillId="4" borderId="2" xfId="4" applyFont="1" applyFill="1" applyBorder="1" applyAlignment="1">
      <alignment horizontal="left" vertical="center"/>
    </xf>
    <xf numFmtId="0" fontId="25" fillId="0" borderId="0" xfId="4" applyFont="1" applyAlignment="1">
      <alignment horizontal="left" vertical="center"/>
    </xf>
    <xf numFmtId="0" fontId="27" fillId="0" borderId="0" xfId="4" applyFont="1" applyAlignment="1">
      <alignment horizontal="left" vertical="center"/>
    </xf>
    <xf numFmtId="0" fontId="25" fillId="0" borderId="0" xfId="4" applyFont="1" applyAlignment="1">
      <alignment horizontal="left" vertical="top"/>
    </xf>
    <xf numFmtId="0" fontId="29" fillId="0" borderId="0" xfId="4" applyFont="1"/>
    <xf numFmtId="0" fontId="30" fillId="0" borderId="0" xfId="4" applyFont="1"/>
    <xf numFmtId="0" fontId="31" fillId="0" borderId="0" xfId="4" applyFont="1" applyAlignment="1">
      <alignment horizontal="left"/>
    </xf>
    <xf numFmtId="0" fontId="32" fillId="0" borderId="0" xfId="4" applyFont="1" applyAlignment="1">
      <alignment horizontal="left"/>
    </xf>
    <xf numFmtId="0" fontId="34" fillId="0" borderId="0" xfId="0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center"/>
    </xf>
    <xf numFmtId="0" fontId="37" fillId="4" borderId="2" xfId="4" applyFont="1" applyFill="1" applyBorder="1" applyAlignment="1">
      <alignment horizontal="left" vertical="center"/>
    </xf>
    <xf numFmtId="0" fontId="37" fillId="4" borderId="3" xfId="4" applyFont="1" applyFill="1" applyBorder="1" applyAlignment="1">
      <alignment horizontal="left" vertical="center"/>
    </xf>
    <xf numFmtId="2" fontId="38" fillId="4" borderId="3" xfId="4" applyNumberFormat="1" applyFont="1" applyFill="1" applyBorder="1" applyAlignment="1">
      <alignment horizontal="left" vertical="center"/>
    </xf>
    <xf numFmtId="0" fontId="38" fillId="4" borderId="3" xfId="4" applyFont="1" applyFill="1" applyBorder="1" applyAlignment="1">
      <alignment horizontal="left" vertical="center"/>
    </xf>
    <xf numFmtId="44" fontId="38" fillId="4" borderId="3" xfId="1" applyFont="1" applyFill="1" applyBorder="1" applyAlignment="1">
      <alignment horizontal="left" vertical="center"/>
    </xf>
    <xf numFmtId="44" fontId="38" fillId="4" borderId="4" xfId="1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9" fillId="0" borderId="0" xfId="4" applyFont="1" applyAlignment="1">
      <alignment horizontal="left" vertical="center"/>
    </xf>
    <xf numFmtId="0" fontId="30" fillId="0" borderId="0" xfId="4" applyFont="1" applyAlignment="1">
      <alignment horizontal="left" vertical="center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left" vertical="center"/>
    </xf>
    <xf numFmtId="0" fontId="38" fillId="0" borderId="8" xfId="4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70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9" fontId="38" fillId="0" borderId="1" xfId="5" applyNumberFormat="1" applyFont="1" applyFill="1" applyBorder="1" applyAlignment="1">
      <alignment horizontal="center" vertical="center"/>
    </xf>
    <xf numFmtId="44" fontId="38" fillId="0" borderId="1" xfId="1" applyFont="1" applyBorder="1" applyAlignment="1">
      <alignment vertical="center"/>
    </xf>
    <xf numFmtId="0" fontId="29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170" fontId="39" fillId="0" borderId="1" xfId="6" applyNumberFormat="1" applyFont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169" fontId="38" fillId="0" borderId="1" xfId="7" applyNumberFormat="1" applyFont="1" applyFill="1" applyBorder="1" applyAlignment="1">
      <alignment horizontal="center" vertical="center"/>
    </xf>
    <xf numFmtId="0" fontId="38" fillId="0" borderId="1" xfId="6" applyFont="1" applyBorder="1" applyAlignment="1">
      <alignment horizontal="left" vertical="top"/>
    </xf>
    <xf numFmtId="0" fontId="38" fillId="4" borderId="1" xfId="4" applyFont="1" applyFill="1" applyBorder="1" applyAlignment="1">
      <alignment horizontal="left" vertical="center"/>
    </xf>
    <xf numFmtId="2" fontId="38" fillId="4" borderId="1" xfId="4" applyNumberFormat="1" applyFont="1" applyFill="1" applyBorder="1" applyAlignment="1">
      <alignment horizontal="left" vertical="center"/>
    </xf>
    <xf numFmtId="0" fontId="38" fillId="0" borderId="1" xfId="4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69" fontId="38" fillId="0" borderId="1" xfId="5" applyNumberFormat="1" applyFont="1" applyFill="1" applyBorder="1" applyAlignment="1">
      <alignment horizontal="left" vertical="center"/>
    </xf>
    <xf numFmtId="44" fontId="38" fillId="0" borderId="1" xfId="8" applyFont="1" applyFill="1" applyBorder="1" applyAlignment="1">
      <alignment horizontal="center" vertical="center"/>
    </xf>
    <xf numFmtId="0" fontId="28" fillId="4" borderId="4" xfId="4" applyFont="1" applyFill="1" applyBorder="1" applyAlignment="1">
      <alignment horizontal="left" vertical="center"/>
    </xf>
    <xf numFmtId="169" fontId="38" fillId="0" borderId="1" xfId="5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170" fontId="38" fillId="0" borderId="1" xfId="6" applyNumberFormat="1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169" fontId="39" fillId="0" borderId="1" xfId="7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40" fillId="3" borderId="1" xfId="4" applyFont="1" applyFill="1" applyBorder="1" applyAlignment="1">
      <alignment horizontal="center" vertical="center"/>
    </xf>
    <xf numFmtId="44" fontId="38" fillId="3" borderId="1" xfId="1" applyFont="1" applyFill="1" applyBorder="1" applyAlignment="1">
      <alignment horizontal="center" vertical="center"/>
    </xf>
    <xf numFmtId="0" fontId="41" fillId="0" borderId="0" xfId="4" applyFont="1"/>
    <xf numFmtId="0" fontId="42" fillId="0" borderId="0" xfId="4" applyFont="1"/>
    <xf numFmtId="0" fontId="20" fillId="0" borderId="0" xfId="4" applyFont="1" applyAlignment="1">
      <alignment horizontal="center" vertical="top"/>
    </xf>
    <xf numFmtId="43" fontId="33" fillId="2" borderId="7" xfId="3" applyFont="1" applyFill="1" applyBorder="1" applyAlignment="1">
      <alignment horizontal="center" vertical="center"/>
    </xf>
    <xf numFmtId="2" fontId="33" fillId="2" borderId="6" xfId="0" applyNumberFormat="1" applyFont="1" applyFill="1" applyBorder="1" applyAlignment="1">
      <alignment horizontal="center" vertical="center"/>
    </xf>
    <xf numFmtId="44" fontId="33" fillId="2" borderId="6" xfId="1" applyFont="1" applyFill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40" fillId="3" borderId="1" xfId="4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43" fontId="13" fillId="2" borderId="7" xfId="3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44" fontId="13" fillId="2" borderId="6" xfId="1" applyFont="1" applyFill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49" fontId="0" fillId="0" borderId="0" xfId="0" applyNumberFormat="1"/>
  </cellXfs>
  <cellStyles count="9">
    <cellStyle name="Comma" xfId="3" builtinId="3"/>
    <cellStyle name="Currency" xfId="1" builtinId="4"/>
    <cellStyle name="Currency 2" xfId="7" xr:uid="{AE666414-C4F5-4E34-B3BD-AFD5425133F1}"/>
    <cellStyle name="Currency 6" xfId="5" xr:uid="{0D92FDAE-4FE5-426F-BE37-17EDBBE80F79}"/>
    <cellStyle name="Currency 6 2 2" xfId="8" xr:uid="{42E5BCF4-4214-4693-832A-1402773C77A2}"/>
    <cellStyle name="Normal" xfId="0" builtinId="0"/>
    <cellStyle name="Normal 10" xfId="6" xr:uid="{42BA48AC-C0DD-4C19-A19A-90D92A7C8859}"/>
    <cellStyle name="Normal 2" xfId="2" xr:uid="{97A790A4-1D5A-4828-AF48-735CDDDB66DC}"/>
    <cellStyle name="Normal 2 2 2" xfId="4" xr:uid="{C51E95D9-C3E8-4FD8-A700-6DDDEFB0AD43}"/>
  </cellStyles>
  <dxfs count="1">
    <dxf>
      <numFmt numFmtId="30" formatCode="@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6561" cy="1273970"/>
    <xdr:pic>
      <xdr:nvPicPr>
        <xdr:cNvPr id="2" name="Picture 1">
          <a:extLst>
            <a:ext uri="{FF2B5EF4-FFF2-40B4-BE49-F238E27FC236}">
              <a16:creationId xmlns:a16="http://schemas.microsoft.com/office/drawing/2014/main" id="{BAA16EFB-3835-492A-8E53-66768D1D1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4" t="18479" r="7585" b="10998"/>
        <a:stretch/>
      </xdr:blipFill>
      <xdr:spPr>
        <a:xfrm>
          <a:off x="0" y="0"/>
          <a:ext cx="1566561" cy="1273970"/>
        </a:xfrm>
        <a:prstGeom prst="rect">
          <a:avLst/>
        </a:prstGeom>
      </xdr:spPr>
    </xdr:pic>
    <xdr:clientData/>
  </xdr:oneCellAnchor>
  <xdr:twoCellAnchor>
    <xdr:from>
      <xdr:col>0</xdr:col>
      <xdr:colOff>1</xdr:colOff>
      <xdr:row>48</xdr:row>
      <xdr:rowOff>136071</xdr:rowOff>
    </xdr:from>
    <xdr:to>
      <xdr:col>7</xdr:col>
      <xdr:colOff>638175</xdr:colOff>
      <xdr:row>59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F42C621-2A00-4114-8085-578CB98224BA}"/>
            </a:ext>
          </a:extLst>
        </xdr:cNvPr>
        <xdr:cNvGrpSpPr/>
      </xdr:nvGrpSpPr>
      <xdr:grpSpPr>
        <a:xfrm>
          <a:off x="1" y="16802100"/>
          <a:ext cx="11806917" cy="2737757"/>
          <a:chOff x="910491" y="19090820"/>
          <a:chExt cx="8973980" cy="246289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E1A14DF-8E32-3707-C9BF-70B466FDFFB5}"/>
              </a:ext>
            </a:extLst>
          </xdr:cNvPr>
          <xdr:cNvGrpSpPr/>
        </xdr:nvGrpSpPr>
        <xdr:grpSpPr>
          <a:xfrm>
            <a:off x="910491" y="19090820"/>
            <a:ext cx="8973980" cy="2462893"/>
            <a:chOff x="2834251" y="8329253"/>
            <a:chExt cx="4901356" cy="3109053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98592C48-726E-3ACB-0A4A-BE30568F5F0A}"/>
                </a:ext>
              </a:extLst>
            </xdr:cNvPr>
            <xdr:cNvSpPr/>
          </xdr:nvSpPr>
          <xdr:spPr bwMode="auto">
            <a:xfrm>
              <a:off x="4059318" y="8329254"/>
              <a:ext cx="109179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បានត្រួតពិនិត្យ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l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​​  លោក ហេង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ប៉ស្រេង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Site QS Supervisor </a:t>
              </a: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:.........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/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......../20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4</a:t>
              </a: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AF52FA-D465-0CE2-EB2A-1CE5F0A3DF10}"/>
                </a:ext>
              </a:extLst>
            </xdr:cNvPr>
            <xdr:cNvSpPr txBox="1"/>
          </xdr:nvSpPr>
          <xdr:spPr>
            <a:xfrm>
              <a:off x="2834251" y="8329254"/>
              <a:ext cx="872552" cy="31090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អ្នកធ្វើបញ្ជី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Prepared by:</a:t>
              </a:r>
            </a:p>
            <a:p>
              <a:pPr marL="0" indent="0"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ឈ្មោះ​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យ៉ែម សាវុធ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តួនាទី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Site 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QS   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ខែ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ឆ្នាំ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2024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7730AD2-8F6F-03EE-BD8C-65F8CC208A4F}"/>
                </a:ext>
              </a:extLst>
            </xdr:cNvPr>
            <xdr:cNvSpPr/>
          </xdr:nvSpPr>
          <xdr:spPr bwMode="auto">
            <a:xfrm>
              <a:off x="6795874" y="8329253"/>
              <a:ext cx="93973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ត្រួតពិនិត្យនិងឯកភាពដោយ</a:t>
              </a: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and Endorsed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លោក មាស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ដារ៉ាមុនី</a:t>
              </a:r>
              <a:endParaRPr lang="en-US" sz="1300" b="1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Project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Director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endParaRPr lang="km-KH" sz="1300">
                <a:ln>
                  <a:noFill/>
                </a:ln>
                <a:solidFill>
                  <a:sysClr val="windowText" lastClr="000000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:......../........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/202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89502AE-B21B-DC69-05D5-E325FFD72169}"/>
              </a:ext>
            </a:extLst>
          </xdr:cNvPr>
          <xdr:cNvSpPr/>
        </xdr:nvSpPr>
        <xdr:spPr bwMode="auto">
          <a:xfrm>
            <a:off x="5797898" y="19090821"/>
            <a:ext cx="1720572" cy="239751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ត្រួតពិនិត្យនិងឯកភាពដោយ</a:t>
            </a:r>
          </a:p>
          <a:p>
            <a:pPr algn="ctr"/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Reviewed and Endorsed by: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លោក ហេង</a:t>
            </a:r>
            <a:r>
              <a:rPr lang="km-KH" sz="1300" baseline="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 សុខលីណា</a:t>
            </a:r>
            <a:endParaRPr lang="en-US" sz="1300" b="1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តួនាទីៈ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 Site Manager</a:t>
            </a:r>
            <a:endParaRPr lang="km-KH" sz="1300">
              <a:ln>
                <a:noFill/>
              </a:ln>
              <a:solidFill>
                <a:sysClr val="windowText" lastClr="000000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ថ្ងៃទី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:......../........</a:t>
            </a: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/202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4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____P.H%20Head%20Office%20Work\1.3___%20BOQ%20of%20L-C1%20&amp;%20L-C2%20Villa\02.BOQ%20of%20LC2-House-8%20Unit__19-July-2014__R5.dw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ARD"/>
      <sheetName val="S0-Contents"/>
      <sheetName val="RateAnal"/>
      <sheetName val="MAT Schedule"/>
      <sheetName val="Sheet1"/>
      <sheetName val="MAT SCHEDULEs"/>
      <sheetName val="STC"/>
      <sheetName val="S1"/>
      <sheetName val="Request Unit Rate 2nd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 ok"/>
      <sheetName val="S12 Cancelled"/>
      <sheetName val="S13"/>
      <sheetName val="S14_ok"/>
      <sheetName val="ចាប់ជ្រុង,បូកពិដាន,ខ្សែទឹក"/>
      <sheetName val="S15__ok"/>
      <sheetName val="S16-OK"/>
      <sheetName val="S17"/>
      <sheetName val="S18"/>
      <sheetName val="S19"/>
      <sheetName val="S20"/>
      <sheetName val="S21"/>
      <sheetName val="S22"/>
      <sheetName val="បរិមាណដែកខ្សែទឹក"/>
      <sheetName val="S23"/>
      <sheetName val="S23a"/>
      <sheetName val="S24"/>
      <sheetName val="S25"/>
      <sheetName val="aaaaaaa"/>
      <sheetName val="S26"/>
      <sheetName val="S27"/>
      <sheetName val="S28"/>
      <sheetName val="S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E39">
            <v>0.04</v>
          </cell>
        </row>
        <row r="40">
          <cell r="E40">
            <v>4.2000000000000003E-2</v>
          </cell>
        </row>
        <row r="41">
          <cell r="E41">
            <v>5</v>
          </cell>
        </row>
        <row r="42">
          <cell r="E42">
            <v>5</v>
          </cell>
        </row>
        <row r="43">
          <cell r="E43">
            <v>11.5</v>
          </cell>
        </row>
        <row r="44">
          <cell r="E44">
            <v>17</v>
          </cell>
        </row>
        <row r="45">
          <cell r="E45">
            <v>13</v>
          </cell>
        </row>
        <row r="46">
          <cell r="E46">
            <v>88.5</v>
          </cell>
        </row>
      </sheetData>
      <sheetData sheetId="10">
        <row r="46">
          <cell r="E46">
            <v>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0B79F-476F-46C7-8388-BFC4B0CC17FB}" name="Table1" displayName="Table1" ref="A1:F35" totalsRowShown="0">
  <autoFilter ref="A1:F35" xr:uid="{ADA0B79F-476F-46C7-8388-BFC4B0CC17FB}"/>
  <tableColumns count="6">
    <tableColumn id="1" xr3:uid="{ECA78109-88B6-455E-B8CD-B3D8B5C963F0}" name="NO" dataDxfId="0"/>
    <tableColumn id="2" xr3:uid="{ADB2F4B9-0D27-45F0-813E-D9FE1FC1ECF3}" name="DESCRIPTION"/>
    <tableColumn id="3" xr3:uid="{EE0285F1-EFDD-4132-AA99-26B590DEC64E}" name="QUANTITY"/>
    <tableColumn id="4" xr3:uid="{F7BE1C6F-46DB-4BFA-8728-C58F8A83A384}" name="UOM"/>
    <tableColumn id="5" xr3:uid="{F2B33952-88DC-42B2-AE4B-A586548E04AA}" name="UNIT PRICE"/>
    <tableColumn id="6" xr3:uid="{F9D7642D-961E-49F8-9F70-6440C6FE5CDA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C7A8-0BBC-414A-834A-26E64A22DBE6}">
  <sheetPr>
    <tabColor theme="8"/>
    <pageSetUpPr fitToPage="1"/>
  </sheetPr>
  <dimension ref="A2:AM139"/>
  <sheetViews>
    <sheetView showGridLines="0" tabSelected="1" view="pageBreakPreview" zoomScale="70" zoomScaleNormal="100" zoomScaleSheetLayoutView="70" workbookViewId="0">
      <selection activeCell="O5" sqref="O5"/>
    </sheetView>
  </sheetViews>
  <sheetFormatPr defaultRowHeight="13.2" outlineLevelCol="1"/>
  <cols>
    <col min="1" max="1" width="23.6640625" style="5" customWidth="1"/>
    <col min="2" max="2" width="53.33203125" style="4" customWidth="1"/>
    <col min="3" max="3" width="21.554687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28.109375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>
      <c r="A2" s="117" t="s">
        <v>7</v>
      </c>
      <c r="B2" s="117"/>
      <c r="C2" s="117"/>
      <c r="D2" s="117"/>
      <c r="E2" s="117"/>
      <c r="F2" s="117"/>
      <c r="G2" s="117"/>
      <c r="H2" s="117"/>
    </row>
    <row r="3" spans="1:25" ht="33.6">
      <c r="A3" s="123" t="s">
        <v>68</v>
      </c>
      <c r="B3" s="123"/>
      <c r="C3" s="123"/>
      <c r="D3" s="123"/>
      <c r="E3" s="123"/>
      <c r="F3" s="123"/>
      <c r="G3" s="123"/>
      <c r="H3" s="123"/>
    </row>
    <row r="4" spans="1:25" ht="28.2">
      <c r="A4" s="122" t="s">
        <v>6</v>
      </c>
      <c r="B4" s="122"/>
      <c r="C4" s="122"/>
      <c r="D4" s="122"/>
      <c r="E4" s="122"/>
      <c r="F4" s="122"/>
      <c r="G4" s="122"/>
      <c r="H4" s="122"/>
    </row>
    <row r="5" spans="1:25" ht="28.2">
      <c r="A5" s="122" t="s">
        <v>70</v>
      </c>
      <c r="B5" s="122"/>
      <c r="C5" s="122"/>
      <c r="D5" s="122"/>
      <c r="E5" s="122"/>
      <c r="F5" s="122"/>
      <c r="G5" s="122"/>
      <c r="H5" s="122"/>
    </row>
    <row r="6" spans="1:25" ht="28.2">
      <c r="A6" s="122" t="s">
        <v>69</v>
      </c>
      <c r="B6" s="122"/>
      <c r="C6" s="122"/>
      <c r="D6" s="122"/>
      <c r="E6" s="122"/>
      <c r="F6" s="122"/>
      <c r="G6" s="122"/>
      <c r="H6" s="122"/>
    </row>
    <row r="7" spans="1:25" s="16" customFormat="1" ht="28.2">
      <c r="A7" s="64" t="s">
        <v>37</v>
      </c>
      <c r="B7" s="65" t="s">
        <v>71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8.2">
      <c r="A8" s="64" t="s">
        <v>13</v>
      </c>
      <c r="B8" s="66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8.2">
      <c r="A9" s="64" t="s">
        <v>39</v>
      </c>
      <c r="B9" s="64" t="s">
        <v>49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69" customFormat="1" ht="27.6">
      <c r="A10" s="121" t="s">
        <v>42</v>
      </c>
      <c r="B10" s="121"/>
      <c r="C10" s="121"/>
      <c r="D10" s="121"/>
      <c r="E10" s="121"/>
      <c r="F10" s="121"/>
      <c r="G10" s="121"/>
      <c r="H10" s="121"/>
      <c r="I10" s="67"/>
      <c r="J10" s="68"/>
      <c r="K10" s="67"/>
      <c r="L10" s="68"/>
      <c r="M10" s="67"/>
      <c r="N10" s="68"/>
      <c r="O10" s="67"/>
      <c r="Q10" s="70"/>
      <c r="S10" s="70"/>
      <c r="U10" s="70"/>
      <c r="W10" s="70"/>
      <c r="Y10" s="70"/>
    </row>
    <row r="11" spans="1:25" s="69" customFormat="1" ht="27.6">
      <c r="A11" s="125" t="s">
        <v>5</v>
      </c>
      <c r="B11" s="127" t="s">
        <v>4</v>
      </c>
      <c r="C11" s="119" t="s">
        <v>3</v>
      </c>
      <c r="D11" s="119" t="s">
        <v>2</v>
      </c>
      <c r="E11" s="120" t="s">
        <v>1</v>
      </c>
      <c r="F11" s="120" t="s">
        <v>1</v>
      </c>
      <c r="G11" s="118" t="s">
        <v>0</v>
      </c>
      <c r="H11" s="118" t="s">
        <v>43</v>
      </c>
      <c r="I11" s="67"/>
      <c r="J11" s="68"/>
      <c r="K11" s="67"/>
      <c r="L11" s="68"/>
      <c r="M11" s="67"/>
      <c r="N11" s="68"/>
      <c r="O11" s="67"/>
      <c r="P11" s="68"/>
      <c r="Q11" s="67"/>
      <c r="S11" s="70"/>
      <c r="U11" s="70"/>
      <c r="W11" s="70"/>
      <c r="Y11" s="70"/>
    </row>
    <row r="12" spans="1:25" s="72" customFormat="1" ht="17.399999999999999">
      <c r="A12" s="126"/>
      <c r="B12" s="128"/>
      <c r="C12" s="119"/>
      <c r="D12" s="119"/>
      <c r="E12" s="120"/>
      <c r="F12" s="120"/>
      <c r="G12" s="118"/>
      <c r="H12" s="118"/>
      <c r="I12" s="71"/>
      <c r="J12" s="71"/>
      <c r="K12" s="71"/>
      <c r="L12" s="71"/>
      <c r="M12" s="67"/>
      <c r="N12" s="68"/>
      <c r="O12" s="67"/>
      <c r="P12" s="68"/>
      <c r="Q12" s="67"/>
      <c r="S12" s="73"/>
      <c r="U12" s="73"/>
      <c r="W12" s="73"/>
      <c r="Y12" s="73"/>
    </row>
    <row r="13" spans="1:25" s="83" customFormat="1" ht="27.6">
      <c r="A13" s="74" t="s">
        <v>8</v>
      </c>
      <c r="B13" s="75"/>
      <c r="C13" s="76"/>
      <c r="D13" s="77"/>
      <c r="E13" s="78"/>
      <c r="F13" s="79"/>
      <c r="G13" s="79"/>
      <c r="H13" s="79"/>
      <c r="I13" s="80"/>
      <c r="J13" s="80"/>
      <c r="K13" s="80"/>
      <c r="L13" s="80"/>
      <c r="M13" s="81"/>
      <c r="N13" s="82"/>
      <c r="O13" s="81"/>
      <c r="P13" s="82"/>
      <c r="Q13" s="81"/>
      <c r="S13" s="84"/>
      <c r="U13" s="84"/>
      <c r="W13" s="84"/>
      <c r="Y13" s="84"/>
    </row>
    <row r="14" spans="1:25" s="93" customFormat="1" ht="27.6">
      <c r="A14" s="85">
        <f>MAX(A10:A13)+1</f>
        <v>1</v>
      </c>
      <c r="B14" s="86" t="s">
        <v>50</v>
      </c>
      <c r="C14" s="87">
        <v>133.9</v>
      </c>
      <c r="D14" s="88" t="s">
        <v>10</v>
      </c>
      <c r="E14" s="89">
        <v>3.3</v>
      </c>
      <c r="F14" s="90">
        <f>E14-0.2</f>
        <v>3.0999999999999996</v>
      </c>
      <c r="G14" s="90">
        <f>C14*F14</f>
        <v>415.09</v>
      </c>
      <c r="H14" s="90"/>
      <c r="I14" s="71"/>
      <c r="J14" s="71"/>
      <c r="K14" s="71"/>
      <c r="L14" s="71"/>
      <c r="M14" s="91"/>
      <c r="N14" s="92"/>
      <c r="O14" s="91"/>
      <c r="P14" s="92"/>
      <c r="Q14" s="91"/>
      <c r="S14" s="94"/>
      <c r="U14" s="94"/>
      <c r="W14" s="94"/>
      <c r="Y14" s="94"/>
    </row>
    <row r="15" spans="1:25" s="93" customFormat="1" ht="27.6">
      <c r="A15" s="85">
        <f t="shared" ref="A15:A23" si="0">MAX(A10:A14)+1</f>
        <v>2</v>
      </c>
      <c r="B15" s="86" t="s">
        <v>51</v>
      </c>
      <c r="C15" s="87">
        <v>4.9000000000000004</v>
      </c>
      <c r="D15" s="88" t="s">
        <v>10</v>
      </c>
      <c r="E15" s="89">
        <v>2.8</v>
      </c>
      <c r="F15" s="90">
        <f t="shared" ref="F15:F46" si="1">E15*99.5%</f>
        <v>2.786</v>
      </c>
      <c r="G15" s="90">
        <f t="shared" ref="G15:G23" si="2">C15*F15</f>
        <v>13.651400000000001</v>
      </c>
      <c r="H15" s="90"/>
      <c r="I15" s="71"/>
      <c r="J15" s="71"/>
      <c r="K15" s="71"/>
      <c r="L15" s="71"/>
      <c r="M15" s="91"/>
      <c r="N15" s="92"/>
      <c r="O15" s="91"/>
      <c r="P15" s="92"/>
      <c r="Q15" s="91"/>
      <c r="S15" s="94"/>
      <c r="U15" s="94"/>
      <c r="W15" s="94"/>
      <c r="Y15" s="94"/>
    </row>
    <row r="16" spans="1:25" s="93" customFormat="1" ht="27.6">
      <c r="A16" s="85">
        <f t="shared" si="0"/>
        <v>3</v>
      </c>
      <c r="B16" s="86" t="s">
        <v>52</v>
      </c>
      <c r="C16" s="87">
        <v>6.1</v>
      </c>
      <c r="D16" s="88" t="s">
        <v>10</v>
      </c>
      <c r="E16" s="89">
        <v>2.8</v>
      </c>
      <c r="F16" s="90">
        <f t="shared" ref="F16:F19" si="3">E16*99.5%</f>
        <v>2.786</v>
      </c>
      <c r="G16" s="90">
        <f t="shared" si="2"/>
        <v>16.994599999999998</v>
      </c>
      <c r="H16" s="90"/>
      <c r="I16" s="71"/>
      <c r="J16" s="71"/>
      <c r="K16" s="71"/>
      <c r="L16" s="71"/>
      <c r="M16" s="91"/>
      <c r="N16" s="92"/>
      <c r="O16" s="91"/>
      <c r="P16" s="92"/>
      <c r="Q16" s="91"/>
      <c r="S16" s="94"/>
      <c r="U16" s="94"/>
      <c r="W16" s="94"/>
      <c r="Y16" s="94"/>
    </row>
    <row r="17" spans="1:25" s="93" customFormat="1" ht="27.6">
      <c r="A17" s="85">
        <f>MAX(A13:A16)+1</f>
        <v>4</v>
      </c>
      <c r="B17" s="86" t="s">
        <v>53</v>
      </c>
      <c r="C17" s="95">
        <v>85.03</v>
      </c>
      <c r="D17" s="88" t="s">
        <v>11</v>
      </c>
      <c r="E17" s="89">
        <v>0.3</v>
      </c>
      <c r="F17" s="90">
        <f t="shared" si="3"/>
        <v>0.29849999999999999</v>
      </c>
      <c r="G17" s="90">
        <f t="shared" si="2"/>
        <v>25.381454999999999</v>
      </c>
      <c r="H17" s="90"/>
      <c r="I17" s="71"/>
      <c r="J17" s="71"/>
      <c r="K17" s="71"/>
      <c r="L17" s="71"/>
      <c r="M17" s="91"/>
      <c r="N17" s="92"/>
      <c r="O17" s="91"/>
      <c r="P17" s="92"/>
      <c r="Q17" s="91"/>
      <c r="S17" s="94"/>
      <c r="U17" s="94"/>
      <c r="W17" s="94"/>
      <c r="Y17" s="94"/>
    </row>
    <row r="18" spans="1:25" s="93" customFormat="1" ht="27.6">
      <c r="A18" s="85">
        <f>MAX(A14:A17)+1</f>
        <v>5</v>
      </c>
      <c r="B18" s="86" t="s">
        <v>54</v>
      </c>
      <c r="C18" s="95">
        <v>3.0840000000000001</v>
      </c>
      <c r="D18" s="88" t="s">
        <v>10</v>
      </c>
      <c r="E18" s="89">
        <v>2.8</v>
      </c>
      <c r="F18" s="90">
        <f t="shared" si="3"/>
        <v>2.786</v>
      </c>
      <c r="G18" s="90">
        <f t="shared" si="2"/>
        <v>8.5920240000000003</v>
      </c>
      <c r="H18" s="90"/>
      <c r="I18" s="71"/>
      <c r="J18" s="71"/>
      <c r="K18" s="71"/>
      <c r="L18" s="71"/>
      <c r="M18" s="91"/>
      <c r="N18" s="92"/>
      <c r="O18" s="91"/>
      <c r="P18" s="92"/>
      <c r="Q18" s="91"/>
      <c r="S18" s="94"/>
      <c r="U18" s="94"/>
      <c r="W18" s="94"/>
      <c r="Y18" s="94"/>
    </row>
    <row r="19" spans="1:25" s="93" customFormat="1" ht="27.6">
      <c r="A19" s="85">
        <f>MAX(A15:A18)+1</f>
        <v>6</v>
      </c>
      <c r="B19" s="86" t="s">
        <v>55</v>
      </c>
      <c r="C19" s="96">
        <v>2.7</v>
      </c>
      <c r="D19" s="97" t="s">
        <v>11</v>
      </c>
      <c r="E19" s="98">
        <v>2</v>
      </c>
      <c r="F19" s="90">
        <f t="shared" si="3"/>
        <v>1.99</v>
      </c>
      <c r="G19" s="90">
        <f t="shared" si="2"/>
        <v>5.3730000000000002</v>
      </c>
      <c r="H19" s="90"/>
      <c r="I19" s="71"/>
      <c r="J19" s="71"/>
      <c r="K19" s="71"/>
      <c r="L19" s="71"/>
      <c r="M19" s="91"/>
      <c r="N19" s="92"/>
      <c r="O19" s="91"/>
      <c r="P19" s="92"/>
      <c r="Q19" s="91"/>
      <c r="S19" s="94"/>
      <c r="U19" s="94"/>
      <c r="W19" s="94"/>
      <c r="Y19" s="94"/>
    </row>
    <row r="20" spans="1:25" s="93" customFormat="1" ht="27.6">
      <c r="A20" s="85">
        <f>MAX(A16:A19)+1</f>
        <v>7</v>
      </c>
      <c r="B20" s="86" t="s">
        <v>56</v>
      </c>
      <c r="C20" s="87">
        <v>1.76</v>
      </c>
      <c r="D20" s="88" t="s">
        <v>11</v>
      </c>
      <c r="E20" s="89">
        <v>2</v>
      </c>
      <c r="F20" s="90">
        <f t="shared" si="1"/>
        <v>1.99</v>
      </c>
      <c r="G20" s="90">
        <f t="shared" si="2"/>
        <v>3.5024000000000002</v>
      </c>
      <c r="H20" s="90"/>
      <c r="I20" s="71"/>
      <c r="J20" s="71"/>
      <c r="K20" s="71"/>
      <c r="L20" s="71"/>
      <c r="M20" s="91"/>
      <c r="N20" s="92"/>
      <c r="O20" s="91"/>
      <c r="P20" s="92"/>
      <c r="Q20" s="91"/>
      <c r="S20" s="94"/>
      <c r="U20" s="94"/>
      <c r="W20" s="94"/>
      <c r="Y20" s="94"/>
    </row>
    <row r="21" spans="1:25" s="93" customFormat="1" ht="27.6">
      <c r="A21" s="85">
        <f>MAX(A17:A20)+1</f>
        <v>8</v>
      </c>
      <c r="B21" s="99" t="s">
        <v>57</v>
      </c>
      <c r="C21" s="87">
        <v>1</v>
      </c>
      <c r="D21" s="88" t="s">
        <v>12</v>
      </c>
      <c r="E21" s="89">
        <v>107</v>
      </c>
      <c r="F21" s="90">
        <f t="shared" si="1"/>
        <v>106.465</v>
      </c>
      <c r="G21" s="90">
        <f t="shared" si="2"/>
        <v>106.465</v>
      </c>
      <c r="H21" s="90"/>
      <c r="I21" s="71"/>
      <c r="J21" s="71"/>
      <c r="K21" s="71"/>
      <c r="L21" s="71"/>
      <c r="M21" s="91"/>
      <c r="N21" s="92"/>
      <c r="O21" s="91"/>
      <c r="P21" s="92"/>
      <c r="Q21" s="91"/>
      <c r="S21" s="94"/>
      <c r="U21" s="94"/>
      <c r="W21" s="94"/>
      <c r="Y21" s="94"/>
    </row>
    <row r="22" spans="1:25" s="93" customFormat="1" ht="27.6">
      <c r="A22" s="85">
        <f t="shared" si="0"/>
        <v>9</v>
      </c>
      <c r="B22" s="99" t="s">
        <v>58</v>
      </c>
      <c r="C22" s="95">
        <v>1</v>
      </c>
      <c r="D22" s="88" t="s">
        <v>12</v>
      </c>
      <c r="E22" s="89">
        <v>104</v>
      </c>
      <c r="F22" s="90">
        <f t="shared" si="1"/>
        <v>103.48</v>
      </c>
      <c r="G22" s="90">
        <f t="shared" si="2"/>
        <v>103.48</v>
      </c>
      <c r="H22" s="90"/>
      <c r="I22" s="71"/>
      <c r="J22" s="71"/>
      <c r="K22" s="71"/>
      <c r="L22" s="71"/>
      <c r="M22" s="91"/>
      <c r="N22" s="92"/>
      <c r="O22" s="91"/>
      <c r="P22" s="92"/>
      <c r="Q22" s="91"/>
      <c r="S22" s="94"/>
      <c r="U22" s="94"/>
      <c r="W22" s="94"/>
      <c r="Y22" s="94"/>
    </row>
    <row r="23" spans="1:25" s="93" customFormat="1" ht="27.6">
      <c r="A23" s="85">
        <f t="shared" si="0"/>
        <v>10</v>
      </c>
      <c r="B23" s="99" t="s">
        <v>59</v>
      </c>
      <c r="C23" s="95">
        <v>1</v>
      </c>
      <c r="D23" s="88" t="s">
        <v>12</v>
      </c>
      <c r="E23" s="89">
        <v>61</v>
      </c>
      <c r="F23" s="90">
        <f t="shared" si="1"/>
        <v>60.695</v>
      </c>
      <c r="G23" s="90">
        <f t="shared" si="2"/>
        <v>60.695</v>
      </c>
      <c r="H23" s="90"/>
      <c r="I23" s="71"/>
      <c r="J23" s="71"/>
      <c r="K23" s="71"/>
      <c r="L23" s="71"/>
      <c r="M23" s="91"/>
      <c r="N23" s="92"/>
      <c r="O23" s="91"/>
      <c r="P23" s="92"/>
      <c r="Q23" s="91"/>
      <c r="S23" s="94"/>
      <c r="U23" s="94"/>
      <c r="W23" s="94"/>
      <c r="Y23" s="94"/>
    </row>
    <row r="24" spans="1:25" s="83" customFormat="1" ht="27.6">
      <c r="A24" s="74" t="s">
        <v>29</v>
      </c>
      <c r="B24" s="100"/>
      <c r="C24" s="101"/>
      <c r="D24" s="100"/>
      <c r="E24" s="100"/>
      <c r="F24" s="100"/>
      <c r="G24" s="100"/>
      <c r="H24" s="100"/>
      <c r="I24" s="80"/>
      <c r="J24" s="80"/>
      <c r="K24" s="80"/>
      <c r="L24" s="80"/>
      <c r="M24" s="81"/>
      <c r="N24" s="82"/>
      <c r="O24" s="81"/>
      <c r="P24" s="82"/>
      <c r="Q24" s="81"/>
      <c r="S24" s="84"/>
      <c r="U24" s="84"/>
      <c r="W24" s="84"/>
      <c r="Y24" s="84"/>
    </row>
    <row r="25" spans="1:25" s="93" customFormat="1" ht="27.6">
      <c r="A25" s="85">
        <f>MAX(A13:A24)+1</f>
        <v>11</v>
      </c>
      <c r="B25" s="86" t="s">
        <v>50</v>
      </c>
      <c r="C25" s="87">
        <v>105.75</v>
      </c>
      <c r="D25" s="102" t="s">
        <v>10</v>
      </c>
      <c r="E25" s="89">
        <v>3.55</v>
      </c>
      <c r="F25" s="90">
        <f>E25-0.2</f>
        <v>3.3499999999999996</v>
      </c>
      <c r="G25" s="90">
        <f t="shared" ref="G25:G46" si="4">C25*F25</f>
        <v>354.26249999999999</v>
      </c>
      <c r="H25" s="90"/>
      <c r="I25" s="71"/>
      <c r="J25" s="71"/>
      <c r="K25" s="71"/>
      <c r="L25" s="71"/>
      <c r="M25" s="91"/>
      <c r="N25" s="92"/>
      <c r="O25" s="91"/>
      <c r="P25" s="92"/>
      <c r="Q25" s="91"/>
      <c r="S25" s="94"/>
      <c r="U25" s="94"/>
      <c r="W25" s="94"/>
      <c r="Y25" s="94"/>
    </row>
    <row r="26" spans="1:25" s="93" customFormat="1" ht="27.6">
      <c r="A26" s="85">
        <f>MAX(A14:A25)+1</f>
        <v>12</v>
      </c>
      <c r="B26" s="86" t="s">
        <v>53</v>
      </c>
      <c r="C26" s="95">
        <v>72.3</v>
      </c>
      <c r="D26" s="102" t="s">
        <v>11</v>
      </c>
      <c r="E26" s="89">
        <v>0.3</v>
      </c>
      <c r="F26" s="90">
        <f t="shared" ref="F26" si="5">E26*99.5%</f>
        <v>0.29849999999999999</v>
      </c>
      <c r="G26" s="90">
        <f t="shared" si="4"/>
        <v>21.58155</v>
      </c>
      <c r="H26" s="90"/>
      <c r="I26" s="71"/>
      <c r="J26" s="71"/>
      <c r="K26" s="71"/>
      <c r="L26" s="71"/>
      <c r="M26" s="91"/>
      <c r="N26" s="92"/>
      <c r="O26" s="91"/>
      <c r="P26" s="92"/>
      <c r="Q26" s="91"/>
      <c r="S26" s="94"/>
      <c r="U26" s="94"/>
      <c r="W26" s="94"/>
      <c r="Y26" s="94"/>
    </row>
    <row r="27" spans="1:25" s="93" customFormat="1" ht="27.6">
      <c r="A27" s="85">
        <f>MAX(A15:A26)+1</f>
        <v>13</v>
      </c>
      <c r="B27" s="103" t="s">
        <v>60</v>
      </c>
      <c r="C27" s="95">
        <v>34.76</v>
      </c>
      <c r="D27" s="102" t="s">
        <v>10</v>
      </c>
      <c r="E27" s="89">
        <v>3.05</v>
      </c>
      <c r="F27" s="90">
        <f t="shared" si="1"/>
        <v>3.0347499999999998</v>
      </c>
      <c r="G27" s="90">
        <f t="shared" si="4"/>
        <v>105.48790999999999</v>
      </c>
      <c r="H27" s="90"/>
      <c r="I27" s="71"/>
      <c r="J27" s="71"/>
      <c r="K27" s="71"/>
      <c r="L27" s="71"/>
      <c r="M27" s="91"/>
      <c r="N27" s="92"/>
      <c r="O27" s="91"/>
      <c r="P27" s="92"/>
      <c r="Q27" s="91"/>
      <c r="S27" s="94"/>
      <c r="U27" s="94"/>
      <c r="W27" s="94"/>
      <c r="Y27" s="94"/>
    </row>
    <row r="28" spans="1:25" s="93" customFormat="1" ht="27.6">
      <c r="A28" s="85">
        <f>MAX(A16:A27)+1</f>
        <v>14</v>
      </c>
      <c r="B28" s="103" t="s">
        <v>61</v>
      </c>
      <c r="C28" s="96">
        <v>31.37</v>
      </c>
      <c r="D28" s="102" t="s">
        <v>11</v>
      </c>
      <c r="E28" s="89">
        <v>0.3</v>
      </c>
      <c r="F28" s="90">
        <f t="shared" si="1"/>
        <v>0.29849999999999999</v>
      </c>
      <c r="G28" s="90">
        <f t="shared" si="4"/>
        <v>9.3639449999999993</v>
      </c>
      <c r="H28" s="90"/>
      <c r="I28" s="71"/>
      <c r="J28" s="71"/>
      <c r="K28" s="71"/>
      <c r="L28" s="71"/>
      <c r="M28" s="91"/>
      <c r="N28" s="92"/>
      <c r="O28" s="91"/>
      <c r="P28" s="92"/>
      <c r="Q28" s="91"/>
      <c r="S28" s="94"/>
      <c r="U28" s="94"/>
      <c r="W28" s="94"/>
      <c r="Y28" s="94"/>
    </row>
    <row r="29" spans="1:25" s="93" customFormat="1" ht="27.6">
      <c r="A29" s="85">
        <f>MAX(A17:A28)+1</f>
        <v>15</v>
      </c>
      <c r="B29" s="86" t="s">
        <v>56</v>
      </c>
      <c r="C29" s="95">
        <v>1.76</v>
      </c>
      <c r="D29" s="102" t="s">
        <v>11</v>
      </c>
      <c r="E29" s="104">
        <v>2</v>
      </c>
      <c r="F29" s="90">
        <f t="shared" ref="F29:F30" si="6">E29*99.5%</f>
        <v>1.99</v>
      </c>
      <c r="G29" s="90">
        <f t="shared" si="4"/>
        <v>3.5024000000000002</v>
      </c>
      <c r="H29" s="90"/>
      <c r="I29" s="71"/>
      <c r="J29" s="71"/>
      <c r="K29" s="71"/>
      <c r="L29" s="71"/>
      <c r="M29" s="91"/>
      <c r="N29" s="92"/>
      <c r="O29" s="91"/>
      <c r="P29" s="92"/>
      <c r="Q29" s="91"/>
      <c r="S29" s="94"/>
      <c r="U29" s="94"/>
      <c r="W29" s="94"/>
      <c r="Y29" s="94"/>
    </row>
    <row r="30" spans="1:25" s="93" customFormat="1" ht="27.6">
      <c r="A30" s="85">
        <f t="shared" ref="A30:A31" si="7">MAX(A17:A29)+1</f>
        <v>16</v>
      </c>
      <c r="B30" s="99" t="s">
        <v>62</v>
      </c>
      <c r="C30" s="96">
        <v>1</v>
      </c>
      <c r="D30" s="102" t="s">
        <v>12</v>
      </c>
      <c r="E30" s="105">
        <v>276</v>
      </c>
      <c r="F30" s="90">
        <f t="shared" si="6"/>
        <v>274.62</v>
      </c>
      <c r="G30" s="90">
        <f t="shared" si="4"/>
        <v>274.62</v>
      </c>
      <c r="H30" s="90"/>
      <c r="I30" s="71"/>
      <c r="J30" s="71"/>
      <c r="K30" s="71"/>
      <c r="L30" s="71"/>
      <c r="M30" s="91"/>
      <c r="N30" s="92"/>
      <c r="O30" s="91"/>
      <c r="P30" s="92"/>
      <c r="Q30" s="91"/>
      <c r="S30" s="94"/>
      <c r="U30" s="94"/>
      <c r="W30" s="94"/>
      <c r="Y30" s="94"/>
    </row>
    <row r="31" spans="1:25" s="93" customFormat="1" ht="27.6">
      <c r="A31" s="85">
        <f t="shared" si="7"/>
        <v>17</v>
      </c>
      <c r="B31" s="99" t="s">
        <v>63</v>
      </c>
      <c r="C31" s="95">
        <v>1</v>
      </c>
      <c r="D31" s="102" t="s">
        <v>12</v>
      </c>
      <c r="E31" s="105">
        <v>116</v>
      </c>
      <c r="F31" s="90">
        <f t="shared" si="1"/>
        <v>115.42</v>
      </c>
      <c r="G31" s="90">
        <f t="shared" si="4"/>
        <v>115.42</v>
      </c>
      <c r="H31" s="90"/>
      <c r="I31" s="71"/>
      <c r="J31" s="71"/>
      <c r="K31" s="71"/>
      <c r="L31" s="71"/>
      <c r="M31" s="91"/>
      <c r="N31" s="92"/>
      <c r="O31" s="91"/>
      <c r="P31" s="92"/>
      <c r="Q31" s="91"/>
      <c r="S31" s="94"/>
      <c r="U31" s="94"/>
      <c r="W31" s="94"/>
      <c r="Y31" s="94"/>
    </row>
    <row r="32" spans="1:25" s="83" customFormat="1" ht="27.6">
      <c r="A32" s="74" t="s">
        <v>28</v>
      </c>
      <c r="B32" s="106"/>
      <c r="C32" s="101"/>
      <c r="D32" s="100"/>
      <c r="E32" s="100"/>
      <c r="F32" s="100"/>
      <c r="G32" s="100"/>
      <c r="H32" s="100"/>
      <c r="I32" s="80"/>
      <c r="J32" s="80"/>
      <c r="K32" s="80"/>
      <c r="L32" s="80"/>
      <c r="M32" s="81"/>
      <c r="N32" s="82"/>
      <c r="O32" s="81"/>
      <c r="P32" s="82"/>
      <c r="Q32" s="81"/>
      <c r="S32" s="84"/>
      <c r="U32" s="84"/>
      <c r="W32" s="84"/>
      <c r="Y32" s="84"/>
    </row>
    <row r="33" spans="1:39" s="93" customFormat="1" ht="27.6">
      <c r="A33" s="85">
        <f>MAX(A21:A32)+1</f>
        <v>18</v>
      </c>
      <c r="B33" s="86" t="s">
        <v>50</v>
      </c>
      <c r="C33" s="87">
        <v>104.57</v>
      </c>
      <c r="D33" s="88" t="s">
        <v>10</v>
      </c>
      <c r="E33" s="89">
        <v>3.8</v>
      </c>
      <c r="F33" s="90">
        <f>E33-0.2</f>
        <v>3.5999999999999996</v>
      </c>
      <c r="G33" s="90">
        <f t="shared" si="4"/>
        <v>376.45199999999994</v>
      </c>
      <c r="H33" s="90"/>
      <c r="I33" s="71"/>
      <c r="J33" s="71"/>
      <c r="K33" s="71"/>
      <c r="L33" s="71"/>
      <c r="M33" s="91"/>
      <c r="N33" s="92"/>
      <c r="O33" s="91"/>
      <c r="P33" s="92"/>
      <c r="Q33" s="91"/>
      <c r="S33" s="94"/>
      <c r="U33" s="94"/>
      <c r="W33" s="94"/>
      <c r="Y33" s="94"/>
    </row>
    <row r="34" spans="1:39" s="93" customFormat="1" ht="27.6">
      <c r="A34" s="85">
        <f t="shared" ref="A34:A41" si="8">MAX(A22:A33)+1</f>
        <v>19</v>
      </c>
      <c r="B34" s="86" t="s">
        <v>53</v>
      </c>
      <c r="C34" s="87">
        <v>92.52</v>
      </c>
      <c r="D34" s="88" t="s">
        <v>11</v>
      </c>
      <c r="E34" s="89">
        <v>0.3</v>
      </c>
      <c r="F34" s="90">
        <f t="shared" ref="F34:F38" si="9">E34*99.5%</f>
        <v>0.29849999999999999</v>
      </c>
      <c r="G34" s="90">
        <f t="shared" si="4"/>
        <v>27.617219999999996</v>
      </c>
      <c r="H34" s="90"/>
      <c r="I34" s="71"/>
      <c r="J34" s="71"/>
      <c r="K34" s="71"/>
      <c r="L34" s="71"/>
      <c r="M34" s="91"/>
      <c r="N34" s="92"/>
      <c r="O34" s="91"/>
      <c r="P34" s="92"/>
      <c r="Q34" s="91"/>
      <c r="S34" s="94"/>
      <c r="U34" s="94"/>
      <c r="W34" s="94"/>
      <c r="Y34" s="94"/>
    </row>
    <row r="35" spans="1:39" s="93" customFormat="1" ht="27.6">
      <c r="A35" s="85">
        <f t="shared" si="8"/>
        <v>20</v>
      </c>
      <c r="B35" s="103" t="s">
        <v>60</v>
      </c>
      <c r="C35" s="87">
        <v>7.13</v>
      </c>
      <c r="D35" s="88" t="s">
        <v>10</v>
      </c>
      <c r="E35" s="89">
        <v>3.3</v>
      </c>
      <c r="F35" s="90">
        <f t="shared" si="9"/>
        <v>3.2834999999999996</v>
      </c>
      <c r="G35" s="90">
        <f t="shared" si="4"/>
        <v>23.411354999999997</v>
      </c>
      <c r="H35" s="90"/>
      <c r="I35" s="71"/>
      <c r="J35" s="71"/>
      <c r="K35" s="71"/>
      <c r="L35" s="71"/>
      <c r="M35" s="91"/>
      <c r="N35" s="92"/>
      <c r="O35" s="91"/>
      <c r="P35" s="92"/>
      <c r="Q35" s="91"/>
      <c r="S35" s="94"/>
      <c r="U35" s="94"/>
      <c r="W35" s="94"/>
      <c r="Y35" s="94"/>
    </row>
    <row r="36" spans="1:39" s="93" customFormat="1" ht="27.6">
      <c r="A36" s="85">
        <f t="shared" si="8"/>
        <v>21</v>
      </c>
      <c r="B36" s="103" t="s">
        <v>61</v>
      </c>
      <c r="C36" s="87">
        <v>16.12</v>
      </c>
      <c r="D36" s="88" t="s">
        <v>11</v>
      </c>
      <c r="E36" s="89">
        <v>0.3</v>
      </c>
      <c r="F36" s="90">
        <f t="shared" si="9"/>
        <v>0.29849999999999999</v>
      </c>
      <c r="G36" s="90">
        <f t="shared" si="4"/>
        <v>4.81182</v>
      </c>
      <c r="H36" s="90"/>
      <c r="I36" s="71"/>
      <c r="J36" s="71"/>
      <c r="K36" s="71"/>
      <c r="L36" s="71"/>
      <c r="M36" s="91"/>
      <c r="N36" s="92"/>
      <c r="O36" s="91"/>
      <c r="P36" s="92"/>
      <c r="Q36" s="91"/>
      <c r="S36" s="94"/>
      <c r="U36" s="94"/>
      <c r="W36" s="94"/>
      <c r="Y36" s="94"/>
    </row>
    <row r="37" spans="1:39" s="93" customFormat="1" ht="27.6">
      <c r="A37" s="85">
        <f t="shared" si="8"/>
        <v>22</v>
      </c>
      <c r="B37" s="86" t="s">
        <v>56</v>
      </c>
      <c r="C37" s="87">
        <v>4.4000000000000004</v>
      </c>
      <c r="D37" s="88" t="s">
        <v>11</v>
      </c>
      <c r="E37" s="107">
        <v>2</v>
      </c>
      <c r="F37" s="90">
        <f t="shared" si="9"/>
        <v>1.99</v>
      </c>
      <c r="G37" s="90">
        <f t="shared" si="4"/>
        <v>8.7560000000000002</v>
      </c>
      <c r="H37" s="90"/>
      <c r="I37" s="71"/>
      <c r="J37" s="71"/>
      <c r="K37" s="71"/>
      <c r="L37" s="71"/>
      <c r="M37" s="91"/>
      <c r="N37" s="92"/>
      <c r="O37" s="91"/>
      <c r="P37" s="92"/>
      <c r="Q37" s="91"/>
      <c r="S37" s="94"/>
      <c r="U37" s="94"/>
      <c r="W37" s="94"/>
      <c r="Y37" s="94"/>
    </row>
    <row r="38" spans="1:39" s="93" customFormat="1" ht="27.6">
      <c r="A38" s="85">
        <f t="shared" si="8"/>
        <v>23</v>
      </c>
      <c r="B38" s="108" t="s">
        <v>64</v>
      </c>
      <c r="C38" s="109">
        <v>1</v>
      </c>
      <c r="D38" s="97" t="s">
        <v>12</v>
      </c>
      <c r="E38" s="105">
        <v>131</v>
      </c>
      <c r="F38" s="90">
        <f t="shared" si="9"/>
        <v>130.345</v>
      </c>
      <c r="G38" s="90">
        <f t="shared" si="4"/>
        <v>130.345</v>
      </c>
      <c r="H38" s="90"/>
      <c r="I38" s="71"/>
      <c r="J38" s="71"/>
      <c r="K38" s="71"/>
      <c r="L38" s="71"/>
      <c r="M38" s="91"/>
      <c r="N38" s="92"/>
      <c r="O38" s="91"/>
      <c r="P38" s="92"/>
      <c r="Q38" s="91"/>
      <c r="S38" s="94"/>
      <c r="U38" s="94"/>
      <c r="W38" s="94"/>
      <c r="Y38" s="94"/>
    </row>
    <row r="39" spans="1:39" s="93" customFormat="1" ht="27.6">
      <c r="A39" s="85">
        <f t="shared" si="8"/>
        <v>24</v>
      </c>
      <c r="B39" s="108" t="s">
        <v>65</v>
      </c>
      <c r="C39" s="109">
        <v>1</v>
      </c>
      <c r="D39" s="97" t="s">
        <v>12</v>
      </c>
      <c r="E39" s="105">
        <v>91</v>
      </c>
      <c r="F39" s="90">
        <f t="shared" si="1"/>
        <v>90.545000000000002</v>
      </c>
      <c r="G39" s="90">
        <f t="shared" si="4"/>
        <v>90.545000000000002</v>
      </c>
      <c r="H39" s="90"/>
      <c r="I39" s="71"/>
      <c r="J39" s="71"/>
      <c r="K39" s="71"/>
      <c r="L39" s="71"/>
      <c r="M39" s="91"/>
      <c r="N39" s="92"/>
      <c r="O39" s="91"/>
      <c r="P39" s="92"/>
      <c r="Q39" s="91"/>
      <c r="S39" s="94"/>
      <c r="U39" s="94"/>
      <c r="W39" s="94"/>
      <c r="Y39" s="94"/>
    </row>
    <row r="40" spans="1:39" s="93" customFormat="1" ht="27.6">
      <c r="A40" s="85">
        <f t="shared" si="8"/>
        <v>25</v>
      </c>
      <c r="B40" s="108" t="s">
        <v>66</v>
      </c>
      <c r="C40" s="109">
        <v>1</v>
      </c>
      <c r="D40" s="97" t="s">
        <v>12</v>
      </c>
      <c r="E40" s="105">
        <v>96</v>
      </c>
      <c r="F40" s="90">
        <f t="shared" si="1"/>
        <v>95.52</v>
      </c>
      <c r="G40" s="90">
        <f t="shared" si="4"/>
        <v>95.52</v>
      </c>
      <c r="H40" s="90"/>
      <c r="I40" s="71"/>
      <c r="J40" s="71"/>
      <c r="K40" s="71"/>
      <c r="L40" s="71"/>
      <c r="M40" s="91"/>
      <c r="N40" s="92"/>
      <c r="O40" s="91"/>
      <c r="P40" s="92"/>
      <c r="Q40" s="91"/>
      <c r="S40" s="94"/>
      <c r="U40" s="94"/>
      <c r="W40" s="94"/>
      <c r="Y40" s="94"/>
    </row>
    <row r="41" spans="1:39" s="93" customFormat="1" ht="27.6">
      <c r="A41" s="85">
        <f t="shared" si="8"/>
        <v>26</v>
      </c>
      <c r="B41" s="108" t="s">
        <v>67</v>
      </c>
      <c r="C41" s="109">
        <v>1</v>
      </c>
      <c r="D41" s="97" t="s">
        <v>12</v>
      </c>
      <c r="E41" s="105">
        <v>96</v>
      </c>
      <c r="F41" s="90">
        <f t="shared" ref="F41" si="10">E41*99.5%</f>
        <v>95.52</v>
      </c>
      <c r="G41" s="90">
        <f t="shared" si="4"/>
        <v>95.52</v>
      </c>
      <c r="H41" s="90"/>
      <c r="I41" s="71"/>
      <c r="J41" s="71"/>
      <c r="K41" s="71"/>
      <c r="L41" s="71"/>
      <c r="M41" s="91"/>
      <c r="N41" s="92"/>
      <c r="O41" s="91"/>
      <c r="P41" s="92"/>
      <c r="Q41" s="91"/>
      <c r="S41" s="94"/>
      <c r="U41" s="94"/>
      <c r="W41" s="94"/>
      <c r="Y41" s="94"/>
    </row>
    <row r="42" spans="1:39" s="83" customFormat="1" ht="27.6">
      <c r="A42" s="74" t="s">
        <v>34</v>
      </c>
      <c r="B42" s="106"/>
      <c r="C42" s="101"/>
      <c r="D42" s="100"/>
      <c r="E42" s="100"/>
      <c r="F42" s="100"/>
      <c r="G42" s="100"/>
      <c r="H42" s="100"/>
      <c r="I42" s="80"/>
      <c r="J42" s="80"/>
      <c r="K42" s="80"/>
      <c r="L42" s="80"/>
      <c r="M42" s="81"/>
      <c r="N42" s="82"/>
      <c r="O42" s="81"/>
      <c r="P42" s="82"/>
      <c r="Q42" s="81"/>
      <c r="S42" s="84"/>
      <c r="U42" s="84"/>
      <c r="W42" s="84"/>
      <c r="Y42" s="84"/>
    </row>
    <row r="43" spans="1:39" s="93" customFormat="1" ht="27.6">
      <c r="A43" s="85">
        <f>MAX(A32:A42)+1</f>
        <v>27</v>
      </c>
      <c r="B43" s="86" t="s">
        <v>50</v>
      </c>
      <c r="C43" s="87">
        <v>2.5299999999999998</v>
      </c>
      <c r="D43" s="88" t="s">
        <v>10</v>
      </c>
      <c r="E43" s="89">
        <v>4.05</v>
      </c>
      <c r="F43" s="90">
        <f>E43-0.2</f>
        <v>3.8499999999999996</v>
      </c>
      <c r="G43" s="90">
        <f t="shared" si="4"/>
        <v>9.740499999999999</v>
      </c>
      <c r="H43" s="90"/>
      <c r="I43" s="71"/>
      <c r="J43" s="71"/>
      <c r="K43" s="71"/>
      <c r="L43" s="71"/>
      <c r="M43" s="91"/>
      <c r="N43" s="92"/>
      <c r="O43" s="91"/>
      <c r="P43" s="92"/>
      <c r="Q43" s="91"/>
      <c r="S43" s="94"/>
      <c r="U43" s="94"/>
      <c r="W43" s="94"/>
      <c r="Y43" s="94"/>
    </row>
    <row r="44" spans="1:39" s="93" customFormat="1" ht="27.6">
      <c r="A44" s="85">
        <f>MAX(A32:A43)+1</f>
        <v>28</v>
      </c>
      <c r="B44" s="110" t="s">
        <v>53</v>
      </c>
      <c r="C44" s="87">
        <v>5.8</v>
      </c>
      <c r="D44" s="88" t="s">
        <v>11</v>
      </c>
      <c r="E44" s="111">
        <v>0.3</v>
      </c>
      <c r="F44" s="90">
        <f t="shared" si="1"/>
        <v>0.29849999999999999</v>
      </c>
      <c r="G44" s="90">
        <f t="shared" si="4"/>
        <v>1.7312999999999998</v>
      </c>
      <c r="H44" s="90"/>
      <c r="I44" s="71"/>
      <c r="J44" s="71"/>
      <c r="K44" s="71"/>
      <c r="L44" s="71"/>
      <c r="M44" s="91"/>
      <c r="N44" s="92"/>
      <c r="O44" s="91"/>
      <c r="P44" s="92"/>
      <c r="Q44" s="91"/>
      <c r="S44" s="94"/>
      <c r="U44" s="94"/>
      <c r="W44" s="94"/>
      <c r="Y44" s="94"/>
    </row>
    <row r="45" spans="1:39" s="93" customFormat="1" ht="27.6">
      <c r="A45" s="85">
        <f>MAX(A33:A44)+1</f>
        <v>29</v>
      </c>
      <c r="B45" s="112" t="s">
        <v>35</v>
      </c>
      <c r="C45" s="87">
        <v>184.63</v>
      </c>
      <c r="D45" s="88" t="s">
        <v>10</v>
      </c>
      <c r="E45" s="89">
        <v>3.55</v>
      </c>
      <c r="F45" s="90">
        <f t="shared" si="1"/>
        <v>3.5322499999999999</v>
      </c>
      <c r="G45" s="90">
        <f t="shared" si="4"/>
        <v>652.15931749999993</v>
      </c>
      <c r="H45" s="90"/>
      <c r="I45" s="71"/>
      <c r="J45" s="71"/>
      <c r="K45" s="71"/>
      <c r="L45" s="71"/>
      <c r="M45" s="91"/>
      <c r="N45" s="92"/>
      <c r="O45" s="91"/>
      <c r="P45" s="92"/>
      <c r="Q45" s="91"/>
      <c r="S45" s="94"/>
      <c r="U45" s="94"/>
      <c r="W45" s="94"/>
      <c r="Y45" s="94"/>
    </row>
    <row r="46" spans="1:39" s="93" customFormat="1" ht="27.6">
      <c r="A46" s="85">
        <f t="shared" ref="A46" si="11">MAX(A39:A45)+1</f>
        <v>30</v>
      </c>
      <c r="B46" s="112" t="s">
        <v>36</v>
      </c>
      <c r="C46" s="87">
        <v>79.92</v>
      </c>
      <c r="D46" s="88" t="s">
        <v>11</v>
      </c>
      <c r="E46" s="111">
        <v>0.3</v>
      </c>
      <c r="F46" s="90">
        <f t="shared" si="1"/>
        <v>0.29849999999999999</v>
      </c>
      <c r="G46" s="90">
        <f t="shared" si="4"/>
        <v>23.856120000000001</v>
      </c>
      <c r="H46" s="90"/>
      <c r="I46" s="71"/>
      <c r="J46" s="71"/>
      <c r="K46" s="71"/>
      <c r="L46" s="71"/>
      <c r="M46" s="91"/>
      <c r="N46" s="92"/>
      <c r="O46" s="91"/>
      <c r="P46" s="92"/>
      <c r="Q46" s="91"/>
      <c r="S46" s="94"/>
      <c r="U46" s="94"/>
      <c r="W46" s="94"/>
      <c r="Y46" s="94"/>
    </row>
    <row r="47" spans="1:39" s="116" customFormat="1" ht="27.6">
      <c r="A47" s="124" t="s">
        <v>48</v>
      </c>
      <c r="B47" s="124"/>
      <c r="C47" s="124"/>
      <c r="D47" s="124"/>
      <c r="E47" s="124"/>
      <c r="F47" s="113"/>
      <c r="G47" s="114">
        <f>SUBTOTAL(9,G13:G46)</f>
        <v>3183.9288164999998</v>
      </c>
      <c r="H47" s="114"/>
      <c r="I47" s="115"/>
      <c r="K47" s="115"/>
      <c r="M47" s="115"/>
      <c r="O47" s="115"/>
      <c r="Q47" s="115"/>
      <c r="S47" s="115"/>
      <c r="U47" s="115"/>
      <c r="W47" s="115"/>
      <c r="Y47" s="115"/>
    </row>
    <row r="48" spans="1:39" ht="19.95" customHeight="1">
      <c r="A48" s="8"/>
      <c r="B48" s="5"/>
      <c r="C48" s="7"/>
      <c r="D48" s="6"/>
      <c r="G48" s="6"/>
      <c r="H48" s="6"/>
      <c r="I48" s="7"/>
      <c r="J48" s="6"/>
      <c r="K48" s="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7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22.8">
      <c r="A49" s="8"/>
      <c r="B49" s="8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22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3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24"/>
      <c r="B53" s="25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6"/>
      <c r="B55" s="8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4.4"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</sheetData>
  <mergeCells count="15">
    <mergeCell ref="A47:E47"/>
    <mergeCell ref="A11:A12"/>
    <mergeCell ref="B11:B12"/>
    <mergeCell ref="D11:D12"/>
    <mergeCell ref="E11:E12"/>
    <mergeCell ref="A2:H2"/>
    <mergeCell ref="H11:H12"/>
    <mergeCell ref="C11:C12"/>
    <mergeCell ref="G11:G12"/>
    <mergeCell ref="F11:F12"/>
    <mergeCell ref="A10:H10"/>
    <mergeCell ref="A6:H6"/>
    <mergeCell ref="A5:H5"/>
    <mergeCell ref="A4:H4"/>
    <mergeCell ref="A3:H3"/>
  </mergeCells>
  <dataValidations disablePrompts="1" count="1">
    <dataValidation type="list" allowBlank="1" showInputMessage="1" showErrorMessage="1" sqref="A55" xr:uid="{8B1672DB-BC34-4C90-ADAA-9AD63F5190DE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52" fitToHeight="0" orientation="portrait" r:id="rId1"/>
  <headerFooter>
    <oddHeader xml:space="preserve">&amp;C
&amp;R
</oddHeader>
    <oddFooter>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51EA-AE66-4422-9A02-268E00EE7CCB}">
  <dimension ref="A1:F35"/>
  <sheetViews>
    <sheetView workbookViewId="0">
      <selection activeCell="H9" sqref="H9"/>
    </sheetView>
  </sheetViews>
  <sheetFormatPr defaultRowHeight="14.4"/>
  <cols>
    <col min="1" max="1" width="8.88671875" style="140"/>
    <col min="2" max="2" width="14.21875" customWidth="1"/>
    <col min="3" max="3" width="12.6640625" customWidth="1"/>
    <col min="5" max="5" width="12.44140625" customWidth="1"/>
    <col min="6" max="6" width="16.77734375" customWidth="1"/>
  </cols>
  <sheetData>
    <row r="1" spans="1:6">
      <c r="A1" s="140" t="s">
        <v>76</v>
      </c>
      <c r="B1" t="s">
        <v>75</v>
      </c>
      <c r="C1" t="s">
        <v>77</v>
      </c>
      <c r="D1" t="s">
        <v>74</v>
      </c>
      <c r="E1" t="s">
        <v>73</v>
      </c>
      <c r="F1" t="s">
        <v>72</v>
      </c>
    </row>
    <row r="2" spans="1:6">
      <c r="A2" s="140" t="s">
        <v>8</v>
      </c>
    </row>
    <row r="3" spans="1:6">
      <c r="A3" s="140">
        <v>1</v>
      </c>
      <c r="B3" t="s">
        <v>50</v>
      </c>
      <c r="C3">
        <v>133.9</v>
      </c>
      <c r="D3" t="s">
        <v>10</v>
      </c>
      <c r="E3">
        <v>3.0999999999999996</v>
      </c>
      <c r="F3">
        <v>415.09</v>
      </c>
    </row>
    <row r="4" spans="1:6">
      <c r="A4" s="140">
        <v>2</v>
      </c>
      <c r="B4" t="s">
        <v>51</v>
      </c>
      <c r="C4">
        <v>4.9000000000000004</v>
      </c>
      <c r="D4" t="s">
        <v>10</v>
      </c>
      <c r="E4">
        <v>2.786</v>
      </c>
      <c r="F4">
        <v>13.651400000000001</v>
      </c>
    </row>
    <row r="5" spans="1:6">
      <c r="A5" s="140">
        <v>3</v>
      </c>
      <c r="B5" t="s">
        <v>52</v>
      </c>
      <c r="C5">
        <v>6.1</v>
      </c>
      <c r="D5" t="s">
        <v>10</v>
      </c>
      <c r="E5">
        <v>2.786</v>
      </c>
      <c r="F5">
        <v>16.994599999999998</v>
      </c>
    </row>
    <row r="6" spans="1:6">
      <c r="A6" s="140">
        <v>4</v>
      </c>
      <c r="B6" t="s">
        <v>53</v>
      </c>
      <c r="C6">
        <v>85.03</v>
      </c>
      <c r="D6" t="s">
        <v>11</v>
      </c>
      <c r="E6">
        <v>0.29849999999999999</v>
      </c>
      <c r="F6">
        <v>25.381454999999999</v>
      </c>
    </row>
    <row r="7" spans="1:6">
      <c r="A7" s="140">
        <v>5</v>
      </c>
      <c r="B7" t="s">
        <v>54</v>
      </c>
      <c r="C7">
        <v>3.0840000000000001</v>
      </c>
      <c r="D7" t="s">
        <v>10</v>
      </c>
      <c r="E7">
        <v>2.786</v>
      </c>
      <c r="F7">
        <v>8.5920240000000003</v>
      </c>
    </row>
    <row r="8" spans="1:6">
      <c r="A8" s="140">
        <v>6</v>
      </c>
      <c r="B8" t="s">
        <v>55</v>
      </c>
      <c r="C8">
        <v>2.7</v>
      </c>
      <c r="D8" t="s">
        <v>11</v>
      </c>
      <c r="E8">
        <v>1.99</v>
      </c>
      <c r="F8">
        <v>5.3730000000000002</v>
      </c>
    </row>
    <row r="9" spans="1:6">
      <c r="A9" s="140">
        <v>7</v>
      </c>
      <c r="B9" t="s">
        <v>56</v>
      </c>
      <c r="C9">
        <v>1.76</v>
      </c>
      <c r="D9" t="s">
        <v>11</v>
      </c>
      <c r="E9">
        <v>1.99</v>
      </c>
      <c r="F9">
        <v>3.5024000000000002</v>
      </c>
    </row>
    <row r="10" spans="1:6">
      <c r="A10" s="140">
        <v>8</v>
      </c>
      <c r="B10" t="s">
        <v>57</v>
      </c>
      <c r="C10">
        <v>1</v>
      </c>
      <c r="D10" t="s">
        <v>12</v>
      </c>
      <c r="E10">
        <v>106.465</v>
      </c>
      <c r="F10">
        <v>106.465</v>
      </c>
    </row>
    <row r="11" spans="1:6">
      <c r="A11" s="140">
        <v>9</v>
      </c>
      <c r="B11" t="s">
        <v>58</v>
      </c>
      <c r="C11">
        <v>1</v>
      </c>
      <c r="D11" t="s">
        <v>12</v>
      </c>
      <c r="E11">
        <v>103.48</v>
      </c>
      <c r="F11">
        <v>103.48</v>
      </c>
    </row>
    <row r="12" spans="1:6">
      <c r="A12" s="140">
        <v>10</v>
      </c>
      <c r="B12" t="s">
        <v>59</v>
      </c>
      <c r="C12">
        <v>1</v>
      </c>
      <c r="D12" t="s">
        <v>12</v>
      </c>
      <c r="E12">
        <v>60.695</v>
      </c>
      <c r="F12">
        <v>60.695</v>
      </c>
    </row>
    <row r="13" spans="1:6">
      <c r="A13" s="140" t="s">
        <v>29</v>
      </c>
    </row>
    <row r="14" spans="1:6">
      <c r="A14" s="140">
        <v>11</v>
      </c>
      <c r="B14" t="s">
        <v>50</v>
      </c>
      <c r="C14">
        <v>105.75</v>
      </c>
      <c r="D14" t="s">
        <v>10</v>
      </c>
      <c r="E14">
        <v>3.3499999999999996</v>
      </c>
      <c r="F14">
        <v>354.26249999999999</v>
      </c>
    </row>
    <row r="15" spans="1:6">
      <c r="A15" s="140">
        <v>12</v>
      </c>
      <c r="B15" t="s">
        <v>53</v>
      </c>
      <c r="C15">
        <v>72.3</v>
      </c>
      <c r="D15" t="s">
        <v>11</v>
      </c>
      <c r="E15">
        <v>0.29849999999999999</v>
      </c>
      <c r="F15">
        <v>21.58155</v>
      </c>
    </row>
    <row r="16" spans="1:6">
      <c r="A16" s="140">
        <v>13</v>
      </c>
      <c r="B16" t="s">
        <v>60</v>
      </c>
      <c r="C16">
        <v>34.76</v>
      </c>
      <c r="D16" t="s">
        <v>10</v>
      </c>
      <c r="E16">
        <v>3.0347499999999998</v>
      </c>
      <c r="F16">
        <v>105.48790999999999</v>
      </c>
    </row>
    <row r="17" spans="1:6">
      <c r="A17" s="140">
        <v>14</v>
      </c>
      <c r="B17" t="s">
        <v>61</v>
      </c>
      <c r="C17">
        <v>31.37</v>
      </c>
      <c r="D17" t="s">
        <v>11</v>
      </c>
      <c r="E17">
        <v>0.29849999999999999</v>
      </c>
      <c r="F17">
        <v>9.3639449999999993</v>
      </c>
    </row>
    <row r="18" spans="1:6">
      <c r="A18" s="140">
        <v>15</v>
      </c>
      <c r="B18" t="s">
        <v>56</v>
      </c>
      <c r="C18">
        <v>1.76</v>
      </c>
      <c r="D18" t="s">
        <v>11</v>
      </c>
      <c r="E18">
        <v>1.99</v>
      </c>
      <c r="F18">
        <v>3.5024000000000002</v>
      </c>
    </row>
    <row r="19" spans="1:6">
      <c r="A19" s="140">
        <v>16</v>
      </c>
      <c r="B19" t="s">
        <v>62</v>
      </c>
      <c r="C19">
        <v>1</v>
      </c>
      <c r="D19" t="s">
        <v>12</v>
      </c>
      <c r="E19">
        <v>274.62</v>
      </c>
      <c r="F19">
        <v>274.62</v>
      </c>
    </row>
    <row r="20" spans="1:6">
      <c r="A20" s="140">
        <v>17</v>
      </c>
      <c r="B20" t="s">
        <v>63</v>
      </c>
      <c r="C20">
        <v>1</v>
      </c>
      <c r="D20" t="s">
        <v>12</v>
      </c>
      <c r="E20">
        <v>115.42</v>
      </c>
      <c r="F20">
        <v>115.42</v>
      </c>
    </row>
    <row r="21" spans="1:6">
      <c r="A21" s="140" t="s">
        <v>28</v>
      </c>
    </row>
    <row r="22" spans="1:6">
      <c r="A22" s="140">
        <v>18</v>
      </c>
      <c r="B22" t="s">
        <v>50</v>
      </c>
      <c r="C22">
        <v>104.57</v>
      </c>
      <c r="D22" t="s">
        <v>10</v>
      </c>
      <c r="E22">
        <v>3.5999999999999996</v>
      </c>
      <c r="F22">
        <v>376.45199999999994</v>
      </c>
    </row>
    <row r="23" spans="1:6">
      <c r="A23" s="140">
        <v>19</v>
      </c>
      <c r="B23" t="s">
        <v>53</v>
      </c>
      <c r="C23">
        <v>92.52</v>
      </c>
      <c r="D23" t="s">
        <v>11</v>
      </c>
      <c r="E23">
        <v>0.29849999999999999</v>
      </c>
      <c r="F23">
        <v>27.617219999999996</v>
      </c>
    </row>
    <row r="24" spans="1:6">
      <c r="A24" s="140">
        <v>20</v>
      </c>
      <c r="B24" t="s">
        <v>60</v>
      </c>
      <c r="C24">
        <v>7.13</v>
      </c>
      <c r="D24" t="s">
        <v>10</v>
      </c>
      <c r="E24">
        <v>3.2834999999999996</v>
      </c>
      <c r="F24">
        <v>23.411354999999997</v>
      </c>
    </row>
    <row r="25" spans="1:6">
      <c r="A25" s="140">
        <v>21</v>
      </c>
      <c r="B25" t="s">
        <v>61</v>
      </c>
      <c r="C25">
        <v>16.12</v>
      </c>
      <c r="D25" t="s">
        <v>11</v>
      </c>
      <c r="E25">
        <v>0.29849999999999999</v>
      </c>
      <c r="F25">
        <v>4.81182</v>
      </c>
    </row>
    <row r="26" spans="1:6">
      <c r="A26" s="140">
        <v>22</v>
      </c>
      <c r="B26" t="s">
        <v>56</v>
      </c>
      <c r="C26">
        <v>4.4000000000000004</v>
      </c>
      <c r="D26" t="s">
        <v>11</v>
      </c>
      <c r="E26">
        <v>1.99</v>
      </c>
      <c r="F26">
        <v>8.7560000000000002</v>
      </c>
    </row>
    <row r="27" spans="1:6">
      <c r="A27" s="140">
        <v>23</v>
      </c>
      <c r="B27" t="s">
        <v>64</v>
      </c>
      <c r="C27">
        <v>1</v>
      </c>
      <c r="D27" t="s">
        <v>12</v>
      </c>
      <c r="E27">
        <v>130.345</v>
      </c>
      <c r="F27">
        <v>130.345</v>
      </c>
    </row>
    <row r="28" spans="1:6">
      <c r="A28" s="140">
        <v>24</v>
      </c>
      <c r="B28" t="s">
        <v>65</v>
      </c>
      <c r="C28">
        <v>1</v>
      </c>
      <c r="D28" t="s">
        <v>12</v>
      </c>
      <c r="E28">
        <v>90.545000000000002</v>
      </c>
      <c r="F28">
        <v>90.545000000000002</v>
      </c>
    </row>
    <row r="29" spans="1:6">
      <c r="A29" s="140">
        <v>25</v>
      </c>
      <c r="B29" t="s">
        <v>66</v>
      </c>
      <c r="C29">
        <v>1</v>
      </c>
      <c r="D29" t="s">
        <v>12</v>
      </c>
      <c r="E29">
        <v>95.52</v>
      </c>
      <c r="F29">
        <v>95.52</v>
      </c>
    </row>
    <row r="30" spans="1:6">
      <c r="A30" s="140">
        <v>26</v>
      </c>
      <c r="B30" t="s">
        <v>67</v>
      </c>
      <c r="C30">
        <v>1</v>
      </c>
      <c r="D30" t="s">
        <v>12</v>
      </c>
      <c r="E30">
        <v>95.52</v>
      </c>
      <c r="F30">
        <v>95.52</v>
      </c>
    </row>
    <row r="31" spans="1:6">
      <c r="A31" s="140" t="s">
        <v>34</v>
      </c>
    </row>
    <row r="32" spans="1:6">
      <c r="A32" s="140">
        <v>27</v>
      </c>
      <c r="B32" t="s">
        <v>50</v>
      </c>
      <c r="C32">
        <v>2.5299999999999998</v>
      </c>
      <c r="D32" t="s">
        <v>10</v>
      </c>
      <c r="E32">
        <v>3.8499999999999996</v>
      </c>
      <c r="F32">
        <v>9.740499999999999</v>
      </c>
    </row>
    <row r="33" spans="1:6">
      <c r="A33" s="140">
        <v>28</v>
      </c>
      <c r="B33" t="s">
        <v>53</v>
      </c>
      <c r="C33">
        <v>5.8</v>
      </c>
      <c r="D33" t="s">
        <v>11</v>
      </c>
      <c r="E33">
        <v>0.29849999999999999</v>
      </c>
      <c r="F33">
        <v>1.7312999999999998</v>
      </c>
    </row>
    <row r="34" spans="1:6">
      <c r="A34" s="140">
        <v>29</v>
      </c>
      <c r="B34" t="s">
        <v>35</v>
      </c>
      <c r="C34">
        <v>184.63</v>
      </c>
      <c r="D34" t="s">
        <v>10</v>
      </c>
      <c r="E34">
        <v>3.5322499999999999</v>
      </c>
      <c r="F34">
        <v>652.15931749999993</v>
      </c>
    </row>
    <row r="35" spans="1:6">
      <c r="A35" s="140">
        <v>30</v>
      </c>
      <c r="B35" t="s">
        <v>36</v>
      </c>
      <c r="C35">
        <v>79.92</v>
      </c>
      <c r="D35" t="s">
        <v>11</v>
      </c>
      <c r="E35">
        <v>0.29849999999999999</v>
      </c>
      <c r="F35">
        <v>23.856120000000001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7C50-F5A5-4B7D-B092-1E1E2066C70D}">
  <sheetPr>
    <tabColor rgb="FFFFFF00"/>
    <pageSetUpPr fitToPage="1"/>
  </sheetPr>
  <dimension ref="A2:AM140"/>
  <sheetViews>
    <sheetView showGridLines="0" view="pageBreakPreview" topLeftCell="A34" zoomScale="85" zoomScaleNormal="100" zoomScaleSheetLayoutView="85" workbookViewId="0">
      <selection activeCell="M15" sqref="M15"/>
    </sheetView>
  </sheetViews>
  <sheetFormatPr defaultRowHeight="13.2" outlineLevelCol="1"/>
  <cols>
    <col min="1" max="1" width="21.44140625" style="5" customWidth="1"/>
    <col min="2" max="2" width="38" style="4" customWidth="1"/>
    <col min="3" max="3" width="17.664062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16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 hidden="1">
      <c r="A2" s="117" t="s">
        <v>7</v>
      </c>
      <c r="B2" s="117"/>
      <c r="C2" s="117"/>
      <c r="D2" s="117"/>
      <c r="E2" s="117"/>
      <c r="F2" s="117"/>
      <c r="G2" s="117"/>
      <c r="H2" s="117"/>
    </row>
    <row r="3" spans="1:25" ht="28.2">
      <c r="A3" s="138" t="s">
        <v>41</v>
      </c>
      <c r="B3" s="138"/>
      <c r="C3" s="138"/>
      <c r="D3" s="138"/>
      <c r="E3" s="138"/>
      <c r="F3" s="138"/>
      <c r="G3" s="138"/>
      <c r="H3" s="138"/>
    </row>
    <row r="4" spans="1:25" ht="24.6">
      <c r="A4" s="139" t="s">
        <v>6</v>
      </c>
      <c r="B4" s="139"/>
      <c r="C4" s="139"/>
      <c r="D4" s="139"/>
      <c r="E4" s="139"/>
      <c r="F4" s="139"/>
      <c r="G4" s="139"/>
      <c r="H4" s="139"/>
    </row>
    <row r="5" spans="1:25" ht="24.6">
      <c r="A5" s="139" t="s">
        <v>46</v>
      </c>
      <c r="B5" s="139"/>
      <c r="C5" s="139"/>
      <c r="D5" s="139"/>
      <c r="E5" s="139"/>
      <c r="F5" s="139"/>
      <c r="G5" s="139"/>
      <c r="H5" s="139"/>
    </row>
    <row r="6" spans="1:25" ht="24.6">
      <c r="A6" s="139" t="s">
        <v>47</v>
      </c>
      <c r="B6" s="139"/>
      <c r="C6" s="139"/>
      <c r="D6" s="139"/>
      <c r="E6" s="139"/>
      <c r="F6" s="139"/>
      <c r="G6" s="139"/>
      <c r="H6" s="139"/>
    </row>
    <row r="7" spans="1:25" s="16" customFormat="1" ht="24.6" hidden="1">
      <c r="A7" s="20" t="s">
        <v>37</v>
      </c>
      <c r="B7" s="21" t="s">
        <v>38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4.6" hidden="1">
      <c r="A8" s="20" t="s">
        <v>13</v>
      </c>
      <c r="B8" s="31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4.6" hidden="1">
      <c r="A9" s="20" t="s">
        <v>39</v>
      </c>
      <c r="B9" s="20" t="s">
        <v>40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16" customFormat="1" ht="22.8">
      <c r="A10" s="137"/>
      <c r="B10" s="137"/>
      <c r="C10" s="137"/>
      <c r="D10" s="137"/>
      <c r="E10" s="137"/>
      <c r="F10" s="137"/>
      <c r="G10" s="137"/>
      <c r="H10" s="137"/>
      <c r="I10" s="2"/>
      <c r="J10" s="1"/>
      <c r="K10" s="2"/>
      <c r="L10" s="1"/>
      <c r="M10" s="2"/>
      <c r="N10" s="1"/>
      <c r="O10" s="2"/>
      <c r="Q10" s="17"/>
      <c r="S10" s="17"/>
      <c r="U10" s="17"/>
      <c r="W10" s="17"/>
      <c r="Y10" s="17"/>
    </row>
    <row r="11" spans="1:25" s="16" customFormat="1" ht="18" customHeight="1">
      <c r="A11" s="131" t="s">
        <v>5</v>
      </c>
      <c r="B11" s="133" t="s">
        <v>4</v>
      </c>
      <c r="C11" s="135" t="s">
        <v>3</v>
      </c>
      <c r="D11" s="135" t="s">
        <v>2</v>
      </c>
      <c r="E11" s="136" t="s">
        <v>1</v>
      </c>
      <c r="F11" s="136" t="s">
        <v>1</v>
      </c>
      <c r="G11" s="129" t="s">
        <v>0</v>
      </c>
      <c r="H11" s="129" t="s">
        <v>43</v>
      </c>
      <c r="I11" s="2"/>
      <c r="J11" s="1"/>
      <c r="K11" s="2"/>
      <c r="L11" s="1"/>
      <c r="M11" s="2"/>
      <c r="N11" s="1"/>
      <c r="O11" s="2"/>
      <c r="P11" s="1"/>
      <c r="Q11" s="2"/>
      <c r="S11" s="17"/>
      <c r="U11" s="17"/>
      <c r="W11" s="17"/>
      <c r="Y11" s="17"/>
    </row>
    <row r="12" spans="1:25" s="14" customFormat="1" ht="18" customHeight="1">
      <c r="A12" s="132"/>
      <c r="B12" s="134"/>
      <c r="C12" s="135"/>
      <c r="D12" s="135"/>
      <c r="E12" s="136"/>
      <c r="F12" s="136"/>
      <c r="G12" s="129"/>
      <c r="H12" s="129"/>
      <c r="I12"/>
      <c r="J12"/>
      <c r="K12"/>
      <c r="L12"/>
      <c r="M12" s="2"/>
      <c r="N12" s="1"/>
      <c r="O12" s="2"/>
      <c r="P12" s="1"/>
      <c r="Q12" s="2"/>
      <c r="S12" s="15"/>
      <c r="U12" s="15"/>
      <c r="W12" s="15"/>
      <c r="Y12" s="15"/>
    </row>
    <row r="13" spans="1:25" s="57" customFormat="1" ht="39.75" customHeight="1">
      <c r="A13" s="63" t="s">
        <v>8</v>
      </c>
      <c r="B13" s="60"/>
      <c r="C13" s="51"/>
      <c r="D13" s="52"/>
      <c r="E13" s="53"/>
      <c r="F13" s="54"/>
      <c r="G13" s="54"/>
      <c r="H13" s="54"/>
      <c r="I13" s="61"/>
      <c r="J13" s="61"/>
      <c r="K13" s="61"/>
      <c r="L13" s="61"/>
      <c r="M13" s="55"/>
      <c r="N13" s="56"/>
      <c r="O13" s="55"/>
      <c r="P13" s="56"/>
      <c r="Q13" s="55"/>
      <c r="S13" s="58"/>
      <c r="U13" s="58"/>
      <c r="W13" s="58"/>
      <c r="Y13" s="58"/>
    </row>
    <row r="14" spans="1:25" s="10" customFormat="1" ht="24.9" customHeight="1">
      <c r="A14" s="29">
        <f>MAX(A10:A13)+1</f>
        <v>1</v>
      </c>
      <c r="B14" s="38" t="s">
        <v>14</v>
      </c>
      <c r="C14" s="41">
        <v>133.9</v>
      </c>
      <c r="D14" s="33" t="s">
        <v>10</v>
      </c>
      <c r="E14" s="34">
        <v>3.3</v>
      </c>
      <c r="F14" s="27">
        <f>E14-0.2</f>
        <v>3.0999999999999996</v>
      </c>
      <c r="G14" s="27">
        <f>C14*F14</f>
        <v>415.09</v>
      </c>
      <c r="H14" s="27"/>
      <c r="I14"/>
      <c r="J14"/>
      <c r="K14"/>
      <c r="L14"/>
      <c r="M14" s="12"/>
      <c r="N14" s="4"/>
      <c r="O14" s="12"/>
      <c r="P14" s="4"/>
      <c r="Q14" s="12"/>
      <c r="S14" s="11"/>
      <c r="U14" s="11"/>
      <c r="W14" s="11"/>
      <c r="Y14" s="11"/>
    </row>
    <row r="15" spans="1:25" s="10" customFormat="1" ht="24.9" customHeight="1">
      <c r="A15" s="29">
        <f t="shared" ref="A15:A24" si="0">MAX(A10:A14)+1</f>
        <v>2</v>
      </c>
      <c r="B15" s="38" t="s">
        <v>15</v>
      </c>
      <c r="C15" s="41">
        <v>4.9000000000000004</v>
      </c>
      <c r="D15" s="33" t="s">
        <v>10</v>
      </c>
      <c r="E15" s="34">
        <v>2.8</v>
      </c>
      <c r="F15" s="27">
        <f t="shared" ref="F15:F47" si="1">E15*99.5%</f>
        <v>2.786</v>
      </c>
      <c r="G15" s="27">
        <f t="shared" ref="G15:G47" si="2">C15*F15</f>
        <v>13.651400000000001</v>
      </c>
      <c r="H15" s="27"/>
      <c r="I15"/>
      <c r="J15"/>
      <c r="K15"/>
      <c r="L15"/>
      <c r="M15" s="12"/>
      <c r="N15" s="4"/>
      <c r="O15" s="12"/>
      <c r="P15" s="4"/>
      <c r="Q15" s="12"/>
      <c r="S15" s="11"/>
      <c r="U15" s="11"/>
      <c r="W15" s="11"/>
      <c r="Y15" s="11"/>
    </row>
    <row r="16" spans="1:25" s="10" customFormat="1" ht="24.9" customHeight="1">
      <c r="A16" s="29">
        <f t="shared" si="0"/>
        <v>3</v>
      </c>
      <c r="B16" s="38" t="s">
        <v>16</v>
      </c>
      <c r="C16" s="41">
        <v>6.1</v>
      </c>
      <c r="D16" s="33" t="s">
        <v>10</v>
      </c>
      <c r="E16" s="34">
        <v>2.8</v>
      </c>
      <c r="F16" s="27">
        <f t="shared" si="1"/>
        <v>2.786</v>
      </c>
      <c r="G16" s="27">
        <f t="shared" si="2"/>
        <v>16.994599999999998</v>
      </c>
      <c r="H16" s="27"/>
      <c r="I16"/>
      <c r="J16"/>
      <c r="K16"/>
      <c r="L16"/>
      <c r="M16" s="12"/>
      <c r="N16" s="4"/>
      <c r="O16" s="12"/>
      <c r="P16" s="4"/>
      <c r="Q16" s="12"/>
      <c r="S16" s="11"/>
      <c r="U16" s="11"/>
      <c r="W16" s="11"/>
      <c r="Y16" s="11"/>
    </row>
    <row r="17" spans="1:25" s="10" customFormat="1" ht="24.9" customHeight="1">
      <c r="A17" s="29">
        <f t="shared" si="0"/>
        <v>4</v>
      </c>
      <c r="B17" s="40" t="s">
        <v>17</v>
      </c>
      <c r="C17" s="41">
        <v>26.32</v>
      </c>
      <c r="D17" s="33" t="s">
        <v>10</v>
      </c>
      <c r="E17" s="34">
        <v>8</v>
      </c>
      <c r="F17" s="27">
        <f t="shared" si="1"/>
        <v>7.96</v>
      </c>
      <c r="G17" s="27">
        <f t="shared" si="2"/>
        <v>209.50720000000001</v>
      </c>
      <c r="H17" s="27"/>
      <c r="I17"/>
      <c r="J17"/>
      <c r="K17"/>
      <c r="L17"/>
      <c r="M17" s="12"/>
      <c r="N17" s="4"/>
      <c r="O17" s="12"/>
      <c r="P17" s="4"/>
      <c r="Q17" s="12"/>
      <c r="S17" s="11"/>
      <c r="U17" s="11"/>
      <c r="W17" s="11"/>
      <c r="Y17" s="11"/>
    </row>
    <row r="18" spans="1:25" s="10" customFormat="1" ht="24.9" customHeight="1">
      <c r="A18" s="29">
        <f t="shared" si="0"/>
        <v>5</v>
      </c>
      <c r="B18" s="38" t="s">
        <v>18</v>
      </c>
      <c r="C18" s="42">
        <v>85.03</v>
      </c>
      <c r="D18" s="33" t="s">
        <v>11</v>
      </c>
      <c r="E18" s="34">
        <v>0.3</v>
      </c>
      <c r="F18" s="27">
        <f t="shared" si="1"/>
        <v>0.29849999999999999</v>
      </c>
      <c r="G18" s="27">
        <f t="shared" si="2"/>
        <v>25.381454999999999</v>
      </c>
      <c r="H18" s="27"/>
      <c r="I18"/>
      <c r="J18"/>
      <c r="K18"/>
      <c r="L18"/>
      <c r="M18" s="12"/>
      <c r="N18" s="4"/>
      <c r="O18" s="12"/>
      <c r="P18" s="4"/>
      <c r="Q18" s="12"/>
      <c r="S18" s="11"/>
      <c r="U18" s="11"/>
      <c r="W18" s="11"/>
      <c r="Y18" s="11"/>
    </row>
    <row r="19" spans="1:25" s="10" customFormat="1" ht="24.9" customHeight="1">
      <c r="A19" s="29">
        <f t="shared" si="0"/>
        <v>6</v>
      </c>
      <c r="B19" s="38" t="s">
        <v>19</v>
      </c>
      <c r="C19" s="42">
        <v>3.0840000000000001</v>
      </c>
      <c r="D19" s="33" t="s">
        <v>10</v>
      </c>
      <c r="E19" s="34">
        <v>2.8</v>
      </c>
      <c r="F19" s="27">
        <f t="shared" si="1"/>
        <v>2.786</v>
      </c>
      <c r="G19" s="27">
        <f t="shared" si="2"/>
        <v>8.5920240000000003</v>
      </c>
      <c r="H19" s="27"/>
      <c r="I19"/>
      <c r="J19"/>
      <c r="K19"/>
      <c r="L19"/>
      <c r="M19" s="12"/>
      <c r="N19" s="4"/>
      <c r="O19" s="12"/>
      <c r="P19" s="4"/>
      <c r="Q19" s="12"/>
      <c r="S19" s="11"/>
      <c r="U19" s="11"/>
      <c r="W19" s="11"/>
      <c r="Y19" s="11"/>
    </row>
    <row r="20" spans="1:25" s="10" customFormat="1" ht="24.9" customHeight="1">
      <c r="A20" s="29">
        <f t="shared" si="0"/>
        <v>7</v>
      </c>
      <c r="B20" s="38" t="s">
        <v>20</v>
      </c>
      <c r="C20" s="43">
        <v>2.7</v>
      </c>
      <c r="D20" s="36" t="s">
        <v>11</v>
      </c>
      <c r="E20" s="45">
        <v>2</v>
      </c>
      <c r="F20" s="27">
        <f t="shared" si="1"/>
        <v>1.99</v>
      </c>
      <c r="G20" s="27">
        <f t="shared" si="2"/>
        <v>5.3730000000000002</v>
      </c>
      <c r="H20" s="27"/>
      <c r="I20"/>
      <c r="J20"/>
      <c r="K20"/>
      <c r="L20"/>
      <c r="M20" s="12"/>
      <c r="N20" s="4"/>
      <c r="O20" s="12"/>
      <c r="P20" s="4"/>
      <c r="Q20" s="12"/>
      <c r="S20" s="11"/>
      <c r="U20" s="11"/>
      <c r="W20" s="11"/>
      <c r="Y20" s="11"/>
    </row>
    <row r="21" spans="1:25" s="10" customFormat="1" ht="24.9" customHeight="1">
      <c r="A21" s="29">
        <f t="shared" si="0"/>
        <v>8</v>
      </c>
      <c r="B21" s="38" t="s">
        <v>21</v>
      </c>
      <c r="C21" s="41">
        <v>1.76</v>
      </c>
      <c r="D21" s="33" t="s">
        <v>11</v>
      </c>
      <c r="E21" s="34">
        <v>2</v>
      </c>
      <c r="F21" s="27">
        <f t="shared" si="1"/>
        <v>1.99</v>
      </c>
      <c r="G21" s="27">
        <f t="shared" si="2"/>
        <v>3.5024000000000002</v>
      </c>
      <c r="H21" s="27"/>
      <c r="I21"/>
      <c r="J21"/>
      <c r="K21"/>
      <c r="L21"/>
      <c r="M21" s="12"/>
      <c r="N21" s="4"/>
      <c r="O21" s="12"/>
      <c r="P21" s="4"/>
      <c r="Q21" s="12"/>
      <c r="S21" s="11"/>
      <c r="U21" s="11"/>
      <c r="W21" s="11"/>
      <c r="Y21" s="11"/>
    </row>
    <row r="22" spans="1:25" s="10" customFormat="1" ht="24.9" customHeight="1">
      <c r="A22" s="29">
        <f t="shared" si="0"/>
        <v>9</v>
      </c>
      <c r="B22" s="47" t="s">
        <v>22</v>
      </c>
      <c r="C22" s="41">
        <v>1</v>
      </c>
      <c r="D22" s="33" t="s">
        <v>12</v>
      </c>
      <c r="E22" s="34">
        <v>107</v>
      </c>
      <c r="F22" s="27">
        <f t="shared" si="1"/>
        <v>106.465</v>
      </c>
      <c r="G22" s="27">
        <f t="shared" si="2"/>
        <v>106.465</v>
      </c>
      <c r="H22" s="27"/>
      <c r="I22"/>
      <c r="J22"/>
      <c r="K22"/>
      <c r="L22"/>
      <c r="M22" s="12"/>
      <c r="N22" s="4"/>
      <c r="O22" s="12"/>
      <c r="P22" s="4"/>
      <c r="Q22" s="12"/>
      <c r="S22" s="11"/>
      <c r="U22" s="11"/>
      <c r="W22" s="11"/>
      <c r="Y22" s="11"/>
    </row>
    <row r="23" spans="1:25" s="10" customFormat="1" ht="24.9" customHeight="1">
      <c r="A23" s="29">
        <f t="shared" si="0"/>
        <v>10</v>
      </c>
      <c r="B23" s="47" t="s">
        <v>23</v>
      </c>
      <c r="C23" s="42">
        <v>1</v>
      </c>
      <c r="D23" s="33" t="s">
        <v>12</v>
      </c>
      <c r="E23" s="34">
        <v>104</v>
      </c>
      <c r="F23" s="27">
        <f t="shared" si="1"/>
        <v>103.48</v>
      </c>
      <c r="G23" s="27">
        <f t="shared" si="2"/>
        <v>103.48</v>
      </c>
      <c r="H23" s="27"/>
      <c r="I23"/>
      <c r="J23"/>
      <c r="K23"/>
      <c r="L23"/>
      <c r="M23" s="12"/>
      <c r="N23" s="4"/>
      <c r="O23" s="12"/>
      <c r="P23" s="4"/>
      <c r="Q23" s="12"/>
      <c r="S23" s="11"/>
      <c r="U23" s="11"/>
      <c r="W23" s="11"/>
      <c r="Y23" s="11"/>
    </row>
    <row r="24" spans="1:25" s="10" customFormat="1" ht="24.9" customHeight="1">
      <c r="A24" s="29">
        <f t="shared" si="0"/>
        <v>11</v>
      </c>
      <c r="B24" s="47" t="s">
        <v>24</v>
      </c>
      <c r="C24" s="42">
        <v>1</v>
      </c>
      <c r="D24" s="33" t="s">
        <v>12</v>
      </c>
      <c r="E24" s="34">
        <v>61</v>
      </c>
      <c r="F24" s="27">
        <f t="shared" si="1"/>
        <v>60.695</v>
      </c>
      <c r="G24" s="27">
        <f t="shared" si="2"/>
        <v>60.695</v>
      </c>
      <c r="H24" s="27"/>
      <c r="I24"/>
      <c r="J24"/>
      <c r="K24"/>
      <c r="L24"/>
      <c r="M24" s="12"/>
      <c r="N24" s="4"/>
      <c r="O24" s="12"/>
      <c r="P24" s="4"/>
      <c r="Q24" s="12"/>
      <c r="S24" s="11"/>
      <c r="U24" s="11"/>
      <c r="W24" s="11"/>
      <c r="Y24" s="11"/>
    </row>
    <row r="25" spans="1:25" s="57" customFormat="1" ht="39.75" customHeight="1">
      <c r="A25" s="63" t="s">
        <v>29</v>
      </c>
      <c r="B25" s="30"/>
      <c r="C25" s="59"/>
      <c r="D25" s="30"/>
      <c r="E25" s="30"/>
      <c r="F25" s="30"/>
      <c r="G25" s="30"/>
      <c r="H25" s="30"/>
      <c r="I25" s="61"/>
      <c r="J25" s="61"/>
      <c r="K25" s="61"/>
      <c r="L25" s="61"/>
      <c r="M25" s="55"/>
      <c r="N25" s="56"/>
      <c r="O25" s="55"/>
      <c r="P25" s="56"/>
      <c r="Q25" s="55"/>
      <c r="S25" s="58"/>
      <c r="U25" s="58"/>
      <c r="W25" s="58"/>
      <c r="Y25" s="58"/>
    </row>
    <row r="26" spans="1:25" s="10" customFormat="1" ht="24.9" customHeight="1">
      <c r="A26" s="29">
        <f>MAX(A13:A25)+1</f>
        <v>12</v>
      </c>
      <c r="B26" s="38" t="s">
        <v>14</v>
      </c>
      <c r="C26" s="41">
        <v>105.75</v>
      </c>
      <c r="D26" s="13" t="s">
        <v>10</v>
      </c>
      <c r="E26" s="34">
        <v>3.55</v>
      </c>
      <c r="F26" s="27">
        <f>E26-0.2</f>
        <v>3.3499999999999996</v>
      </c>
      <c r="G26" s="27">
        <f t="shared" si="2"/>
        <v>354.26249999999999</v>
      </c>
      <c r="H26" s="27"/>
      <c r="I26"/>
      <c r="J26"/>
      <c r="K26"/>
      <c r="L26"/>
      <c r="M26" s="12"/>
      <c r="N26" s="4"/>
      <c r="O26" s="12"/>
      <c r="P26" s="4"/>
      <c r="Q26" s="12"/>
      <c r="S26" s="11"/>
      <c r="U26" s="11"/>
      <c r="W26" s="11"/>
      <c r="Y26" s="11"/>
    </row>
    <row r="27" spans="1:25" s="10" customFormat="1" ht="24.9" customHeight="1">
      <c r="A27" s="29">
        <f t="shared" ref="A27:A32" si="3">MAX(A14:A26)+1</f>
        <v>13</v>
      </c>
      <c r="B27" s="38" t="s">
        <v>18</v>
      </c>
      <c r="C27" s="42">
        <v>72.3</v>
      </c>
      <c r="D27" s="13" t="s">
        <v>11</v>
      </c>
      <c r="E27" s="34">
        <v>0.3</v>
      </c>
      <c r="F27" s="27">
        <f t="shared" ref="F27" si="4">E27*99.5%</f>
        <v>0.29849999999999999</v>
      </c>
      <c r="G27" s="27">
        <f t="shared" si="2"/>
        <v>21.58155</v>
      </c>
      <c r="H27" s="27"/>
      <c r="I27"/>
      <c r="J27"/>
      <c r="K27"/>
      <c r="L27"/>
      <c r="M27" s="12"/>
      <c r="N27" s="4"/>
      <c r="O27" s="12"/>
      <c r="P27" s="4"/>
      <c r="Q27" s="12"/>
      <c r="S27" s="11"/>
      <c r="U27" s="11"/>
      <c r="W27" s="11"/>
      <c r="Y27" s="11"/>
    </row>
    <row r="28" spans="1:25" s="10" customFormat="1" ht="24.9" customHeight="1">
      <c r="A28" s="29">
        <f t="shared" si="3"/>
        <v>14</v>
      </c>
      <c r="B28" s="48" t="s">
        <v>25</v>
      </c>
      <c r="C28" s="42">
        <v>34.76</v>
      </c>
      <c r="D28" s="13" t="s">
        <v>10</v>
      </c>
      <c r="E28" s="34">
        <v>3.05</v>
      </c>
      <c r="F28" s="27">
        <f t="shared" si="1"/>
        <v>3.0347499999999998</v>
      </c>
      <c r="G28" s="27">
        <f t="shared" si="2"/>
        <v>105.48790999999999</v>
      </c>
      <c r="H28" s="27"/>
      <c r="I28"/>
      <c r="J28"/>
      <c r="K28"/>
      <c r="L28"/>
      <c r="M28" s="12"/>
      <c r="N28" s="4"/>
      <c r="O28" s="12"/>
      <c r="P28" s="4"/>
      <c r="Q28" s="12"/>
      <c r="S28" s="11"/>
      <c r="U28" s="11"/>
      <c r="W28" s="11"/>
      <c r="Y28" s="11"/>
    </row>
    <row r="29" spans="1:25" s="10" customFormat="1" ht="24.9" customHeight="1">
      <c r="A29" s="29">
        <f t="shared" si="3"/>
        <v>15</v>
      </c>
      <c r="B29" s="48" t="s">
        <v>9</v>
      </c>
      <c r="C29" s="43">
        <v>31.37</v>
      </c>
      <c r="D29" s="13" t="s">
        <v>11</v>
      </c>
      <c r="E29" s="34">
        <v>0.3</v>
      </c>
      <c r="F29" s="27">
        <f t="shared" si="1"/>
        <v>0.29849999999999999</v>
      </c>
      <c r="G29" s="27">
        <f t="shared" si="2"/>
        <v>9.3639449999999993</v>
      </c>
      <c r="H29" s="27"/>
      <c r="I29"/>
      <c r="J29"/>
      <c r="K29"/>
      <c r="L29"/>
      <c r="M29" s="12"/>
      <c r="N29" s="4"/>
      <c r="O29" s="12"/>
      <c r="P29" s="4"/>
      <c r="Q29" s="12"/>
      <c r="S29" s="11"/>
      <c r="U29" s="11"/>
      <c r="W29" s="11"/>
      <c r="Y29" s="11"/>
    </row>
    <row r="30" spans="1:25" s="10" customFormat="1" ht="24.9" customHeight="1">
      <c r="A30" s="29">
        <f t="shared" si="3"/>
        <v>16</v>
      </c>
      <c r="B30" s="38" t="s">
        <v>21</v>
      </c>
      <c r="C30" s="42">
        <v>1.76</v>
      </c>
      <c r="D30" s="13" t="s">
        <v>11</v>
      </c>
      <c r="E30" s="49">
        <v>2</v>
      </c>
      <c r="F30" s="27">
        <f t="shared" si="1"/>
        <v>1.99</v>
      </c>
      <c r="G30" s="27">
        <f t="shared" si="2"/>
        <v>3.5024000000000002</v>
      </c>
      <c r="H30" s="27"/>
      <c r="I30"/>
      <c r="J30"/>
      <c r="K30"/>
      <c r="L30"/>
      <c r="M30" s="12"/>
      <c r="N30" s="4"/>
      <c r="O30" s="12"/>
      <c r="P30" s="4"/>
      <c r="Q30" s="12"/>
      <c r="S30" s="11"/>
      <c r="U30" s="11"/>
      <c r="W30" s="11"/>
      <c r="Y30" s="11"/>
    </row>
    <row r="31" spans="1:25" s="10" customFormat="1" ht="24.9" customHeight="1">
      <c r="A31" s="29">
        <f t="shared" si="3"/>
        <v>17</v>
      </c>
      <c r="B31" s="47" t="s">
        <v>26</v>
      </c>
      <c r="C31" s="43">
        <v>1</v>
      </c>
      <c r="D31" s="13" t="s">
        <v>12</v>
      </c>
      <c r="E31" s="37">
        <v>276</v>
      </c>
      <c r="F31" s="27">
        <f t="shared" si="1"/>
        <v>274.62</v>
      </c>
      <c r="G31" s="27">
        <f t="shared" si="2"/>
        <v>274.62</v>
      </c>
      <c r="H31" s="27"/>
      <c r="I31"/>
      <c r="J31"/>
      <c r="K31"/>
      <c r="L31"/>
      <c r="M31" s="12"/>
      <c r="N31" s="4"/>
      <c r="O31" s="12"/>
      <c r="P31" s="4"/>
      <c r="Q31" s="12"/>
      <c r="S31" s="11"/>
      <c r="U31" s="11"/>
      <c r="W31" s="11"/>
      <c r="Y31" s="11"/>
    </row>
    <row r="32" spans="1:25" s="10" customFormat="1" ht="24.9" customHeight="1">
      <c r="A32" s="29">
        <f t="shared" si="3"/>
        <v>18</v>
      </c>
      <c r="B32" s="47" t="s">
        <v>27</v>
      </c>
      <c r="C32" s="42">
        <v>1</v>
      </c>
      <c r="D32" s="13" t="s">
        <v>12</v>
      </c>
      <c r="E32" s="37">
        <v>116</v>
      </c>
      <c r="F32" s="27">
        <f t="shared" si="1"/>
        <v>115.42</v>
      </c>
      <c r="G32" s="27">
        <f t="shared" si="2"/>
        <v>115.42</v>
      </c>
      <c r="H32" s="27"/>
      <c r="I32"/>
      <c r="J32"/>
      <c r="K32"/>
      <c r="L32"/>
      <c r="M32" s="12"/>
      <c r="N32" s="4"/>
      <c r="O32" s="12"/>
      <c r="P32" s="4"/>
      <c r="Q32" s="12"/>
      <c r="S32" s="11"/>
      <c r="U32" s="11"/>
      <c r="W32" s="11"/>
      <c r="Y32" s="11"/>
    </row>
    <row r="33" spans="1:25" s="57" customFormat="1" ht="39.75" customHeight="1">
      <c r="A33" s="63" t="s">
        <v>28</v>
      </c>
      <c r="B33" s="62"/>
      <c r="C33" s="59"/>
      <c r="D33" s="30"/>
      <c r="E33" s="30"/>
      <c r="F33" s="30"/>
      <c r="G33" s="30"/>
      <c r="H33" s="30"/>
      <c r="I33" s="61"/>
      <c r="J33" s="61"/>
      <c r="K33" s="61"/>
      <c r="L33" s="61"/>
      <c r="M33" s="55"/>
      <c r="N33" s="56"/>
      <c r="O33" s="55"/>
      <c r="P33" s="56"/>
      <c r="Q33" s="55"/>
      <c r="S33" s="58"/>
      <c r="U33" s="58"/>
      <c r="W33" s="58"/>
      <c r="Y33" s="58"/>
    </row>
    <row r="34" spans="1:25" s="10" customFormat="1" ht="24.9" customHeight="1">
      <c r="A34" s="29">
        <f>MAX(A22:A33)+1</f>
        <v>19</v>
      </c>
      <c r="B34" s="38" t="s">
        <v>14</v>
      </c>
      <c r="C34" s="41">
        <v>104.57</v>
      </c>
      <c r="D34" s="33" t="s">
        <v>10</v>
      </c>
      <c r="E34" s="34">
        <v>3.8</v>
      </c>
      <c r="F34" s="27">
        <f>E34-0.2</f>
        <v>3.5999999999999996</v>
      </c>
      <c r="G34" s="27">
        <f t="shared" si="2"/>
        <v>376.45199999999994</v>
      </c>
      <c r="H34" s="27"/>
      <c r="I34"/>
      <c r="J34"/>
      <c r="K34"/>
      <c r="L34"/>
      <c r="M34" s="12"/>
      <c r="N34" s="4"/>
      <c r="O34" s="12"/>
      <c r="P34" s="4"/>
      <c r="Q34" s="12"/>
      <c r="S34" s="11"/>
      <c r="U34" s="11"/>
      <c r="W34" s="11"/>
      <c r="Y34" s="11"/>
    </row>
    <row r="35" spans="1:25" s="10" customFormat="1" ht="24.9" customHeight="1">
      <c r="A35" s="29">
        <f t="shared" ref="A35:A42" si="5">MAX(A23:A34)+1</f>
        <v>20</v>
      </c>
      <c r="B35" s="38" t="s">
        <v>18</v>
      </c>
      <c r="C35" s="41">
        <v>92.52</v>
      </c>
      <c r="D35" s="33" t="s">
        <v>11</v>
      </c>
      <c r="E35" s="34">
        <v>0.3</v>
      </c>
      <c r="F35" s="27">
        <f t="shared" ref="F35:F39" si="6">E35*99.5%</f>
        <v>0.29849999999999999</v>
      </c>
      <c r="G35" s="27">
        <f t="shared" si="2"/>
        <v>27.617219999999996</v>
      </c>
      <c r="H35" s="27"/>
      <c r="I35"/>
      <c r="J35"/>
      <c r="K35"/>
      <c r="L35"/>
      <c r="M35" s="12"/>
      <c r="N35" s="4"/>
      <c r="O35" s="12"/>
      <c r="P35" s="4"/>
      <c r="Q35" s="12"/>
      <c r="S35" s="11"/>
      <c r="U35" s="11"/>
      <c r="W35" s="11"/>
      <c r="Y35" s="11"/>
    </row>
    <row r="36" spans="1:25" s="10" customFormat="1" ht="24.9" customHeight="1">
      <c r="A36" s="29">
        <f t="shared" si="5"/>
        <v>21</v>
      </c>
      <c r="B36" s="48" t="s">
        <v>25</v>
      </c>
      <c r="C36" s="41">
        <v>7.13</v>
      </c>
      <c r="D36" s="33" t="s">
        <v>10</v>
      </c>
      <c r="E36" s="34">
        <v>3.3</v>
      </c>
      <c r="F36" s="27">
        <f t="shared" si="6"/>
        <v>3.2834999999999996</v>
      </c>
      <c r="G36" s="27">
        <f t="shared" si="2"/>
        <v>23.411354999999997</v>
      </c>
      <c r="H36" s="27"/>
      <c r="I36"/>
      <c r="J36"/>
      <c r="K36"/>
      <c r="L36"/>
      <c r="M36" s="12"/>
      <c r="N36" s="4"/>
      <c r="O36" s="12"/>
      <c r="P36" s="4"/>
      <c r="Q36" s="12"/>
      <c r="S36" s="11"/>
      <c r="U36" s="11"/>
      <c r="W36" s="11"/>
      <c r="Y36" s="11"/>
    </row>
    <row r="37" spans="1:25" s="10" customFormat="1" ht="24.9" customHeight="1">
      <c r="A37" s="29">
        <f t="shared" si="5"/>
        <v>22</v>
      </c>
      <c r="B37" s="48" t="s">
        <v>9</v>
      </c>
      <c r="C37" s="41">
        <v>16.12</v>
      </c>
      <c r="D37" s="33" t="s">
        <v>11</v>
      </c>
      <c r="E37" s="34">
        <v>0.3</v>
      </c>
      <c r="F37" s="27">
        <f t="shared" si="6"/>
        <v>0.29849999999999999</v>
      </c>
      <c r="G37" s="27">
        <f t="shared" si="2"/>
        <v>4.81182</v>
      </c>
      <c r="H37" s="27"/>
      <c r="I37"/>
      <c r="J37"/>
      <c r="K37"/>
      <c r="L37"/>
      <c r="M37" s="12"/>
      <c r="N37" s="4"/>
      <c r="O37" s="12"/>
      <c r="P37" s="4"/>
      <c r="Q37" s="12"/>
      <c r="S37" s="11"/>
      <c r="U37" s="11"/>
      <c r="W37" s="11"/>
      <c r="Y37" s="11"/>
    </row>
    <row r="38" spans="1:25" s="10" customFormat="1" ht="24.9" customHeight="1">
      <c r="A38" s="29">
        <f t="shared" si="5"/>
        <v>23</v>
      </c>
      <c r="B38" s="38" t="s">
        <v>21</v>
      </c>
      <c r="C38" s="41">
        <v>4.4000000000000004</v>
      </c>
      <c r="D38" s="33" t="s">
        <v>11</v>
      </c>
      <c r="E38" s="50">
        <v>2</v>
      </c>
      <c r="F38" s="27">
        <f t="shared" si="6"/>
        <v>1.99</v>
      </c>
      <c r="G38" s="27">
        <f t="shared" si="2"/>
        <v>8.7560000000000002</v>
      </c>
      <c r="H38" s="27"/>
      <c r="I38"/>
      <c r="J38"/>
      <c r="K38"/>
      <c r="L38"/>
      <c r="M38" s="12"/>
      <c r="N38" s="4"/>
      <c r="O38" s="12"/>
      <c r="P38" s="4"/>
      <c r="Q38" s="12"/>
      <c r="S38" s="11"/>
      <c r="U38" s="11"/>
      <c r="W38" s="11"/>
      <c r="Y38" s="11"/>
    </row>
    <row r="39" spans="1:25" s="10" customFormat="1" ht="24.9" customHeight="1">
      <c r="A39" s="29">
        <f t="shared" si="5"/>
        <v>24</v>
      </c>
      <c r="B39" s="40" t="s">
        <v>30</v>
      </c>
      <c r="C39" s="46">
        <v>1</v>
      </c>
      <c r="D39" s="36" t="s">
        <v>12</v>
      </c>
      <c r="E39" s="37">
        <v>131</v>
      </c>
      <c r="F39" s="27">
        <f t="shared" si="6"/>
        <v>130.345</v>
      </c>
      <c r="G39" s="27">
        <f t="shared" si="2"/>
        <v>130.345</v>
      </c>
      <c r="H39" s="27"/>
      <c r="I39"/>
      <c r="J39"/>
      <c r="K39"/>
      <c r="L39"/>
      <c r="M39" s="12"/>
      <c r="N39" s="4"/>
      <c r="O39" s="12"/>
      <c r="P39" s="4"/>
      <c r="Q39" s="12"/>
      <c r="S39" s="11"/>
      <c r="U39" s="11"/>
      <c r="W39" s="11"/>
      <c r="Y39" s="11"/>
    </row>
    <row r="40" spans="1:25" s="10" customFormat="1" ht="24.9" customHeight="1">
      <c r="A40" s="29">
        <f t="shared" si="5"/>
        <v>25</v>
      </c>
      <c r="B40" s="40" t="s">
        <v>31</v>
      </c>
      <c r="C40" s="46">
        <v>1</v>
      </c>
      <c r="D40" s="36" t="s">
        <v>12</v>
      </c>
      <c r="E40" s="37">
        <v>91</v>
      </c>
      <c r="F40" s="27">
        <f t="shared" si="1"/>
        <v>90.545000000000002</v>
      </c>
      <c r="G40" s="27">
        <f t="shared" si="2"/>
        <v>90.545000000000002</v>
      </c>
      <c r="H40" s="27"/>
      <c r="I40"/>
      <c r="J40"/>
      <c r="K40"/>
      <c r="L40"/>
      <c r="M40" s="12"/>
      <c r="N40" s="4"/>
      <c r="O40" s="12"/>
      <c r="P40" s="4"/>
      <c r="Q40" s="12"/>
      <c r="S40" s="11"/>
      <c r="U40" s="11"/>
      <c r="W40" s="11"/>
      <c r="Y40" s="11"/>
    </row>
    <row r="41" spans="1:25" s="10" customFormat="1" ht="24.9" customHeight="1">
      <c r="A41" s="29">
        <f t="shared" si="5"/>
        <v>26</v>
      </c>
      <c r="B41" s="40" t="s">
        <v>32</v>
      </c>
      <c r="C41" s="46">
        <v>1</v>
      </c>
      <c r="D41" s="36" t="s">
        <v>12</v>
      </c>
      <c r="E41" s="37">
        <v>96</v>
      </c>
      <c r="F41" s="27">
        <f t="shared" si="1"/>
        <v>95.52</v>
      </c>
      <c r="G41" s="27">
        <f t="shared" si="2"/>
        <v>95.52</v>
      </c>
      <c r="H41" s="27"/>
      <c r="I41"/>
      <c r="J41"/>
      <c r="K41"/>
      <c r="L41"/>
      <c r="M41" s="12"/>
      <c r="N41" s="4"/>
      <c r="O41" s="12"/>
      <c r="P41" s="4"/>
      <c r="Q41" s="12"/>
      <c r="S41" s="11"/>
      <c r="U41" s="11"/>
      <c r="W41" s="11"/>
      <c r="Y41" s="11"/>
    </row>
    <row r="42" spans="1:25" s="10" customFormat="1" ht="24.9" customHeight="1">
      <c r="A42" s="29">
        <f t="shared" si="5"/>
        <v>27</v>
      </c>
      <c r="B42" s="40" t="s">
        <v>33</v>
      </c>
      <c r="C42" s="46">
        <v>1</v>
      </c>
      <c r="D42" s="36" t="s">
        <v>12</v>
      </c>
      <c r="E42" s="37">
        <v>96</v>
      </c>
      <c r="F42" s="27">
        <f t="shared" si="1"/>
        <v>95.52</v>
      </c>
      <c r="G42" s="27">
        <f t="shared" si="2"/>
        <v>95.52</v>
      </c>
      <c r="H42" s="27"/>
      <c r="I42"/>
      <c r="J42"/>
      <c r="K42"/>
      <c r="L42"/>
      <c r="M42" s="12"/>
      <c r="N42" s="4"/>
      <c r="O42" s="12"/>
      <c r="P42" s="4"/>
      <c r="Q42" s="12"/>
      <c r="S42" s="11"/>
      <c r="U42" s="11"/>
      <c r="W42" s="11"/>
      <c r="Y42" s="11"/>
    </row>
    <row r="43" spans="1:25" s="57" customFormat="1" ht="39.75" customHeight="1">
      <c r="A43" s="63" t="s">
        <v>34</v>
      </c>
      <c r="B43" s="62"/>
      <c r="C43" s="59"/>
      <c r="D43" s="30"/>
      <c r="E43" s="30"/>
      <c r="F43" s="30"/>
      <c r="G43" s="30"/>
      <c r="H43" s="30"/>
      <c r="I43" s="61"/>
      <c r="J43" s="61"/>
      <c r="K43" s="61"/>
      <c r="L43" s="61"/>
      <c r="M43" s="55"/>
      <c r="N43" s="56"/>
      <c r="O43" s="55"/>
      <c r="P43" s="56"/>
      <c r="Q43" s="55"/>
      <c r="S43" s="58"/>
      <c r="U43" s="58"/>
      <c r="W43" s="58"/>
      <c r="Y43" s="58"/>
    </row>
    <row r="44" spans="1:25" s="10" customFormat="1" ht="24.9" customHeight="1">
      <c r="A44" s="29">
        <f>MAX(A33:A43)+1</f>
        <v>28</v>
      </c>
      <c r="B44" s="38" t="s">
        <v>14</v>
      </c>
      <c r="C44" s="41">
        <v>2.5299999999999998</v>
      </c>
      <c r="D44" s="33" t="s">
        <v>10</v>
      </c>
      <c r="E44" s="34">
        <v>4.05</v>
      </c>
      <c r="F44" s="27">
        <f>E44-0.2</f>
        <v>3.8499999999999996</v>
      </c>
      <c r="G44" s="27">
        <f t="shared" si="2"/>
        <v>9.740499999999999</v>
      </c>
      <c r="H44" s="27"/>
      <c r="I44"/>
      <c r="J44"/>
      <c r="K44"/>
      <c r="L44"/>
      <c r="M44" s="12"/>
      <c r="N44" s="4"/>
      <c r="O44" s="12"/>
      <c r="P44" s="4"/>
      <c r="Q44" s="12"/>
      <c r="S44" s="11"/>
      <c r="U44" s="11"/>
      <c r="W44" s="11"/>
      <c r="Y44" s="11"/>
    </row>
    <row r="45" spans="1:25" s="10" customFormat="1" ht="24.9" customHeight="1">
      <c r="A45" s="29">
        <f>MAX(A33:A44)+1</f>
        <v>29</v>
      </c>
      <c r="B45" s="39" t="s">
        <v>18</v>
      </c>
      <c r="C45" s="41">
        <v>5.8</v>
      </c>
      <c r="D45" s="33" t="s">
        <v>11</v>
      </c>
      <c r="E45" s="35">
        <v>0.3</v>
      </c>
      <c r="F45" s="27">
        <f t="shared" si="1"/>
        <v>0.29849999999999999</v>
      </c>
      <c r="G45" s="27">
        <f t="shared" si="2"/>
        <v>1.7312999999999998</v>
      </c>
      <c r="H45" s="27"/>
      <c r="I45"/>
      <c r="J45"/>
      <c r="K45"/>
      <c r="L45"/>
      <c r="M45" s="12"/>
      <c r="N45" s="4"/>
      <c r="O45" s="12"/>
      <c r="P45" s="4"/>
      <c r="Q45" s="12"/>
      <c r="S45" s="11"/>
      <c r="U45" s="11"/>
      <c r="W45" s="11"/>
      <c r="Y45" s="11"/>
    </row>
    <row r="46" spans="1:25" s="10" customFormat="1" ht="24.9" customHeight="1">
      <c r="A46" s="29">
        <f>MAX(A34:A45)+1</f>
        <v>30</v>
      </c>
      <c r="B46" s="44" t="s">
        <v>35</v>
      </c>
      <c r="C46" s="41">
        <v>184.63</v>
      </c>
      <c r="D46" s="33" t="s">
        <v>10</v>
      </c>
      <c r="E46" s="34">
        <v>3.55</v>
      </c>
      <c r="F46" s="27">
        <f t="shared" si="1"/>
        <v>3.5322499999999999</v>
      </c>
      <c r="G46" s="27">
        <f t="shared" si="2"/>
        <v>652.15931749999993</v>
      </c>
      <c r="H46" s="27"/>
      <c r="I46"/>
      <c r="J46"/>
      <c r="K46"/>
      <c r="L46"/>
      <c r="M46" s="12"/>
      <c r="N46" s="4"/>
      <c r="O46" s="12"/>
      <c r="P46" s="4"/>
      <c r="Q46" s="12"/>
      <c r="S46" s="11"/>
      <c r="U46" s="11"/>
      <c r="W46" s="11"/>
      <c r="Y46" s="11"/>
    </row>
    <row r="47" spans="1:25" s="10" customFormat="1" ht="24.9" customHeight="1">
      <c r="A47" s="29">
        <f t="shared" ref="A47" si="7">MAX(A40:A46)+1</f>
        <v>31</v>
      </c>
      <c r="B47" s="44" t="s">
        <v>36</v>
      </c>
      <c r="C47" s="41">
        <v>79.92</v>
      </c>
      <c r="D47" s="33" t="s">
        <v>11</v>
      </c>
      <c r="E47" s="35">
        <v>0.3</v>
      </c>
      <c r="F47" s="27">
        <f t="shared" si="1"/>
        <v>0.29849999999999999</v>
      </c>
      <c r="G47" s="27">
        <f t="shared" si="2"/>
        <v>23.856120000000001</v>
      </c>
      <c r="H47" s="27"/>
      <c r="I47"/>
      <c r="J47"/>
      <c r="K47"/>
      <c r="L47"/>
      <c r="M47" s="12"/>
      <c r="N47" s="4"/>
      <c r="O47" s="12"/>
      <c r="P47" s="4"/>
      <c r="Q47" s="12"/>
      <c r="S47" s="11"/>
      <c r="U47" s="11"/>
      <c r="W47" s="11"/>
      <c r="Y47" s="11"/>
    </row>
    <row r="48" spans="1:25" s="6" customFormat="1" ht="24.9" customHeight="1">
      <c r="A48" s="130" t="s">
        <v>45</v>
      </c>
      <c r="B48" s="130"/>
      <c r="C48" s="130"/>
      <c r="D48" s="130"/>
      <c r="E48" s="130"/>
      <c r="F48" s="32"/>
      <c r="G48" s="9">
        <f>SUBTOTAL(9,G13:G47)</f>
        <v>3393.4360164999998</v>
      </c>
      <c r="H48" s="9"/>
      <c r="I48" s="7"/>
      <c r="K48" s="7"/>
      <c r="M48" s="7"/>
      <c r="O48" s="7"/>
      <c r="Q48" s="7"/>
      <c r="S48" s="7"/>
      <c r="U48" s="7"/>
      <c r="W48" s="7"/>
      <c r="Y48" s="7"/>
    </row>
    <row r="49" spans="1:39" ht="19.95" customHeight="1">
      <c r="A49" s="8"/>
      <c r="B49" s="5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8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2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8"/>
      <c r="B53" s="23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4"/>
      <c r="B55" s="25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22.8">
      <c r="A56" s="26"/>
      <c r="B56" s="8"/>
      <c r="C56" s="7"/>
      <c r="D56" s="6"/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7:39" ht="14.4">
      <c r="G140" s="6"/>
      <c r="H140" s="6"/>
      <c r="I140" s="7"/>
      <c r="J140" s="6"/>
      <c r="K140" s="7"/>
      <c r="L140" s="6"/>
      <c r="M140" s="7"/>
      <c r="N140" s="6"/>
      <c r="O140" s="7"/>
      <c r="P140" s="6"/>
      <c r="Q140" s="7"/>
      <c r="R140" s="6"/>
      <c r="S140" s="7"/>
      <c r="T140" s="6"/>
      <c r="U140" s="7"/>
      <c r="V140" s="6"/>
      <c r="W140" s="7"/>
      <c r="X140" s="6"/>
      <c r="Y140" s="7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</sheetData>
  <mergeCells count="15">
    <mergeCell ref="A10:H10"/>
    <mergeCell ref="A2:H2"/>
    <mergeCell ref="A3:H3"/>
    <mergeCell ref="A4:H4"/>
    <mergeCell ref="A5:H5"/>
    <mergeCell ref="A6:H6"/>
    <mergeCell ref="G11:G12"/>
    <mergeCell ref="H11:H12"/>
    <mergeCell ref="A48:E48"/>
    <mergeCell ref="A11:A12"/>
    <mergeCell ref="B11:B12"/>
    <mergeCell ref="C11:C12"/>
    <mergeCell ref="D11:D12"/>
    <mergeCell ref="E11:E12"/>
    <mergeCell ref="F11:F12"/>
  </mergeCells>
  <dataValidations count="1">
    <dataValidation type="list" allowBlank="1" showInputMessage="1" showErrorMessage="1" sqref="A56" xr:uid="{486E6F94-049C-4AB1-8240-96F2228F7AE1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64" fitToHeight="0" orientation="portrait" r:id="rId1"/>
  <headerFooter>
    <oddHeader xml:space="preserve">&amp;C
&amp;R
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Cover</vt:lpstr>
      <vt:lpstr>labor</vt:lpstr>
      <vt:lpstr>ការ៉ូ គំរូ</vt:lpstr>
      <vt:lpstr>Cover!Print_Area</vt:lpstr>
      <vt:lpstr>'ការ៉ូ គំរូ'!Print_Area</vt:lpstr>
      <vt:lpstr>Cover!Print_Titles</vt:lpstr>
      <vt:lpstr>'ការ៉ូ គំរូ'!Print_Titles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Heak Malika</dc:creator>
  <cp:lastModifiedBy>Poeun sokunthea</cp:lastModifiedBy>
  <cp:lastPrinted>2024-05-27T03:07:35Z</cp:lastPrinted>
  <dcterms:created xsi:type="dcterms:W3CDTF">2017-09-04T08:29:50Z</dcterms:created>
  <dcterms:modified xsi:type="dcterms:W3CDTF">2024-09-02T04:26:43Z</dcterms:modified>
</cp:coreProperties>
</file>