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75" windowHeight="8205" activeTab="4"/>
  </bookViews>
  <sheets>
    <sheet name="test" sheetId="1" r:id="rId1"/>
    <sheet name="new" sheetId="2" r:id="rId2"/>
    <sheet name="merchant" sheetId="3" r:id="rId3"/>
    <sheet name="2.신청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D49" i="2" l="1"/>
  <c r="G56" i="2" l="1"/>
  <c r="H55" i="2" s="1"/>
  <c r="G40" i="2"/>
  <c r="H39" i="2"/>
  <c r="G121" i="2"/>
  <c r="H86" i="2" s="1"/>
  <c r="G76" i="2"/>
  <c r="H63" i="2" s="1"/>
  <c r="B101" i="2"/>
  <c r="C101" i="2" s="1"/>
  <c r="H85" i="2" l="1"/>
  <c r="H97" i="2"/>
  <c r="H96" i="2"/>
  <c r="H84" i="2"/>
  <c r="H83" i="2"/>
  <c r="H82" i="2"/>
  <c r="H115" i="2"/>
  <c r="H114" i="2"/>
  <c r="H113" i="2"/>
  <c r="H112" i="2"/>
  <c r="H101" i="2"/>
  <c r="H100" i="2"/>
  <c r="H108" i="2"/>
  <c r="H94" i="2"/>
  <c r="H80" i="2"/>
  <c r="H121" i="2"/>
  <c r="H107" i="2"/>
  <c r="H93" i="2"/>
  <c r="H109" i="2"/>
  <c r="H95" i="2"/>
  <c r="H81" i="2"/>
  <c r="H120" i="2"/>
  <c r="H106" i="2"/>
  <c r="H92" i="2"/>
  <c r="H119" i="2"/>
  <c r="H105" i="2"/>
  <c r="H91" i="2"/>
  <c r="H118" i="2"/>
  <c r="H104" i="2"/>
  <c r="H90" i="2"/>
  <c r="H117" i="2"/>
  <c r="H103" i="2"/>
  <c r="H89" i="2"/>
  <c r="H116" i="2"/>
  <c r="H102" i="2"/>
  <c r="H88" i="2"/>
  <c r="H111" i="2"/>
  <c r="H99" i="2"/>
  <c r="H87" i="2"/>
  <c r="H110" i="2"/>
  <c r="H98" i="2"/>
  <c r="C91" i="2"/>
  <c r="C92" i="2"/>
  <c r="H73" i="2"/>
  <c r="H68" i="2"/>
  <c r="H67" i="2"/>
  <c r="H74" i="2"/>
  <c r="H62" i="2"/>
  <c r="C94" i="2"/>
  <c r="H70" i="2"/>
  <c r="H72" i="2"/>
  <c r="H71" i="2"/>
  <c r="C93" i="2"/>
  <c r="H69" i="2"/>
  <c r="H66" i="2"/>
  <c r="H61" i="2"/>
  <c r="H65" i="2"/>
  <c r="H76" i="2"/>
  <c r="H64" i="2"/>
  <c r="H75" i="2"/>
  <c r="C90" i="2"/>
  <c r="C89" i="2"/>
  <c r="C100" i="2"/>
  <c r="C87" i="2"/>
  <c r="C96" i="2"/>
  <c r="C88" i="2"/>
  <c r="C99" i="2"/>
  <c r="C98" i="2"/>
  <c r="C97" i="2"/>
  <c r="C95" i="2"/>
  <c r="B82" i="2"/>
  <c r="C81" i="2" s="1"/>
  <c r="B75" i="2"/>
  <c r="C73" i="2" s="1"/>
  <c r="D40" i="2"/>
  <c r="D41" i="2"/>
  <c r="D42" i="2"/>
  <c r="D43" i="2"/>
  <c r="D44" i="2"/>
  <c r="D45" i="2"/>
  <c r="D46" i="2"/>
  <c r="D47" i="2"/>
  <c r="D48" i="2"/>
  <c r="D50" i="2"/>
  <c r="D39" i="2"/>
  <c r="H53" i="2" l="1"/>
  <c r="H56" i="2"/>
  <c r="H54" i="2"/>
  <c r="H52" i="2"/>
  <c r="C68" i="2"/>
  <c r="H38" i="2"/>
  <c r="C69" i="2"/>
  <c r="C66" i="2"/>
  <c r="H34" i="2"/>
  <c r="H40" i="2"/>
  <c r="H37" i="2"/>
  <c r="H36" i="2"/>
  <c r="H35" i="2"/>
  <c r="C70" i="2"/>
  <c r="C82" i="2"/>
  <c r="C71" i="2"/>
  <c r="C72" i="2"/>
  <c r="C67" i="2"/>
  <c r="C65" i="2"/>
  <c r="C63" i="2"/>
  <c r="C64" i="2"/>
  <c r="C75" i="2"/>
  <c r="C74" i="2"/>
  <c r="C80" i="2"/>
  <c r="J746" i="4" l="1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D692" i="4"/>
  <c r="E691" i="4"/>
  <c r="E690" i="4"/>
  <c r="E689" i="4"/>
  <c r="E688" i="4"/>
  <c r="E687" i="4"/>
  <c r="I686" i="4"/>
  <c r="E686" i="4"/>
  <c r="J685" i="4"/>
  <c r="E685" i="4"/>
  <c r="J684" i="4"/>
  <c r="E684" i="4"/>
  <c r="J683" i="4"/>
  <c r="E683" i="4"/>
  <c r="J682" i="4"/>
  <c r="E682" i="4"/>
  <c r="J681" i="4"/>
  <c r="E681" i="4"/>
  <c r="J680" i="4"/>
  <c r="E680" i="4"/>
  <c r="J679" i="4"/>
  <c r="E679" i="4"/>
  <c r="J678" i="4"/>
  <c r="E678" i="4"/>
  <c r="J677" i="4"/>
  <c r="E677" i="4"/>
  <c r="J676" i="4"/>
  <c r="E676" i="4"/>
  <c r="I670" i="4"/>
  <c r="J669" i="4"/>
  <c r="D669" i="4"/>
  <c r="J668" i="4"/>
  <c r="E668" i="4"/>
  <c r="J667" i="4"/>
  <c r="E667" i="4"/>
  <c r="J666" i="4"/>
  <c r="E666" i="4"/>
  <c r="J665" i="4"/>
  <c r="E665" i="4"/>
  <c r="J664" i="4"/>
  <c r="E664" i="4"/>
  <c r="J663" i="4"/>
  <c r="E663" i="4"/>
  <c r="J662" i="4"/>
  <c r="E662" i="4"/>
  <c r="J661" i="4"/>
  <c r="E661" i="4"/>
  <c r="J660" i="4"/>
  <c r="E660" i="4"/>
  <c r="J659" i="4"/>
  <c r="E659" i="4"/>
  <c r="J658" i="4"/>
  <c r="E658" i="4"/>
  <c r="J657" i="4"/>
  <c r="E657" i="4"/>
  <c r="J656" i="4"/>
  <c r="E656" i="4"/>
  <c r="J655" i="4"/>
  <c r="E655" i="4"/>
  <c r="J654" i="4"/>
  <c r="D648" i="4"/>
  <c r="I647" i="4"/>
  <c r="E647" i="4"/>
  <c r="J646" i="4"/>
  <c r="E646" i="4"/>
  <c r="J645" i="4"/>
  <c r="E645" i="4"/>
  <c r="J644" i="4"/>
  <c r="E644" i="4"/>
  <c r="J643" i="4"/>
  <c r="E643" i="4"/>
  <c r="J642" i="4"/>
  <c r="E642" i="4"/>
  <c r="J641" i="4"/>
  <c r="E641" i="4"/>
  <c r="J640" i="4"/>
  <c r="E640" i="4"/>
  <c r="J639" i="4"/>
  <c r="E639" i="4"/>
  <c r="J638" i="4"/>
  <c r="E638" i="4"/>
  <c r="J637" i="4"/>
  <c r="E637" i="4"/>
  <c r="D632" i="4"/>
  <c r="I631" i="4"/>
  <c r="E631" i="4"/>
  <c r="J630" i="4"/>
  <c r="E630" i="4"/>
  <c r="J629" i="4"/>
  <c r="E629" i="4"/>
  <c r="J628" i="4"/>
  <c r="E628" i="4"/>
  <c r="J627" i="4"/>
  <c r="E627" i="4"/>
  <c r="J626" i="4"/>
  <c r="E626" i="4"/>
  <c r="J625" i="4"/>
  <c r="E625" i="4"/>
  <c r="J624" i="4"/>
  <c r="E624" i="4"/>
  <c r="J623" i="4"/>
  <c r="E623" i="4"/>
  <c r="J622" i="4"/>
  <c r="E622" i="4"/>
  <c r="J621" i="4"/>
  <c r="E621" i="4"/>
  <c r="I615" i="4"/>
  <c r="J615" i="4" s="1"/>
  <c r="D615" i="4"/>
  <c r="J614" i="4"/>
  <c r="E614" i="4"/>
  <c r="J613" i="4"/>
  <c r="E613" i="4"/>
  <c r="J612" i="4"/>
  <c r="E612" i="4"/>
  <c r="J611" i="4"/>
  <c r="E611" i="4"/>
  <c r="J610" i="4"/>
  <c r="E610" i="4"/>
  <c r="J609" i="4"/>
  <c r="E609" i="4"/>
  <c r="J608" i="4"/>
  <c r="E608" i="4"/>
  <c r="J607" i="4"/>
  <c r="E607" i="4"/>
  <c r="J606" i="4"/>
  <c r="E606" i="4"/>
  <c r="J605" i="4"/>
  <c r="E605" i="4"/>
  <c r="I600" i="4"/>
  <c r="J599" i="4"/>
  <c r="D599" i="4"/>
  <c r="J598" i="4"/>
  <c r="E598" i="4"/>
  <c r="J597" i="4"/>
  <c r="E597" i="4"/>
  <c r="J596" i="4"/>
  <c r="E596" i="4"/>
  <c r="J595" i="4"/>
  <c r="E595" i="4"/>
  <c r="J594" i="4"/>
  <c r="E594" i="4"/>
  <c r="J593" i="4"/>
  <c r="E593" i="4"/>
  <c r="J592" i="4"/>
  <c r="E592" i="4"/>
  <c r="J591" i="4"/>
  <c r="E591" i="4"/>
  <c r="J590" i="4"/>
  <c r="E590" i="4"/>
  <c r="J589" i="4"/>
  <c r="E589" i="4"/>
  <c r="C580" i="4"/>
  <c r="C579" i="4"/>
  <c r="C578" i="4"/>
  <c r="C577" i="4"/>
  <c r="C576" i="4"/>
  <c r="C575" i="4"/>
  <c r="C574" i="4"/>
  <c r="C573" i="4"/>
  <c r="C572" i="4"/>
  <c r="G565" i="4"/>
  <c r="B565" i="4"/>
  <c r="H564" i="4"/>
  <c r="C564" i="4"/>
  <c r="H563" i="4"/>
  <c r="C563" i="4"/>
  <c r="H554" i="4"/>
  <c r="H553" i="4"/>
  <c r="C553" i="4"/>
  <c r="H552" i="4"/>
  <c r="C552" i="4"/>
  <c r="H551" i="4"/>
  <c r="C551" i="4"/>
  <c r="H550" i="4"/>
  <c r="C550" i="4"/>
  <c r="H549" i="4"/>
  <c r="C549" i="4"/>
  <c r="H548" i="4"/>
  <c r="C548" i="4"/>
  <c r="H547" i="4"/>
  <c r="C547" i="4"/>
  <c r="H546" i="4"/>
  <c r="C546" i="4"/>
  <c r="H545" i="4"/>
  <c r="C545" i="4"/>
  <c r="B539" i="4"/>
  <c r="C538" i="4"/>
  <c r="C537" i="4"/>
  <c r="G536" i="4"/>
  <c r="C536" i="4"/>
  <c r="H535" i="4"/>
  <c r="C535" i="4"/>
  <c r="H534" i="4"/>
  <c r="C534" i="4"/>
  <c r="G528" i="4"/>
  <c r="B528" i="4"/>
  <c r="H527" i="4"/>
  <c r="C527" i="4"/>
  <c r="H526" i="4"/>
  <c r="C526" i="4"/>
  <c r="B520" i="4"/>
  <c r="G519" i="4"/>
  <c r="C519" i="4"/>
  <c r="H518" i="4"/>
  <c r="C518" i="4"/>
  <c r="H517" i="4"/>
  <c r="C517" i="4"/>
  <c r="H516" i="4"/>
  <c r="C516" i="4"/>
  <c r="H515" i="4"/>
  <c r="C515" i="4"/>
  <c r="H514" i="4"/>
  <c r="C514" i="4"/>
  <c r="H513" i="4"/>
  <c r="C513" i="4"/>
  <c r="H512" i="4"/>
  <c r="C512" i="4"/>
  <c r="G505" i="4"/>
  <c r="H504" i="4"/>
  <c r="B504" i="4"/>
  <c r="H503" i="4"/>
  <c r="C503" i="4"/>
  <c r="H502" i="4"/>
  <c r="C502" i="4"/>
  <c r="H501" i="4"/>
  <c r="C501" i="4"/>
  <c r="G494" i="4"/>
  <c r="H493" i="4"/>
  <c r="H492" i="4"/>
  <c r="H491" i="4"/>
  <c r="H490" i="4"/>
  <c r="C490" i="4"/>
  <c r="H489" i="4"/>
  <c r="C489" i="4"/>
  <c r="H488" i="4"/>
  <c r="C488" i="4"/>
  <c r="H487" i="4"/>
  <c r="C487" i="4"/>
  <c r="H486" i="4"/>
  <c r="C486" i="4"/>
  <c r="H485" i="4"/>
  <c r="C485" i="4"/>
  <c r="H484" i="4"/>
  <c r="C484" i="4"/>
  <c r="H483" i="4"/>
  <c r="C483" i="4"/>
  <c r="H482" i="4"/>
  <c r="C482" i="4"/>
  <c r="B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G461" i="4"/>
  <c r="C461" i="4"/>
  <c r="H460" i="4"/>
  <c r="C460" i="4"/>
  <c r="H459" i="4"/>
  <c r="C459" i="4"/>
  <c r="H458" i="4"/>
  <c r="C458" i="4"/>
  <c r="G450" i="4"/>
  <c r="H449" i="4"/>
  <c r="B449" i="4"/>
  <c r="H448" i="4"/>
  <c r="C448" i="4"/>
  <c r="H447" i="4"/>
  <c r="C447" i="4"/>
  <c r="G442" i="4"/>
  <c r="B442" i="4"/>
  <c r="H441" i="4"/>
  <c r="C441" i="4"/>
  <c r="H440" i="4"/>
  <c r="C440" i="4"/>
  <c r="B433" i="4"/>
  <c r="C432" i="4"/>
  <c r="G431" i="4"/>
  <c r="C431" i="4"/>
  <c r="H430" i="4"/>
  <c r="C430" i="4"/>
  <c r="H429" i="4"/>
  <c r="C429" i="4"/>
  <c r="G423" i="4"/>
  <c r="B423" i="4"/>
  <c r="H422" i="4"/>
  <c r="C422" i="4"/>
  <c r="H421" i="4"/>
  <c r="C421" i="4"/>
  <c r="H420" i="4"/>
  <c r="C420" i="4"/>
  <c r="H419" i="4"/>
  <c r="C419" i="4"/>
  <c r="H418" i="4"/>
  <c r="C418" i="4"/>
  <c r="B411" i="4"/>
  <c r="G410" i="4"/>
  <c r="C410" i="4"/>
  <c r="H409" i="4"/>
  <c r="C409" i="4"/>
  <c r="H408" i="4"/>
  <c r="C408" i="4"/>
  <c r="H407" i="4"/>
  <c r="C407" i="4"/>
  <c r="H406" i="4"/>
  <c r="C406" i="4"/>
  <c r="H405" i="4"/>
  <c r="C405" i="4"/>
  <c r="H404" i="4"/>
  <c r="C404" i="4"/>
  <c r="H403" i="4"/>
  <c r="C403" i="4"/>
  <c r="G398" i="4"/>
  <c r="H397" i="4"/>
  <c r="H396" i="4"/>
  <c r="H395" i="4"/>
  <c r="H394" i="4"/>
  <c r="H393" i="4"/>
  <c r="H392" i="4"/>
  <c r="H391" i="4"/>
  <c r="H390" i="4"/>
  <c r="B390" i="4"/>
  <c r="H389" i="4"/>
  <c r="C389" i="4"/>
  <c r="H388" i="4"/>
  <c r="C388" i="4"/>
  <c r="H387" i="4"/>
  <c r="C387" i="4"/>
  <c r="H386" i="4"/>
  <c r="C386" i="4"/>
  <c r="H385" i="4"/>
  <c r="C385" i="4"/>
  <c r="H384" i="4"/>
  <c r="C384" i="4"/>
  <c r="H383" i="4"/>
  <c r="C383" i="4"/>
  <c r="H382" i="4"/>
  <c r="C382" i="4"/>
  <c r="H381" i="4"/>
  <c r="C381" i="4"/>
  <c r="H380" i="4"/>
  <c r="C380" i="4"/>
  <c r="H379" i="4"/>
  <c r="C379" i="4"/>
  <c r="H378" i="4"/>
  <c r="C378" i="4"/>
  <c r="H377" i="4"/>
  <c r="C377" i="4"/>
  <c r="G371" i="4"/>
  <c r="B371" i="4"/>
  <c r="H370" i="4"/>
  <c r="C370" i="4"/>
  <c r="H369" i="4"/>
  <c r="C369" i="4"/>
  <c r="H368" i="4"/>
  <c r="C368" i="4"/>
  <c r="H367" i="4"/>
  <c r="C367" i="4"/>
  <c r="H366" i="4"/>
  <c r="C366" i="4"/>
  <c r="H365" i="4"/>
  <c r="C365" i="4"/>
  <c r="H364" i="4"/>
  <c r="C364" i="4"/>
  <c r="H363" i="4"/>
  <c r="C363" i="4"/>
  <c r="B357" i="4"/>
  <c r="C356" i="4"/>
  <c r="G355" i="4"/>
  <c r="C355" i="4"/>
  <c r="H354" i="4"/>
  <c r="C354" i="4"/>
  <c r="H353" i="4"/>
  <c r="C353" i="4"/>
  <c r="H352" i="4"/>
  <c r="C352" i="4"/>
  <c r="H351" i="4"/>
  <c r="C351" i="4"/>
  <c r="H350" i="4"/>
  <c r="C350" i="4"/>
  <c r="H349" i="4"/>
  <c r="C349" i="4"/>
  <c r="H348" i="4"/>
  <c r="C348" i="4"/>
  <c r="H347" i="4"/>
  <c r="C347" i="4"/>
  <c r="G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B329" i="4"/>
  <c r="H328" i="4"/>
  <c r="C328" i="4"/>
  <c r="H327" i="4"/>
  <c r="C327" i="4"/>
  <c r="H326" i="4"/>
  <c r="C326" i="4"/>
  <c r="G321" i="4"/>
  <c r="B321" i="4"/>
  <c r="H320" i="4"/>
  <c r="C320" i="4"/>
  <c r="H319" i="4"/>
  <c r="C319" i="4"/>
  <c r="H318" i="4"/>
  <c r="C318" i="4"/>
  <c r="H317" i="4"/>
  <c r="C317" i="4"/>
  <c r="H316" i="4"/>
  <c r="C316" i="4"/>
  <c r="H315" i="4"/>
  <c r="C315" i="4"/>
  <c r="H314" i="4"/>
  <c r="C314" i="4"/>
  <c r="H313" i="4"/>
  <c r="C313" i="4"/>
  <c r="H312" i="4"/>
  <c r="C312" i="4"/>
  <c r="H311" i="4"/>
  <c r="C311" i="4"/>
  <c r="H310" i="4"/>
  <c r="C310" i="4"/>
  <c r="H309" i="4"/>
  <c r="C309" i="4"/>
  <c r="B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G289" i="4"/>
  <c r="C289" i="4"/>
  <c r="H288" i="4"/>
  <c r="C288" i="4"/>
  <c r="H287" i="4"/>
  <c r="C287" i="4"/>
  <c r="H286" i="4"/>
  <c r="C286" i="4"/>
  <c r="H285" i="4"/>
  <c r="C285" i="4"/>
  <c r="H284" i="4"/>
  <c r="C284" i="4"/>
  <c r="H283" i="4"/>
  <c r="C283" i="4"/>
  <c r="H282" i="4"/>
  <c r="C282" i="4"/>
  <c r="H281" i="4"/>
  <c r="C281" i="4"/>
  <c r="H280" i="4"/>
  <c r="C280" i="4"/>
  <c r="H279" i="4"/>
  <c r="C279" i="4"/>
  <c r="H278" i="4"/>
  <c r="C278" i="4"/>
  <c r="H277" i="4"/>
  <c r="C277" i="4"/>
  <c r="G272" i="4"/>
  <c r="B272" i="4"/>
  <c r="H271" i="4"/>
  <c r="C271" i="4"/>
  <c r="H270" i="4"/>
  <c r="C270" i="4"/>
  <c r="H269" i="4"/>
  <c r="C269" i="4"/>
  <c r="H268" i="4"/>
  <c r="C268" i="4"/>
  <c r="H267" i="4"/>
  <c r="C267" i="4"/>
  <c r="H266" i="4"/>
  <c r="C266" i="4"/>
  <c r="H265" i="4"/>
  <c r="C265" i="4"/>
  <c r="H264" i="4"/>
  <c r="C264" i="4"/>
  <c r="H263" i="4"/>
  <c r="C263" i="4"/>
  <c r="H262" i="4"/>
  <c r="C262" i="4"/>
  <c r="H261" i="4"/>
  <c r="C261" i="4"/>
  <c r="G256" i="4"/>
  <c r="B256" i="4"/>
  <c r="H255" i="4"/>
  <c r="C255" i="4"/>
  <c r="H254" i="4"/>
  <c r="C254" i="4"/>
  <c r="H253" i="4"/>
  <c r="C253" i="4"/>
  <c r="H252" i="4"/>
  <c r="C252" i="4"/>
  <c r="H251" i="4"/>
  <c r="C251" i="4"/>
  <c r="H250" i="4"/>
  <c r="C250" i="4"/>
  <c r="H249" i="4"/>
  <c r="C249" i="4"/>
  <c r="H248" i="4"/>
  <c r="C248" i="4"/>
  <c r="H247" i="4"/>
  <c r="C247" i="4"/>
  <c r="H246" i="4"/>
  <c r="C246" i="4"/>
  <c r="H245" i="4"/>
  <c r="C245" i="4"/>
  <c r="B239" i="4"/>
  <c r="C238" i="4"/>
  <c r="G237" i="4"/>
  <c r="C237" i="4"/>
  <c r="G236" i="4"/>
  <c r="H236" i="4" s="1"/>
  <c r="C236" i="4"/>
  <c r="H235" i="4"/>
  <c r="C235" i="4"/>
  <c r="H234" i="4"/>
  <c r="C234" i="4"/>
  <c r="H233" i="4"/>
  <c r="C233" i="4"/>
  <c r="H232" i="4"/>
  <c r="C232" i="4"/>
  <c r="H231" i="4"/>
  <c r="C231" i="4"/>
  <c r="H230" i="4"/>
  <c r="C230" i="4"/>
  <c r="H229" i="4"/>
  <c r="C229" i="4"/>
  <c r="H228" i="4"/>
  <c r="C228" i="4"/>
  <c r="H227" i="4"/>
  <c r="C227" i="4"/>
  <c r="B221" i="4"/>
  <c r="C220" i="4"/>
  <c r="C219" i="4"/>
  <c r="C218" i="4"/>
  <c r="C217" i="4"/>
  <c r="C216" i="4"/>
  <c r="G215" i="4"/>
  <c r="C215" i="4"/>
  <c r="H214" i="4"/>
  <c r="C214" i="4"/>
  <c r="H213" i="4"/>
  <c r="C213" i="4"/>
  <c r="H212" i="4"/>
  <c r="C212" i="4"/>
  <c r="H211" i="4"/>
  <c r="C211" i="4"/>
  <c r="H210" i="4"/>
  <c r="C210" i="4"/>
  <c r="H209" i="4"/>
  <c r="C209" i="4"/>
  <c r="G203" i="4"/>
  <c r="H202" i="4"/>
  <c r="B202" i="4"/>
  <c r="H201" i="4"/>
  <c r="C201" i="4"/>
  <c r="H200" i="4"/>
  <c r="C200" i="4"/>
  <c r="H199" i="4"/>
  <c r="C199" i="4"/>
  <c r="H198" i="4"/>
  <c r="C198" i="4"/>
  <c r="H197" i="4"/>
  <c r="C197" i="4"/>
  <c r="H196" i="4"/>
  <c r="C196" i="4"/>
  <c r="H195" i="4"/>
  <c r="C195" i="4"/>
  <c r="H194" i="4"/>
  <c r="C194" i="4"/>
  <c r="B188" i="4"/>
  <c r="C187" i="4"/>
  <c r="C186" i="4"/>
  <c r="C185" i="4"/>
  <c r="C184" i="4"/>
  <c r="C183" i="4"/>
  <c r="C182" i="4"/>
  <c r="C181" i="4"/>
  <c r="C180" i="4"/>
  <c r="G179" i="4"/>
  <c r="H174" i="4" s="1"/>
  <c r="C179" i="4"/>
  <c r="C178" i="4"/>
  <c r="C177" i="4"/>
  <c r="C176" i="4"/>
  <c r="C175" i="4"/>
  <c r="C174" i="4"/>
  <c r="H173" i="4"/>
  <c r="C173" i="4"/>
  <c r="C172" i="4"/>
  <c r="C171" i="4"/>
  <c r="B139" i="4"/>
  <c r="C137" i="4" s="1"/>
  <c r="C138" i="4"/>
  <c r="C134" i="4"/>
  <c r="C133" i="4"/>
  <c r="C132" i="4"/>
  <c r="C128" i="4"/>
  <c r="C127" i="4"/>
  <c r="B120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470" i="3"/>
  <c r="J469" i="3"/>
  <c r="J468" i="3"/>
  <c r="J467" i="3"/>
  <c r="J466" i="3"/>
  <c r="J465" i="3"/>
  <c r="H449" i="3"/>
  <c r="C449" i="3"/>
  <c r="H448" i="3"/>
  <c r="C448" i="3"/>
  <c r="H447" i="3"/>
  <c r="C447" i="3"/>
  <c r="H446" i="3"/>
  <c r="C446" i="3"/>
  <c r="H445" i="3"/>
  <c r="C445" i="3"/>
  <c r="H444" i="3"/>
  <c r="C444" i="3"/>
  <c r="H443" i="3"/>
  <c r="C443" i="3"/>
  <c r="H442" i="3"/>
  <c r="C442" i="3"/>
  <c r="H441" i="3"/>
  <c r="C441" i="3"/>
  <c r="B435" i="3"/>
  <c r="C434" i="3"/>
  <c r="C433" i="3"/>
  <c r="C432" i="3"/>
  <c r="H431" i="3"/>
  <c r="C431" i="3"/>
  <c r="H430" i="3"/>
  <c r="C430" i="3"/>
  <c r="H429" i="3"/>
  <c r="C429" i="3"/>
  <c r="H428" i="3"/>
  <c r="C428" i="3"/>
  <c r="H427" i="3"/>
  <c r="C427" i="3"/>
  <c r="H426" i="3"/>
  <c r="C426" i="3"/>
  <c r="H425" i="3"/>
  <c r="C425" i="3"/>
  <c r="H424" i="3"/>
  <c r="C424" i="3"/>
  <c r="H423" i="3"/>
  <c r="C423" i="3"/>
  <c r="C417" i="3"/>
  <c r="D413" i="3" s="1"/>
  <c r="H416" i="3"/>
  <c r="I412" i="3" s="1"/>
  <c r="I411" i="3"/>
  <c r="D411" i="3"/>
  <c r="I410" i="3"/>
  <c r="I405" i="3"/>
  <c r="D405" i="3"/>
  <c r="I404" i="3"/>
  <c r="G394" i="3"/>
  <c r="B394" i="3"/>
  <c r="H393" i="3"/>
  <c r="C393" i="3"/>
  <c r="H392" i="3"/>
  <c r="C392" i="3"/>
  <c r="B387" i="3"/>
  <c r="C386" i="3"/>
  <c r="C385" i="3"/>
  <c r="G384" i="3"/>
  <c r="C384" i="3"/>
  <c r="H383" i="3"/>
  <c r="C383" i="3"/>
  <c r="H382" i="3"/>
  <c r="C382" i="3"/>
  <c r="H381" i="3"/>
  <c r="C381" i="3"/>
  <c r="H380" i="3"/>
  <c r="C380" i="3"/>
  <c r="H379" i="3"/>
  <c r="C379" i="3"/>
  <c r="G373" i="3"/>
  <c r="B373" i="3"/>
  <c r="H372" i="3"/>
  <c r="C372" i="3"/>
  <c r="H371" i="3"/>
  <c r="C371" i="3"/>
  <c r="B366" i="3"/>
  <c r="C365" i="3"/>
  <c r="C364" i="3"/>
  <c r="C363" i="3"/>
  <c r="C362" i="3"/>
  <c r="C361" i="3"/>
  <c r="C360" i="3"/>
  <c r="C359" i="3"/>
  <c r="C358" i="3"/>
  <c r="C357" i="3"/>
  <c r="G356" i="3"/>
  <c r="C356" i="3"/>
  <c r="H355" i="3"/>
  <c r="C355" i="3"/>
  <c r="H354" i="3"/>
  <c r="C354" i="3"/>
  <c r="G348" i="3"/>
  <c r="H347" i="3"/>
  <c r="H346" i="3"/>
  <c r="B346" i="3"/>
  <c r="H345" i="3"/>
  <c r="C345" i="3"/>
  <c r="H344" i="3"/>
  <c r="C344" i="3"/>
  <c r="H343" i="3"/>
  <c r="C343" i="3"/>
  <c r="H342" i="3"/>
  <c r="C342" i="3"/>
  <c r="H341" i="3"/>
  <c r="C341" i="3"/>
  <c r="G335" i="3"/>
  <c r="H334" i="3"/>
  <c r="B334" i="3"/>
  <c r="H333" i="3"/>
  <c r="C333" i="3"/>
  <c r="H332" i="3"/>
  <c r="C332" i="3"/>
  <c r="H331" i="3"/>
  <c r="C331" i="3"/>
  <c r="H330" i="3"/>
  <c r="C330" i="3"/>
  <c r="G324" i="3"/>
  <c r="B324" i="3"/>
  <c r="H323" i="3"/>
  <c r="C323" i="3"/>
  <c r="H322" i="3"/>
  <c r="C322" i="3"/>
  <c r="H321" i="3"/>
  <c r="C321" i="3"/>
  <c r="H320" i="3"/>
  <c r="C320" i="3"/>
  <c r="H319" i="3"/>
  <c r="C319" i="3"/>
  <c r="H318" i="3"/>
  <c r="C318" i="3"/>
  <c r="H317" i="3"/>
  <c r="C317" i="3"/>
  <c r="H316" i="3"/>
  <c r="C316" i="3"/>
  <c r="H315" i="3"/>
  <c r="C315" i="3"/>
  <c r="H314" i="3"/>
  <c r="C314" i="3"/>
  <c r="H313" i="3"/>
  <c r="C313" i="3"/>
  <c r="H312" i="3"/>
  <c r="C312" i="3"/>
  <c r="G306" i="3"/>
  <c r="H305" i="3"/>
  <c r="H304" i="3"/>
  <c r="H303" i="3"/>
  <c r="H302" i="3"/>
  <c r="H301" i="3"/>
  <c r="H300" i="3"/>
  <c r="H299" i="3"/>
  <c r="H298" i="3"/>
  <c r="H297" i="3"/>
  <c r="H296" i="3"/>
  <c r="B296" i="3"/>
  <c r="H295" i="3"/>
  <c r="C295" i="3"/>
  <c r="H294" i="3"/>
  <c r="C294" i="3"/>
  <c r="H293" i="3"/>
  <c r="C293" i="3"/>
  <c r="H292" i="3"/>
  <c r="C292" i="3"/>
  <c r="H291" i="3"/>
  <c r="C291" i="3"/>
  <c r="H290" i="3"/>
  <c r="C290" i="3"/>
  <c r="H289" i="3"/>
  <c r="C289" i="3"/>
  <c r="H288" i="3"/>
  <c r="C288" i="3"/>
  <c r="H287" i="3"/>
  <c r="C287" i="3"/>
  <c r="H286" i="3"/>
  <c r="C286" i="3"/>
  <c r="H285" i="3"/>
  <c r="C285" i="3"/>
  <c r="H284" i="3"/>
  <c r="C284" i="3"/>
  <c r="H283" i="3"/>
  <c r="C283" i="3"/>
  <c r="H282" i="3"/>
  <c r="C282" i="3"/>
  <c r="H281" i="3"/>
  <c r="C281" i="3"/>
  <c r="H280" i="3"/>
  <c r="C280" i="3"/>
  <c r="G274" i="3"/>
  <c r="H271" i="3" s="1"/>
  <c r="B274" i="3"/>
  <c r="C269" i="3" s="1"/>
  <c r="H273" i="3"/>
  <c r="C273" i="3"/>
  <c r="C272" i="3"/>
  <c r="C271" i="3"/>
  <c r="H270" i="3"/>
  <c r="C270" i="3"/>
  <c r="H269" i="3"/>
  <c r="H268" i="3"/>
  <c r="C268" i="3"/>
  <c r="H267" i="3"/>
  <c r="C267" i="3"/>
  <c r="C266" i="3"/>
  <c r="C265" i="3"/>
  <c r="H264" i="3"/>
  <c r="C264" i="3"/>
  <c r="H263" i="3"/>
  <c r="H262" i="3"/>
  <c r="C262" i="3"/>
  <c r="H261" i="3"/>
  <c r="C261" i="3"/>
  <c r="G255" i="3"/>
  <c r="H254" i="3" s="1"/>
  <c r="B255" i="3"/>
  <c r="C252" i="3" s="1"/>
  <c r="C254" i="3"/>
  <c r="H253" i="3"/>
  <c r="C253" i="3"/>
  <c r="H252" i="3"/>
  <c r="H251" i="3"/>
  <c r="H250" i="3"/>
  <c r="C250" i="3"/>
  <c r="H249" i="3"/>
  <c r="C249" i="3"/>
  <c r="C248" i="3"/>
  <c r="H247" i="3"/>
  <c r="C247" i="3"/>
  <c r="B242" i="3"/>
  <c r="C235" i="3" s="1"/>
  <c r="C232" i="3"/>
  <c r="C231" i="3"/>
  <c r="C230" i="3"/>
  <c r="G223" i="3"/>
  <c r="H220" i="3" s="1"/>
  <c r="H222" i="3"/>
  <c r="C222" i="3"/>
  <c r="H221" i="3"/>
  <c r="C221" i="3"/>
  <c r="H218" i="3"/>
  <c r="H217" i="3"/>
  <c r="H216" i="3"/>
  <c r="C216" i="3"/>
  <c r="H215" i="3"/>
  <c r="C215" i="3"/>
  <c r="C208" i="3"/>
  <c r="D203" i="3" s="1"/>
  <c r="D207" i="3"/>
  <c r="D206" i="3"/>
  <c r="D204" i="3"/>
  <c r="D202" i="3"/>
  <c r="D201" i="3"/>
  <c r="D200" i="3"/>
  <c r="D199" i="3"/>
  <c r="G197" i="3"/>
  <c r="H194" i="3" s="1"/>
  <c r="D197" i="3"/>
  <c r="H196" i="3"/>
  <c r="D196" i="3"/>
  <c r="D195" i="3"/>
  <c r="D194" i="3"/>
  <c r="H193" i="3"/>
  <c r="D193" i="3"/>
  <c r="C185" i="3"/>
  <c r="D178" i="3" s="1"/>
  <c r="G176" i="3"/>
  <c r="H171" i="3" s="1"/>
  <c r="D176" i="3"/>
  <c r="H175" i="3"/>
  <c r="D175" i="3"/>
  <c r="H172" i="3"/>
  <c r="D170" i="3"/>
  <c r="G164" i="3"/>
  <c r="H159" i="3" s="1"/>
  <c r="B162" i="3"/>
  <c r="C159" i="3" s="1"/>
  <c r="C161" i="3"/>
  <c r="C158" i="3"/>
  <c r="H157" i="3"/>
  <c r="C157" i="3"/>
  <c r="C156" i="3"/>
  <c r="C155" i="3"/>
  <c r="H154" i="3"/>
  <c r="C152" i="3"/>
  <c r="H151" i="3"/>
  <c r="C151" i="3"/>
  <c r="C150" i="3"/>
  <c r="C149" i="3"/>
  <c r="H148" i="3"/>
  <c r="G142" i="3"/>
  <c r="H141" i="3" s="1"/>
  <c r="H140" i="3"/>
  <c r="H139" i="3"/>
  <c r="H138" i="3"/>
  <c r="H137" i="3"/>
  <c r="H135" i="3"/>
  <c r="H133" i="3"/>
  <c r="B133" i="3"/>
  <c r="C132" i="3" s="1"/>
  <c r="H130" i="3"/>
  <c r="C130" i="3"/>
  <c r="C124" i="3"/>
  <c r="D118" i="3" s="1"/>
  <c r="G118" i="3"/>
  <c r="H117" i="3" s="1"/>
  <c r="H116" i="3"/>
  <c r="D116" i="3"/>
  <c r="H115" i="3"/>
  <c r="H114" i="3"/>
  <c r="H113" i="3"/>
  <c r="H112" i="3"/>
  <c r="H111" i="3"/>
  <c r="H110" i="3"/>
  <c r="D110" i="3"/>
  <c r="H109" i="3"/>
  <c r="H99" i="3"/>
  <c r="I94" i="3" s="1"/>
  <c r="I97" i="3"/>
  <c r="I96" i="3"/>
  <c r="I92" i="3"/>
  <c r="I91" i="3"/>
  <c r="I90" i="3"/>
  <c r="I89" i="3"/>
  <c r="I87" i="3"/>
  <c r="I85" i="3"/>
  <c r="I84" i="3"/>
  <c r="B43" i="3"/>
  <c r="C30" i="3" s="1"/>
  <c r="C42" i="3"/>
  <c r="C41" i="3"/>
  <c r="C40" i="3"/>
  <c r="C39" i="3"/>
  <c r="C38" i="3"/>
  <c r="C36" i="3"/>
  <c r="C34" i="3"/>
  <c r="C33" i="3"/>
  <c r="C32" i="3"/>
  <c r="C31" i="3"/>
  <c r="C29" i="3"/>
  <c r="C15" i="3"/>
  <c r="C12" i="3"/>
  <c r="J454" i="1"/>
  <c r="J453" i="1"/>
  <c r="J452" i="1"/>
  <c r="J451" i="1"/>
  <c r="J450" i="1"/>
  <c r="J449" i="1"/>
  <c r="H433" i="1"/>
  <c r="C433" i="1"/>
  <c r="H432" i="1"/>
  <c r="C432" i="1"/>
  <c r="H431" i="1"/>
  <c r="C431" i="1"/>
  <c r="H430" i="1"/>
  <c r="C430" i="1"/>
  <c r="H429" i="1"/>
  <c r="C429" i="1"/>
  <c r="H428" i="1"/>
  <c r="C428" i="1"/>
  <c r="H427" i="1"/>
  <c r="C427" i="1"/>
  <c r="H426" i="1"/>
  <c r="C426" i="1"/>
  <c r="H425" i="1"/>
  <c r="C425" i="1"/>
  <c r="B419" i="1"/>
  <c r="C418" i="1"/>
  <c r="C417" i="1"/>
  <c r="C416" i="1"/>
  <c r="H415" i="1"/>
  <c r="C415" i="1"/>
  <c r="H414" i="1"/>
  <c r="C414" i="1"/>
  <c r="H413" i="1"/>
  <c r="C413" i="1"/>
  <c r="H412" i="1"/>
  <c r="C412" i="1"/>
  <c r="H411" i="1"/>
  <c r="C411" i="1"/>
  <c r="H410" i="1"/>
  <c r="C410" i="1"/>
  <c r="H409" i="1"/>
  <c r="C409" i="1"/>
  <c r="H408" i="1"/>
  <c r="C408" i="1"/>
  <c r="H407" i="1"/>
  <c r="C407" i="1"/>
  <c r="C401" i="1"/>
  <c r="D395" i="1" s="1"/>
  <c r="H400" i="1"/>
  <c r="I395" i="1" s="1"/>
  <c r="D400" i="1"/>
  <c r="I399" i="1"/>
  <c r="D399" i="1"/>
  <c r="I398" i="1"/>
  <c r="I397" i="1"/>
  <c r="I396" i="1"/>
  <c r="D396" i="1"/>
  <c r="I394" i="1"/>
  <c r="D394" i="1"/>
  <c r="I393" i="1"/>
  <c r="D393" i="1"/>
  <c r="I392" i="1"/>
  <c r="I391" i="1"/>
  <c r="I390" i="1"/>
  <c r="D390" i="1"/>
  <c r="D389" i="1"/>
  <c r="I388" i="1"/>
  <c r="D388" i="1"/>
  <c r="I387" i="1"/>
  <c r="D387" i="1"/>
  <c r="I386" i="1"/>
  <c r="I385" i="1"/>
  <c r="G378" i="1"/>
  <c r="B378" i="1"/>
  <c r="H377" i="1"/>
  <c r="C377" i="1"/>
  <c r="H376" i="1"/>
  <c r="C376" i="1"/>
  <c r="B371" i="1"/>
  <c r="C370" i="1"/>
  <c r="C369" i="1"/>
  <c r="G368" i="1"/>
  <c r="C368" i="1"/>
  <c r="H367" i="1"/>
  <c r="C367" i="1"/>
  <c r="H366" i="1"/>
  <c r="C366" i="1"/>
  <c r="H365" i="1"/>
  <c r="C365" i="1"/>
  <c r="H364" i="1"/>
  <c r="C364" i="1"/>
  <c r="H363" i="1"/>
  <c r="C363" i="1"/>
  <c r="G357" i="1"/>
  <c r="B357" i="1"/>
  <c r="H356" i="1"/>
  <c r="C356" i="1"/>
  <c r="H355" i="1"/>
  <c r="C355" i="1"/>
  <c r="B350" i="1"/>
  <c r="C349" i="1"/>
  <c r="C348" i="1"/>
  <c r="C347" i="1"/>
  <c r="C346" i="1"/>
  <c r="C345" i="1"/>
  <c r="C344" i="1"/>
  <c r="C343" i="1"/>
  <c r="C342" i="1"/>
  <c r="C341" i="1"/>
  <c r="G340" i="1"/>
  <c r="C340" i="1"/>
  <c r="H339" i="1"/>
  <c r="C339" i="1"/>
  <c r="H338" i="1"/>
  <c r="C338" i="1"/>
  <c r="G332" i="1"/>
  <c r="H331" i="1"/>
  <c r="H330" i="1"/>
  <c r="B330" i="1"/>
  <c r="H329" i="1"/>
  <c r="C329" i="1"/>
  <c r="H328" i="1"/>
  <c r="C328" i="1"/>
  <c r="H327" i="1"/>
  <c r="C327" i="1"/>
  <c r="H326" i="1"/>
  <c r="C326" i="1"/>
  <c r="H325" i="1"/>
  <c r="C325" i="1"/>
  <c r="G319" i="1"/>
  <c r="H318" i="1"/>
  <c r="B318" i="1"/>
  <c r="H317" i="1"/>
  <c r="C317" i="1"/>
  <c r="H316" i="1"/>
  <c r="C316" i="1"/>
  <c r="H315" i="1"/>
  <c r="C315" i="1"/>
  <c r="H314" i="1"/>
  <c r="C314" i="1"/>
  <c r="G308" i="1"/>
  <c r="B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G290" i="1"/>
  <c r="H289" i="1"/>
  <c r="H288" i="1"/>
  <c r="H287" i="1"/>
  <c r="H286" i="1"/>
  <c r="H285" i="1"/>
  <c r="H284" i="1"/>
  <c r="H283" i="1"/>
  <c r="H282" i="1"/>
  <c r="H281" i="1"/>
  <c r="H280" i="1"/>
  <c r="B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G258" i="1"/>
  <c r="H253" i="1" s="1"/>
  <c r="B258" i="1"/>
  <c r="C247" i="1" s="1"/>
  <c r="H257" i="1"/>
  <c r="C252" i="1"/>
  <c r="H251" i="1"/>
  <c r="C246" i="1"/>
  <c r="H245" i="1"/>
  <c r="G239" i="1"/>
  <c r="H236" i="1" s="1"/>
  <c r="B239" i="1"/>
  <c r="H238" i="1"/>
  <c r="C238" i="1"/>
  <c r="C237" i="1"/>
  <c r="C236" i="1"/>
  <c r="H235" i="1"/>
  <c r="C235" i="1"/>
  <c r="H234" i="1"/>
  <c r="C234" i="1"/>
  <c r="C233" i="1"/>
  <c r="H232" i="1"/>
  <c r="C232" i="1"/>
  <c r="C231" i="1"/>
  <c r="B226" i="1"/>
  <c r="C219" i="1" s="1"/>
  <c r="C225" i="1"/>
  <c r="C224" i="1"/>
  <c r="C223" i="1"/>
  <c r="C222" i="1"/>
  <c r="C221" i="1"/>
  <c r="C220" i="1"/>
  <c r="C218" i="1"/>
  <c r="C217" i="1"/>
  <c r="C215" i="1"/>
  <c r="C214" i="1"/>
  <c r="C213" i="1"/>
  <c r="C212" i="1"/>
  <c r="C211" i="1"/>
  <c r="C210" i="1"/>
  <c r="C209" i="1"/>
  <c r="C208" i="1"/>
  <c r="G207" i="1"/>
  <c r="C207" i="1"/>
  <c r="H206" i="1"/>
  <c r="H205" i="1"/>
  <c r="C205" i="1"/>
  <c r="H204" i="1"/>
  <c r="C204" i="1"/>
  <c r="H203" i="1"/>
  <c r="C203" i="1"/>
  <c r="H202" i="1"/>
  <c r="C202" i="1"/>
  <c r="H201" i="1"/>
  <c r="C201" i="1"/>
  <c r="H200" i="1"/>
  <c r="C200" i="1"/>
  <c r="H199" i="1"/>
  <c r="C199" i="1"/>
  <c r="H198" i="1"/>
  <c r="C198" i="1"/>
  <c r="C192" i="1"/>
  <c r="D184" i="1" s="1"/>
  <c r="D191" i="1"/>
  <c r="G181" i="1"/>
  <c r="H179" i="1" s="1"/>
  <c r="D181" i="1"/>
  <c r="H180" i="1"/>
  <c r="C169" i="1"/>
  <c r="D164" i="1" s="1"/>
  <c r="D168" i="1"/>
  <c r="D167" i="1"/>
  <c r="D166" i="1"/>
  <c r="D165" i="1"/>
  <c r="D163" i="1"/>
  <c r="D161" i="1"/>
  <c r="G160" i="1"/>
  <c r="H158" i="1" s="1"/>
  <c r="D159" i="1"/>
  <c r="D158" i="1"/>
  <c r="H157" i="1"/>
  <c r="D157" i="1"/>
  <c r="D156" i="1"/>
  <c r="D155" i="1"/>
  <c r="H154" i="1"/>
  <c r="D154" i="1"/>
  <c r="G148" i="1"/>
  <c r="H147" i="1" s="1"/>
  <c r="H146" i="1"/>
  <c r="B146" i="1"/>
  <c r="C141" i="1" s="1"/>
  <c r="H145" i="1"/>
  <c r="C145" i="1"/>
  <c r="H142" i="1"/>
  <c r="H141" i="1"/>
  <c r="H140" i="1"/>
  <c r="H139" i="1"/>
  <c r="C139" i="1"/>
  <c r="H136" i="1"/>
  <c r="H135" i="1"/>
  <c r="H134" i="1"/>
  <c r="C134" i="1"/>
  <c r="H133" i="1"/>
  <c r="C133" i="1"/>
  <c r="G126" i="1"/>
  <c r="H121" i="1" s="1"/>
  <c r="H125" i="1"/>
  <c r="H124" i="1"/>
  <c r="H122" i="1"/>
  <c r="H120" i="1"/>
  <c r="H119" i="1"/>
  <c r="H118" i="1"/>
  <c r="H117" i="1"/>
  <c r="B117" i="1"/>
  <c r="H116" i="1"/>
  <c r="C116" i="1"/>
  <c r="H115" i="1"/>
  <c r="C115" i="1"/>
  <c r="C114" i="1"/>
  <c r="C108" i="1"/>
  <c r="D103" i="1" s="1"/>
  <c r="D107" i="1"/>
  <c r="D106" i="1"/>
  <c r="D105" i="1"/>
  <c r="D104" i="1"/>
  <c r="G102" i="1"/>
  <c r="H99" i="1" s="1"/>
  <c r="H101" i="1"/>
  <c r="D101" i="1"/>
  <c r="D100" i="1"/>
  <c r="D99" i="1"/>
  <c r="H98" i="1"/>
  <c r="D98" i="1"/>
  <c r="H97" i="1"/>
  <c r="H96" i="1"/>
  <c r="D96" i="1"/>
  <c r="H95" i="1"/>
  <c r="D95" i="1"/>
  <c r="D94" i="1"/>
  <c r="D93" i="1"/>
  <c r="H83" i="1"/>
  <c r="I74" i="1" s="1"/>
  <c r="I82" i="1"/>
  <c r="I81" i="1"/>
  <c r="I70" i="1"/>
  <c r="I69" i="1"/>
  <c r="B27" i="1"/>
  <c r="C22" i="1" s="1"/>
  <c r="C25" i="1"/>
  <c r="C21" i="1"/>
  <c r="C20" i="1"/>
  <c r="C19" i="1"/>
  <c r="C18" i="1"/>
  <c r="C14" i="1"/>
  <c r="C13" i="1"/>
  <c r="D25" i="1" l="1"/>
  <c r="H252" i="1"/>
  <c r="H170" i="3"/>
  <c r="D412" i="3"/>
  <c r="C23" i="1"/>
  <c r="H159" i="1"/>
  <c r="D177" i="1"/>
  <c r="C248" i="1"/>
  <c r="C254" i="1"/>
  <c r="C24" i="1"/>
  <c r="I75" i="1"/>
  <c r="H94" i="1"/>
  <c r="H100" i="1"/>
  <c r="H114" i="1"/>
  <c r="H123" i="1"/>
  <c r="C136" i="1"/>
  <c r="C142" i="1"/>
  <c r="D160" i="1"/>
  <c r="H177" i="1"/>
  <c r="D185" i="1"/>
  <c r="C206" i="1"/>
  <c r="C216" i="1"/>
  <c r="H231" i="1"/>
  <c r="H237" i="1"/>
  <c r="H248" i="1"/>
  <c r="H254" i="1"/>
  <c r="I389" i="1"/>
  <c r="I95" i="3"/>
  <c r="H132" i="3"/>
  <c r="C148" i="3"/>
  <c r="C154" i="3"/>
  <c r="C160" i="3"/>
  <c r="D172" i="3"/>
  <c r="D179" i="3"/>
  <c r="H195" i="3"/>
  <c r="D205" i="3"/>
  <c r="C218" i="3"/>
  <c r="C224" i="3"/>
  <c r="C236" i="3"/>
  <c r="H266" i="3"/>
  <c r="H272" i="3"/>
  <c r="I401" i="3"/>
  <c r="I407" i="3"/>
  <c r="I413" i="3"/>
  <c r="C126" i="4"/>
  <c r="H175" i="4"/>
  <c r="I71" i="1"/>
  <c r="C140" i="1"/>
  <c r="D178" i="1"/>
  <c r="D113" i="3"/>
  <c r="D119" i="3"/>
  <c r="D180" i="3"/>
  <c r="C225" i="3"/>
  <c r="C237" i="3"/>
  <c r="D402" i="3"/>
  <c r="D408" i="3"/>
  <c r="D414" i="3"/>
  <c r="I76" i="1"/>
  <c r="D186" i="1"/>
  <c r="C255" i="1"/>
  <c r="I77" i="1"/>
  <c r="D120" i="3"/>
  <c r="D173" i="3"/>
  <c r="C249" i="1"/>
  <c r="C143" i="1"/>
  <c r="D187" i="1"/>
  <c r="H255" i="1"/>
  <c r="C226" i="3"/>
  <c r="I414" i="3"/>
  <c r="H176" i="4"/>
  <c r="C15" i="1"/>
  <c r="C26" i="1"/>
  <c r="I78" i="1"/>
  <c r="D102" i="1"/>
  <c r="H137" i="1"/>
  <c r="H143" i="1"/>
  <c r="H155" i="1"/>
  <c r="D162" i="1"/>
  <c r="D179" i="1"/>
  <c r="D188" i="1"/>
  <c r="C250" i="1"/>
  <c r="C256" i="1"/>
  <c r="D385" i="1"/>
  <c r="D391" i="1"/>
  <c r="D397" i="1"/>
  <c r="C35" i="3"/>
  <c r="I86" i="3"/>
  <c r="I98" i="3"/>
  <c r="D114" i="3"/>
  <c r="D121" i="3"/>
  <c r="H134" i="3"/>
  <c r="H149" i="3"/>
  <c r="H155" i="3"/>
  <c r="H161" i="3"/>
  <c r="H173" i="3"/>
  <c r="D182" i="3"/>
  <c r="H219" i="3"/>
  <c r="C227" i="3"/>
  <c r="C239" i="3"/>
  <c r="C251" i="3"/>
  <c r="D403" i="3"/>
  <c r="D409" i="3"/>
  <c r="D415" i="3"/>
  <c r="C129" i="4"/>
  <c r="C137" i="1"/>
  <c r="H178" i="1"/>
  <c r="H249" i="1"/>
  <c r="C238" i="3"/>
  <c r="I402" i="3"/>
  <c r="C16" i="1"/>
  <c r="C138" i="1"/>
  <c r="C144" i="1"/>
  <c r="D189" i="1"/>
  <c r="H250" i="1"/>
  <c r="D122" i="3"/>
  <c r="D174" i="3"/>
  <c r="D183" i="3"/>
  <c r="C214" i="3"/>
  <c r="C220" i="3"/>
  <c r="C228" i="3"/>
  <c r="C240" i="3"/>
  <c r="I403" i="3"/>
  <c r="I409" i="3"/>
  <c r="I415" i="3"/>
  <c r="C130" i="4"/>
  <c r="H171" i="4"/>
  <c r="H177" i="4"/>
  <c r="H160" i="3"/>
  <c r="D181" i="3"/>
  <c r="C219" i="3"/>
  <c r="I408" i="3"/>
  <c r="I79" i="1"/>
  <c r="C132" i="1"/>
  <c r="H233" i="1"/>
  <c r="H256" i="1"/>
  <c r="C17" i="1"/>
  <c r="I68" i="1"/>
  <c r="I80" i="1"/>
  <c r="D97" i="1"/>
  <c r="H132" i="1"/>
  <c r="H138" i="1"/>
  <c r="H144" i="1"/>
  <c r="H156" i="1"/>
  <c r="D180" i="1"/>
  <c r="D190" i="1"/>
  <c r="C245" i="1"/>
  <c r="C251" i="1"/>
  <c r="C257" i="1"/>
  <c r="D386" i="1"/>
  <c r="D392" i="1"/>
  <c r="D398" i="1"/>
  <c r="C37" i="3"/>
  <c r="D41" i="3" s="1"/>
  <c r="I88" i="3"/>
  <c r="D109" i="3"/>
  <c r="D115" i="3"/>
  <c r="D123" i="3"/>
  <c r="H136" i="3"/>
  <c r="H150" i="3"/>
  <c r="H156" i="3"/>
  <c r="H162" i="3"/>
  <c r="H174" i="3"/>
  <c r="D184" i="3"/>
  <c r="D198" i="3"/>
  <c r="H214" i="3"/>
  <c r="C229" i="3"/>
  <c r="C241" i="3"/>
  <c r="C263" i="3"/>
  <c r="D404" i="3"/>
  <c r="D410" i="3"/>
  <c r="D416" i="3"/>
  <c r="C131" i="4"/>
  <c r="H163" i="3"/>
  <c r="H172" i="4"/>
  <c r="H178" i="4"/>
  <c r="D182" i="1"/>
  <c r="D111" i="3"/>
  <c r="H158" i="3"/>
  <c r="C233" i="3"/>
  <c r="H246" i="1"/>
  <c r="I72" i="1"/>
  <c r="C253" i="1"/>
  <c r="C131" i="3"/>
  <c r="C135" i="4"/>
  <c r="D137" i="4" s="1"/>
  <c r="I73" i="1"/>
  <c r="H93" i="1"/>
  <c r="C135" i="1"/>
  <c r="D183" i="1"/>
  <c r="H247" i="1"/>
  <c r="I93" i="3"/>
  <c r="H131" i="3"/>
  <c r="C153" i="3"/>
  <c r="D171" i="3"/>
  <c r="D177" i="3"/>
  <c r="C217" i="3"/>
  <c r="C223" i="3"/>
  <c r="C234" i="3"/>
  <c r="H248" i="3"/>
  <c r="H265" i="3"/>
  <c r="I406" i="3"/>
  <c r="C136" i="4"/>
  <c r="D117" i="3"/>
  <c r="H152" i="3"/>
  <c r="D406" i="3"/>
  <c r="D112" i="3"/>
  <c r="H153" i="3"/>
  <c r="D401" i="3"/>
  <c r="D407" i="3"/>
  <c r="C125" i="4"/>
  <c r="G47" i="2"/>
  <c r="B58" i="2"/>
</calcChain>
</file>

<file path=xl/sharedStrings.xml><?xml version="1.0" encoding="utf-8"?>
<sst xmlns="http://schemas.openxmlformats.org/spreadsheetml/2006/main" count="3794" uniqueCount="1190">
  <si>
    <t xml:space="preserve"> ==&gt; 동일인이 서로 다른 날 여러 번 신청한 케이스는 그 횟수를 파생한 후, 주민번호 기준 대출신청일자 가장 최근 레코드 선택</t>
  </si>
  <si>
    <t>Monthly average of revenue in last 3 months divided by revenue in last active month</t>
  </si>
  <si>
    <t>Monthly average of revenue in last 6 months divided by revenue in last active month</t>
  </si>
  <si>
    <t>Loyalty numerical score calculated 2 months after historical and evaluation period</t>
  </si>
  <si>
    <t>(제외사유 범례 : N/I (분석 의미 없음), N/E (널값이 기준 이상), N/R (의미연결필요필드 부재), N/U (향 후 사용안하는 변수))</t>
  </si>
  <si>
    <t>5. 최종 Quality Check 결과</t>
  </si>
  <si>
    <t xml:space="preserve"> ==&gt; 대출금리 값이 999인 경우는?</t>
  </si>
  <si>
    <t>1. 1차 Quality Check 결과</t>
  </si>
  <si>
    <t xml:space="preserve"> ==&gt; 널값 및 기타 Classing</t>
  </si>
  <si>
    <t xml:space="preserve"> ==&gt; 널값에 대한 대체 Rule 존재?</t>
  </si>
  <si>
    <t xml:space="preserve"> ==&gt; 현직장경력 필드 생성 후 제외</t>
  </si>
  <si>
    <t xml:space="preserve"> ==&gt; 필드의 의미성 재 확인 필요</t>
  </si>
  <si>
    <t>직장인 우수고객여부(프로모션 대상 여부)</t>
  </si>
  <si>
    <t xml:space="preserve"> ==&gt; 미입력 및 기타 Classing</t>
  </si>
  <si>
    <t>대출거래약정서 작성방법 (값이 없음)</t>
  </si>
  <si>
    <t>[201204 이전/이후 특성 비교]</t>
  </si>
  <si>
    <t xml:space="preserve"> ==&gt; 기타 채널은 분석에서 제외함.</t>
  </si>
  <si>
    <t>1억원 이상 및 마이너스값은 이상치임</t>
  </si>
  <si>
    <t xml:space="preserve"> ==&gt; 대출기간 개월수가 0인 경우는?</t>
  </si>
  <si>
    <t xml:space="preserve"> ==&gt; 약 95%가 널값 및 기타 임.</t>
  </si>
  <si>
    <t xml:space="preserve"> ==&gt; 연소득 이상치에 대한 처리 여부?</t>
  </si>
  <si>
    <t xml:space="preserve"> ==&gt; 기존의 거주지역명의 '군--&gt;읍_면_리', '시--&gt;광역시'로 수정 하였음</t>
  </si>
  <si>
    <t>999는 상품(Pre-workout)의 특성에서 발생하는 것으로 0과 같은 의미임</t>
  </si>
  <si>
    <t>평균</t>
  </si>
  <si>
    <t>인터넷</t>
  </si>
  <si>
    <t>본점</t>
  </si>
  <si>
    <t>대면</t>
  </si>
  <si>
    <t>X</t>
  </si>
  <si>
    <t>최대값</t>
  </si>
  <si>
    <t>--</t>
  </si>
  <si>
    <t>캐피탈</t>
  </si>
  <si>
    <t>TM</t>
  </si>
  <si>
    <t>필드</t>
  </si>
  <si>
    <t>지점</t>
  </si>
  <si>
    <t>직장명</t>
  </si>
  <si>
    <t>범주형</t>
  </si>
  <si>
    <t>최소값</t>
  </si>
  <si>
    <t>A</t>
  </si>
  <si>
    <t>상품명</t>
  </si>
  <si>
    <t>고객명</t>
  </si>
  <si>
    <t>유효수</t>
  </si>
  <si>
    <t>상담</t>
  </si>
  <si>
    <t>완료%</t>
  </si>
  <si>
    <t>측정</t>
  </si>
  <si>
    <t>왜도</t>
  </si>
  <si>
    <t>검색명</t>
  </si>
  <si>
    <t>%</t>
  </si>
  <si>
    <t>연속형</t>
  </si>
  <si>
    <t>N/U</t>
  </si>
  <si>
    <t>전세</t>
  </si>
  <si>
    <t>최문식</t>
  </si>
  <si>
    <t>ZZ</t>
  </si>
  <si>
    <t>구분</t>
  </si>
  <si>
    <t>심사중</t>
  </si>
  <si>
    <t>Y</t>
  </si>
  <si>
    <t>일반</t>
  </si>
  <si>
    <t>7A</t>
  </si>
  <si>
    <t>박원일</t>
  </si>
  <si>
    <t>기혼</t>
  </si>
  <si>
    <t>구글</t>
  </si>
  <si>
    <t>S</t>
  </si>
  <si>
    <t>정규직</t>
  </si>
  <si>
    <t>연령</t>
  </si>
  <si>
    <t>은행명</t>
  </si>
  <si>
    <t>미혼</t>
  </si>
  <si>
    <t>비대면</t>
  </si>
  <si>
    <t>광역시</t>
  </si>
  <si>
    <t>사무직</t>
  </si>
  <si>
    <t>신규</t>
  </si>
  <si>
    <t>기타</t>
  </si>
  <si>
    <t>N</t>
  </si>
  <si>
    <t>D</t>
  </si>
  <si>
    <t>네이버</t>
  </si>
  <si>
    <t>판촉물</t>
  </si>
  <si>
    <t>4B</t>
  </si>
  <si>
    <t>N/I</t>
  </si>
  <si>
    <t>임시직</t>
  </si>
  <si>
    <t>E5</t>
  </si>
  <si>
    <t>대환</t>
  </si>
  <si>
    <t>설명</t>
  </si>
  <si>
    <t>N2</t>
  </si>
  <si>
    <t>E4</t>
  </si>
  <si>
    <t>신청</t>
  </si>
  <si>
    <t>횟수</t>
  </si>
  <si>
    <t>이미영</t>
  </si>
  <si>
    <t>하위</t>
  </si>
  <si>
    <t>S1</t>
  </si>
  <si>
    <t>성별</t>
  </si>
  <si>
    <t>A2</t>
  </si>
  <si>
    <t>&lt; 0</t>
  </si>
  <si>
    <t>N1</t>
  </si>
  <si>
    <t>N/E</t>
  </si>
  <si>
    <t>아파트</t>
  </si>
  <si>
    <t>UDR</t>
  </si>
  <si>
    <t>경기</t>
  </si>
  <si>
    <t>CSS</t>
  </si>
  <si>
    <t>재심사</t>
  </si>
  <si>
    <t>F0</t>
  </si>
  <si>
    <t>N0</t>
  </si>
  <si>
    <t>솔로몬</t>
  </si>
  <si>
    <t>서울</t>
  </si>
  <si>
    <t>닥터론</t>
  </si>
  <si>
    <t>상위</t>
  </si>
  <si>
    <t>창구</t>
  </si>
  <si>
    <t>명목</t>
  </si>
  <si>
    <t>동거</t>
  </si>
  <si>
    <t>미입력</t>
  </si>
  <si>
    <t>대환론</t>
  </si>
  <si>
    <t>7C</t>
  </si>
  <si>
    <t>단독</t>
  </si>
  <si>
    <t>여</t>
  </si>
  <si>
    <t>케이티</t>
  </si>
  <si>
    <t>R</t>
  </si>
  <si>
    <t>A3</t>
  </si>
  <si>
    <t>생산직</t>
  </si>
  <si>
    <t>다세대</t>
  </si>
  <si>
    <t>B3</t>
  </si>
  <si>
    <t>5C</t>
  </si>
  <si>
    <t>판매직</t>
  </si>
  <si>
    <t>B4</t>
  </si>
  <si>
    <t>전문직</t>
  </si>
  <si>
    <t>C5</t>
  </si>
  <si>
    <t>C4</t>
  </si>
  <si>
    <t>월세</t>
  </si>
  <si>
    <t>이혼</t>
  </si>
  <si>
    <t>C3</t>
  </si>
  <si>
    <t>빌라</t>
  </si>
  <si>
    <t>별거</t>
  </si>
  <si>
    <t>연립</t>
  </si>
  <si>
    <t>4A</t>
  </si>
  <si>
    <t>5B</t>
  </si>
  <si>
    <t>관리직</t>
  </si>
  <si>
    <t>7B</t>
  </si>
  <si>
    <t>노무직</t>
  </si>
  <si>
    <t>6B</t>
  </si>
  <si>
    <t>야후</t>
  </si>
  <si>
    <t>5A</t>
  </si>
  <si>
    <t>남</t>
  </si>
  <si>
    <t>….</t>
  </si>
  <si>
    <t>증액</t>
  </si>
  <si>
    <t>ㅇㅇ</t>
  </si>
  <si>
    <t>&lt; 3</t>
  </si>
  <si>
    <t>6C</t>
  </si>
  <si>
    <t>햇살론</t>
  </si>
  <si>
    <t>cj</t>
  </si>
  <si>
    <t>6A</t>
  </si>
  <si>
    <t>감액</t>
  </si>
  <si>
    <t>…</t>
  </si>
  <si>
    <t>`</t>
  </si>
  <si>
    <t>의료비</t>
  </si>
  <si>
    <t>학자금</t>
  </si>
  <si>
    <t>선</t>
  </si>
  <si>
    <t>&lt; 4</t>
  </si>
  <si>
    <t xml:space="preserve"> ==&gt; 대출신청번호는 다르지만 동일인이 여러날에 걸쳐 또는 한날에 여러 번 신청한 경우 상기와 같이 중복 케이스 발생</t>
  </si>
  <si>
    <t>설명(ENG)</t>
  </si>
  <si>
    <t xml:space="preserve"> ==&gt; 사전명세 테이블에는 없음, 기타 및 영업사원이 약 93%를 차지함</t>
  </si>
  <si>
    <t xml:space="preserve"> ==&gt; 유입 고객에 대한 분석 시, 유입 후 사후결정 관련 정보는 불필요함.</t>
  </si>
  <si>
    <t xml:space="preserve"> ==&gt; 이상치 보정보다는 Classing을 통해 분석에 포함해야 할 것임.</t>
  </si>
  <si>
    <t>Monthly average of revenue in last 12 months divided by revenue in last active month</t>
  </si>
  <si>
    <t>기준일자 까지의 월 간격(지연)
기준일자: 1) 2018년 2월
          2) 최대 구매 날짜</t>
  </si>
  <si>
    <t xml:space="preserve"> ==&gt; 동일인이 같은 날 여러 번 신청한 케이스는 주민번호/대출신청일자 기준 가장 최근 대출신청번호만 선택</t>
  </si>
  <si>
    <t xml:space="preserve"> ==&gt; 2012년 04월(공평저축은행 영업시작 시점) 이전과 이후의 고객특성이 크게 다르지 않다고 판단됨.</t>
  </si>
  <si>
    <t xml:space="preserve"> ==&gt; 연령대로 Classing 하기위한 기준 필요 (공평에서 마케팅 관점에서 주로 사용하는 연령대 구간은?)</t>
  </si>
  <si>
    <t>inf는 0의 로그값으로 추정</t>
  </si>
  <si>
    <t xml:space="preserve"> ==&gt; 사전명세에 값이 대부분 존재하므로 일단 제외 보류</t>
  </si>
  <si>
    <t xml:space="preserve"> ==&gt; 신청금액이 5천만원 이상인 케이스가 약 7% 존재</t>
  </si>
  <si>
    <t>에이치에스파트너스&gt;&gt;HS파트너스(총괄)&gt;&gt;HS파트너스(마스터5)&gt;&gt;마스터5(지점1)&gt;&gt;지점1(1팀)</t>
  </si>
  <si>
    <t xml:space="preserve"> ==&gt; 대출 승인 및 금액 조정 관련된 사후 기업 의견이므로 본 세분화 주제에서는 분석 의미 없음</t>
  </si>
  <si>
    <t xml:space="preserve"> ==&gt; 각 명세서 별 수집기간 통일을 위해 201110~201209(최근1년) 데이터를 선택함.</t>
  </si>
  <si>
    <t>평촌(031-479-8000)</t>
  </si>
  <si>
    <t xml:space="preserve"> ==&gt; 등급이 널인 경우는?</t>
  </si>
  <si>
    <t>일산(031-956-8200)</t>
  </si>
  <si>
    <t>가계용도, 기업운영자금 등..</t>
  </si>
  <si>
    <t xml:space="preserve"> ==&gt; 등급이 0인 경우는?</t>
  </si>
  <si>
    <t>2. Filtering 조건 정의</t>
  </si>
  <si>
    <t xml:space="preserve"> ==&gt; 상품명 필드와 의미 중복</t>
  </si>
  <si>
    <t>3. Abnormal Case 식별</t>
  </si>
  <si>
    <t>&lt;= 6000000000000</t>
  </si>
  <si>
    <t>loanApplyStepCss0</t>
  </si>
  <si>
    <t>분당(031-779-8000)</t>
  </si>
  <si>
    <t>본사&gt;&gt;총괄&gt;&gt;서울지점&gt;&gt;서울1팀</t>
  </si>
  <si>
    <t>본사&gt;&gt;총괄&gt;&gt;HS지점&gt;&gt;HS2팀</t>
  </si>
  <si>
    <t>비정규직/위촉계약/정수기판매원</t>
  </si>
  <si>
    <t>&gt;= -386.89117043</t>
  </si>
  <si>
    <t>문산(031-956-8000)</t>
  </si>
  <si>
    <t xml:space="preserve"> ==&gt; 신용등급이 0인 경우는?</t>
  </si>
  <si>
    <t xml:space="preserve"> ==&gt; 분석의 의미성 재확인 필요</t>
  </si>
  <si>
    <t>&lt;= 9722.97330595</t>
  </si>
  <si>
    <t>부평(032-363-8000)</t>
  </si>
  <si>
    <t xml:space="preserve"> ==&gt; 약 92%가 널값임.</t>
  </si>
  <si>
    <t xml:space="preserve"> ==&gt; 여부 변수로 값보정 필요</t>
  </si>
  <si>
    <t xml:space="preserve"> ==&gt; 현직장경력 파생 후 제거</t>
  </si>
  <si>
    <t xml:space="preserve"> ==&gt; 값이 '선'인 경우는?</t>
  </si>
  <si>
    <t xml:space="preserve"> ==&gt; 거주지역명 파생 후 제외</t>
  </si>
  <si>
    <t>비정규직/위촉계약/화장품판매원</t>
  </si>
  <si>
    <t>[신청일자 기준 데이터 분포]</t>
  </si>
  <si>
    <t xml:space="preserve"> ==&gt; 약 96%가 널값임.</t>
  </si>
  <si>
    <t xml:space="preserve"> ==&gt; 약 98%가 0값임.</t>
  </si>
  <si>
    <t xml:space="preserve"> ==&gt; 약 99%가 널값임.</t>
  </si>
  <si>
    <t xml:space="preserve"> ==&gt; 약 91%가 널값임.</t>
  </si>
  <si>
    <t xml:space="preserve"> ==&gt; 필드 의미 재확인 필요</t>
  </si>
  <si>
    <t xml:space="preserve"> ==&gt; 약 83%가 널값임.</t>
  </si>
  <si>
    <t>Monthly average of transactions in last 12 months divided by transactions in last active month</t>
  </si>
  <si>
    <t>Monthly average of transactions in last 6 months divided by transactions in last active month</t>
  </si>
  <si>
    <t>Monthly average of transactions in last 3 months divided by transactions in last active month</t>
  </si>
  <si>
    <t xml:space="preserve"> ==&gt; 동일한 신청건이 매일 누적해서 적재되고 있음. 따라서, 정확한 분석을 위해 대출신청번호 기준으로 가장 최근의 기준일자에 해당하는 Record를 선별하기로 함.</t>
  </si>
  <si>
    <t xml:space="preserve"> ==&gt; 한도금액이 100원 미만인 케이스가 약 60%를 차지함.</t>
  </si>
  <si>
    <t>금리인상, 금리인하 (결측값이 많지만 중요한 변수로 사용될 수 있음)</t>
  </si>
  <si>
    <t>하나의 대출신청번호에 여러 개의 신청일자가 포함된 것은 잘못된 것임.</t>
  </si>
  <si>
    <t>증액, 감액, 일반 (결측값이 많지만 중요한 변수로 사용될 수 있음)</t>
  </si>
  <si>
    <t xml:space="preserve"> ==&gt; 최근 1년 동안 사전조회시도 누적횟수(이상치 제거 후 횟수임)</t>
  </si>
  <si>
    <t xml:space="preserve"> ==&gt; 시스템에서 인정한 검증된 금액임에도 불구하고 이상치 존재?</t>
  </si>
  <si>
    <t>Range of quantity of transactions in last active month --&gt; A &gt; B &gt; C &gt; D &gt; E</t>
  </si>
  <si>
    <t>Range of revenue (monetary units) in last active month --&gt; A &gt; B &gt; C &gt; D &gt; E</t>
  </si>
  <si>
    <t>큰 이상치값이 존재하므로 일부 신뢰하지 못하는 정보가 있을 것임
고객의 소득관련 정보는 [TB_CB_LIM_CA1RS2_I]테이블의 "소득적용금액" 컬럼을 조인하여 사용 가능함.</t>
  </si>
  <si>
    <t xml:space="preserve"> ==&gt; 동일한 대출신청번호가 기준일자가 커지면서 누적적재되는 케이스는 대출신청번호 기준 기준일자 가장 최근 레코드 선택</t>
  </si>
  <si>
    <t xml:space="preserve"> ==&gt; 음수 및 이상치에 대해 Classing 필요</t>
  </si>
  <si>
    <t xml:space="preserve"> ==&gt; 승인금액 및 시스템한도금액 제외 여부 결정 필요</t>
  </si>
  <si>
    <t xml:space="preserve"> ==&gt; DTI기본이율이 0이거나 99999인 경우는?</t>
  </si>
  <si>
    <t>과거 기프트카드 발급 대상자에게 상품준것 (현재 사용X)</t>
  </si>
  <si>
    <t>Unique identifier for merchant category (anonymized )</t>
  </si>
  <si>
    <t>&lt; 12639720</t>
  </si>
  <si>
    <t>&lt; 15918620</t>
  </si>
  <si>
    <t>&gt;= 437266</t>
  </si>
  <si>
    <t>신청금액_5천만원초과</t>
  </si>
  <si>
    <t>&gt;= 12639720</t>
  </si>
  <si>
    <t>&gt;= 309375</t>
  </si>
  <si>
    <t>&gt;= 349275</t>
  </si>
  <si>
    <t>&lt; 20400000</t>
  </si>
  <si>
    <t>&gt;= 15918620</t>
  </si>
  <si>
    <t>&gt;= 56000000</t>
  </si>
  <si>
    <t>&lt; 18020690</t>
  </si>
  <si>
    <t>&lt; 349275</t>
  </si>
  <si>
    <t>&lt; 309375</t>
  </si>
  <si>
    <t>&lt; 437266</t>
  </si>
  <si>
    <t>신청금액_5천만원이하</t>
  </si>
  <si>
    <t>&gt;= 18020690</t>
  </si>
  <si>
    <t>&gt;= 26.63</t>
  </si>
  <si>
    <t>&lt; 572390</t>
  </si>
  <si>
    <t>&gt;= 759116</t>
  </si>
  <si>
    <t>&gt;= 65.87</t>
  </si>
  <si>
    <t>&gt;= 20400000</t>
  </si>
  <si>
    <t>&lt; 22831450</t>
  </si>
  <si>
    <t>&gt;= 649509</t>
  </si>
  <si>
    <t>&lt; 111.65</t>
  </si>
  <si>
    <t>&gt;= 82.15</t>
  </si>
  <si>
    <t>&lt; 25088280</t>
  </si>
  <si>
    <t>&gt;= 25088280</t>
  </si>
  <si>
    <t>&gt;= 47.18</t>
  </si>
  <si>
    <t>&lt; 895462</t>
  </si>
  <si>
    <t>&gt;= 22831450</t>
  </si>
  <si>
    <t>&gt;= 895462</t>
  </si>
  <si>
    <t>&lt; 649509</t>
  </si>
  <si>
    <t>&lt; 759116</t>
  </si>
  <si>
    <t>&lt; 30600000</t>
  </si>
  <si>
    <t>&lt; 1265540</t>
  </si>
  <si>
    <t>&lt; 34285110</t>
  </si>
  <si>
    <t>&gt;= 34285110</t>
  </si>
  <si>
    <t>&gt;= 30600000</t>
  </si>
  <si>
    <t>&lt; 38400000</t>
  </si>
  <si>
    <t>&lt; 1606736</t>
  </si>
  <si>
    <t>&gt;= 143.2</t>
  </si>
  <si>
    <t>&gt;= 1265540</t>
  </si>
  <si>
    <t>&gt;= 126.71</t>
  </si>
  <si>
    <t>&gt;= 1079512</t>
  </si>
  <si>
    <t>&lt; 1079512</t>
  </si>
  <si>
    <t>&gt;= 111.65</t>
  </si>
  <si>
    <t>&lt; 160.58</t>
  </si>
  <si>
    <t>&gt;= 572390</t>
  </si>
  <si>
    <t>&lt; 126.71</t>
  </si>
  <si>
    <t>&gt;= 160.58</t>
  </si>
  <si>
    <t>&gt;= 52097790</t>
  </si>
  <si>
    <t>&gt;= 38400000</t>
  </si>
  <si>
    <t>&gt;= 1606736</t>
  </si>
  <si>
    <t>&lt; 43874480</t>
  </si>
  <si>
    <t>&lt; 67161700</t>
  </si>
  <si>
    <t>&lt; 1791030</t>
  </si>
  <si>
    <t>&gt;= 1909122</t>
  </si>
  <si>
    <t>&lt; 3113043</t>
  </si>
  <si>
    <t>&gt;= 1791030</t>
  </si>
  <si>
    <t>&lt; 52097790</t>
  </si>
  <si>
    <t>&gt;= 43874480</t>
  </si>
  <si>
    <t>&lt; 183.52</t>
  </si>
  <si>
    <t>&lt; 213.28</t>
  </si>
  <si>
    <t>&lt; 1909122</t>
  </si>
  <si>
    <t>&gt;= 183.52</t>
  </si>
  <si>
    <t>&lt; 5323821</t>
  </si>
  <si>
    <t>&gt;= 282.76</t>
  </si>
  <si>
    <t>&lt; 11200000</t>
  </si>
  <si>
    <t>&lt;= 99999</t>
  </si>
  <si>
    <t>&gt;= 3113043</t>
  </si>
  <si>
    <t>&gt;= 5323821</t>
  </si>
  <si>
    <t>&gt;= 15200000</t>
  </si>
  <si>
    <t>&lt;= 10787264</t>
  </si>
  <si>
    <t>&lt; 9500000</t>
  </si>
  <si>
    <t>&gt;= 11200000</t>
  </si>
  <si>
    <t>&gt;= 213.28</t>
  </si>
  <si>
    <t>&gt;= 6600000</t>
  </si>
  <si>
    <t>&gt;= 67161700</t>
  </si>
  <si>
    <t>&lt; 282.76</t>
  </si>
  <si>
    <t>&lt; 15200000</t>
  </si>
  <si>
    <t>&gt;= 9500000</t>
  </si>
  <si>
    <t>&gt;= 13.75</t>
  </si>
  <si>
    <t>&gt;= 13.53</t>
  </si>
  <si>
    <t>&gt;= 21600000</t>
  </si>
  <si>
    <t>대환론(타행대환)</t>
  </si>
  <si>
    <t>차주 신용도 열위</t>
  </si>
  <si>
    <t>당행 거래 부적격</t>
  </si>
  <si>
    <t>당행대환+타행대환</t>
  </si>
  <si>
    <t>기본정보 조건 미달</t>
  </si>
  <si>
    <t>&gt;= -28.75</t>
  </si>
  <si>
    <t>재직,사업장 재확인</t>
  </si>
  <si>
    <t>&lt; 1033540</t>
  </si>
  <si>
    <t>당행거래고객우대</t>
  </si>
  <si>
    <t>loanApply00</t>
  </si>
  <si>
    <t>&lt; 6600000</t>
  </si>
  <si>
    <t>채무불이행이력존재</t>
  </si>
  <si>
    <t>&lt; 21600000</t>
  </si>
  <si>
    <t>&gt;= 900048</t>
  </si>
  <si>
    <t>서울 관악구 신림동</t>
  </si>
  <si>
    <t>인천 부평구 부평동</t>
  </si>
  <si>
    <t>&gt;= 2700000</t>
  </si>
  <si>
    <t>솔로몬 홈페이지</t>
  </si>
  <si>
    <t>&gt;= 15000000</t>
  </si>
  <si>
    <t>경기 시흥시 정왕동</t>
  </si>
  <si>
    <t>&gt;= 1033540</t>
  </si>
  <si>
    <t>&lt; 900048</t>
  </si>
  <si>
    <t>&lt; 2700000</t>
  </si>
  <si>
    <t>&lt; 15000000</t>
  </si>
  <si>
    <t>인천 남구 주안동</t>
  </si>
  <si>
    <t>서울 중랑구 면목동</t>
  </si>
  <si>
    <t>&lt; 5700000</t>
  </si>
  <si>
    <t>&gt;= 5700000</t>
  </si>
  <si>
    <t>서울 강서구 화곡동</t>
  </si>
  <si>
    <t>급여대비 채무과다</t>
  </si>
  <si>
    <t>서울 양천구 신정동</t>
  </si>
  <si>
    <t>서울 관악구 봉천동</t>
  </si>
  <si>
    <t>대부업조회이력과다</t>
  </si>
  <si>
    <t>서울 노원구 상계동</t>
  </si>
  <si>
    <t xml:space="preserve"> ==&gt; 0등급의 의미?, 등급이 널인 경우는?</t>
  </si>
  <si>
    <t xml:space="preserve"> ==&gt; 기존의 널값을 N으로 대체한 결과임.</t>
  </si>
  <si>
    <t xml:space="preserve"> ==&gt; Cell당 기대빈도가 0.5% 미만임.</t>
  </si>
  <si>
    <t xml:space="preserve"> ==&gt; 기존의 거주지주소 변수를 통해 파생</t>
  </si>
  <si>
    <t>상품명을 보았을 때 모두 소비자 대상 상품임</t>
  </si>
  <si>
    <t xml:space="preserve"> ==&gt; 대출금리 값이 0이거나 999인 경우는?</t>
  </si>
  <si>
    <t xml:space="preserve"> ==&gt; 신청금액이 5천만원 이상인 케이스가 존재</t>
  </si>
  <si>
    <t xml:space="preserve"> ==&gt; 거의 모든 건들의 취급수수료율이 0%임</t>
  </si>
  <si>
    <t xml:space="preserve"> ==&gt; Cell당 기대빈도가 5% 미만임.</t>
  </si>
  <si>
    <t>일반자금(햇살론_직장인)</t>
  </si>
  <si>
    <t>일반자금(와이즈카드론)</t>
  </si>
  <si>
    <t>일반자금대출(자영업자)</t>
  </si>
  <si>
    <t>일반자금(햇살론_자영업자)</t>
  </si>
  <si>
    <t>비정규직/위촉계약/보험모집인</t>
  </si>
  <si>
    <t>보증부대출(햇살론_직장인)</t>
  </si>
  <si>
    <t>경기(1577-1771)</t>
  </si>
  <si>
    <t>소비자(1577-0003)</t>
  </si>
  <si>
    <t>4. 기초 데이터 탐색</t>
  </si>
  <si>
    <t>한국신용평가전체신용등급</t>
  </si>
  <si>
    <t>&gt;= 100000000</t>
  </si>
  <si>
    <t>일반자금대출(여성직장인)</t>
  </si>
  <si>
    <t>월소득대비 이자비용 정보</t>
  </si>
  <si>
    <t>&gt;= 113000000</t>
  </si>
  <si>
    <t>&lt;= 700000000000</t>
  </si>
  <si>
    <t>와이즈론접속채널구분코드명</t>
  </si>
  <si>
    <t>&lt; 1215752192</t>
  </si>
  <si>
    <t>&lt; 15000000000</t>
  </si>
  <si>
    <t>&gt;= 15000000000</t>
  </si>
  <si>
    <t>&gt;= 1215752192</t>
  </si>
  <si>
    <t>보증부대출(햇살론_자영업자)</t>
  </si>
  <si>
    <t>일반자금대출(와이즈카드론)</t>
  </si>
  <si>
    <t>&lt; 4.59958932</t>
  </si>
  <si>
    <t>본사&gt;&gt;위너스총괄&gt;&gt;독고지점</t>
  </si>
  <si>
    <t xml:space="preserve"> ==&gt; 분석의 의미 없음</t>
  </si>
  <si>
    <t>비정규직/위촉계약/기타</t>
  </si>
  <si>
    <t>&gt;= 4.59958932</t>
  </si>
  <si>
    <t>&lt;= 300000000000</t>
  </si>
  <si>
    <t>비정규직/위촉계약/학습지교사</t>
  </si>
  <si>
    <t>&lt;= 1596.1889117</t>
  </si>
  <si>
    <t>대환론(당행대환+타행대환)</t>
  </si>
  <si>
    <t>&lt; 6.83367556</t>
  </si>
  <si>
    <t>&gt;= 42.94045175</t>
  </si>
  <si>
    <t>&gt;= 101.09240246</t>
  </si>
  <si>
    <t>&lt; 74.57905544</t>
  </si>
  <si>
    <t>&lt; 42.94045175</t>
  </si>
  <si>
    <t>&lt; 16.42710472</t>
  </si>
  <si>
    <t>&gt;= 20.13963039</t>
  </si>
  <si>
    <t>&lt; 12.61601643</t>
  </si>
  <si>
    <t>&lt; 56.41067762</t>
  </si>
  <si>
    <t>&lt; 33.18275154</t>
  </si>
  <si>
    <t>&gt;= 31.57289528</t>
  </si>
  <si>
    <t>&gt;= 137.56057495</t>
  </si>
  <si>
    <t>popsimpleCall</t>
  </si>
  <si>
    <t>&gt;= 201.46201232</t>
  </si>
  <si>
    <t>&gt;= 9.98767967</t>
  </si>
  <si>
    <t>&gt;= 74.57905544</t>
  </si>
  <si>
    <t>&gt;= 12.61601643</t>
  </si>
  <si>
    <t>&gt;= 15.47433265</t>
  </si>
  <si>
    <t>&lt; 22.43942505</t>
  </si>
  <si>
    <t>&gt;= 33.18275154</t>
  </si>
  <si>
    <t>&gt;= -93.40451745</t>
  </si>
  <si>
    <t>&lt; 5.94661191</t>
  </si>
  <si>
    <t>loanApplyStep7</t>
  </si>
  <si>
    <t>&lt; 99.18685832</t>
  </si>
  <si>
    <t>&lt; 201.46201232</t>
  </si>
  <si>
    <t>&gt;= 25.85626283</t>
  </si>
  <si>
    <t>&gt;= 6.83367556</t>
  </si>
  <si>
    <t>&gt;= 9.3963039</t>
  </si>
  <si>
    <t>&gt;= 56.41067762</t>
  </si>
  <si>
    <t>&lt; 101.09240246</t>
  </si>
  <si>
    <t>&lt;= 99999999999</t>
  </si>
  <si>
    <t>&lt; 25.85626283</t>
  </si>
  <si>
    <t>&lt; 137.56057495</t>
  </si>
  <si>
    <t>&lt; 45.83162218</t>
  </si>
  <si>
    <t>&lt; 20.13963039</t>
  </si>
  <si>
    <t>&gt;= 45.83162218</t>
  </si>
  <si>
    <t>&gt;= 16.42710472</t>
  </si>
  <si>
    <t>&gt;= 99.18685832</t>
  </si>
  <si>
    <t xml:space="preserve"> ==&gt; 의미 확인 필요</t>
  </si>
  <si>
    <t>&lt; 31.57289528</t>
  </si>
  <si>
    <t xml:space="preserve"> ==&gt; 'cj'의 의미는?</t>
  </si>
  <si>
    <t>&gt;= 65.77412731</t>
  </si>
  <si>
    <t>&gt;= 156.09034908</t>
  </si>
  <si>
    <t xml:space="preserve"> ==&gt; 모든 값이 0임.</t>
  </si>
  <si>
    <t>&lt; 156.09034908</t>
  </si>
  <si>
    <t>&lt; 15.47433265</t>
  </si>
  <si>
    <t>&lt; 65.77412731</t>
  </si>
  <si>
    <t xml:space="preserve"> ==&gt; 0등급의 의미?</t>
  </si>
  <si>
    <t>&lt; 9.98767967</t>
  </si>
  <si>
    <t>&gt;= 22.43942505</t>
  </si>
  <si>
    <t>&gt;= 5.94661191</t>
  </si>
  <si>
    <t>심사자명</t>
  </si>
  <si>
    <t>소호등급</t>
  </si>
  <si>
    <t>모집업체명</t>
  </si>
  <si>
    <t>영업점명</t>
  </si>
  <si>
    <t>대출신청번호</t>
  </si>
  <si>
    <t>대출진행상태명</t>
  </si>
  <si>
    <t>접속경로명</t>
  </si>
  <si>
    <t>사전조회상태명</t>
  </si>
  <si>
    <t>인자일련번호</t>
  </si>
  <si>
    <t>고객번호</t>
  </si>
  <si>
    <t>주거구분명</t>
  </si>
  <si>
    <t>BSM등급</t>
  </si>
  <si>
    <t>직장계약형태명</t>
  </si>
  <si>
    <t>신청금액</t>
  </si>
  <si>
    <t>세부상품명</t>
  </si>
  <si>
    <t>신청일자</t>
  </si>
  <si>
    <t>ASM등급</t>
  </si>
  <si>
    <t>결혼구분명</t>
  </si>
  <si>
    <t>승인금액</t>
  </si>
  <si>
    <t>대출금리</t>
  </si>
  <si>
    <t>레코드_개수</t>
  </si>
  <si>
    <t>영업담당자명</t>
  </si>
  <si>
    <t>권유사용자번호</t>
  </si>
  <si>
    <t>입사일자</t>
  </si>
  <si>
    <t>고유값수</t>
  </si>
  <si>
    <t>고객직군분류명</t>
  </si>
  <si>
    <t>거주지역명</t>
  </si>
  <si>
    <t>취급수수료율</t>
  </si>
  <si>
    <t>직장직무명</t>
  </si>
  <si>
    <t>대출기간월수</t>
  </si>
  <si>
    <t>우수등급</t>
  </si>
  <si>
    <t>한도금액</t>
  </si>
  <si>
    <t>은행코드</t>
  </si>
  <si>
    <t>소호소득금액</t>
  </si>
  <si>
    <t>기준일자</t>
  </si>
  <si>
    <t>소호업종코드</t>
  </si>
  <si>
    <t>표준편차</t>
  </si>
  <si>
    <t>W대출가능여부</t>
  </si>
  <si>
    <t>[채널 분포]</t>
  </si>
  <si>
    <t>영업사원</t>
  </si>
  <si>
    <t>연소득금액</t>
  </si>
  <si>
    <t>S대출가능여부</t>
  </si>
  <si>
    <t>AGENT</t>
  </si>
  <si>
    <t>대출센터</t>
  </si>
  <si>
    <t>주택소유구분명</t>
  </si>
  <si>
    <t>명세구분</t>
  </si>
  <si>
    <t>사전조회거절</t>
  </si>
  <si>
    <t>원의사결정코드</t>
  </si>
  <si>
    <t>검색일시</t>
  </si>
  <si>
    <t>(평균값)</t>
  </si>
  <si>
    <t>접속채널구분명</t>
  </si>
  <si>
    <t>KEY 필드</t>
  </si>
  <si>
    <t>광고상품명</t>
  </si>
  <si>
    <t>스마트-인터넷</t>
  </si>
  <si>
    <t>대환구분코드</t>
  </si>
  <si>
    <t>값이 없음</t>
  </si>
  <si>
    <t>대출가감금리</t>
  </si>
  <si>
    <t>I대출가능여부</t>
  </si>
  <si>
    <t>채널구분</t>
  </si>
  <si>
    <t>직업직위명</t>
  </si>
  <si>
    <t>창구/객장</t>
  </si>
  <si>
    <t>사전조회승인</t>
  </si>
  <si>
    <t>총월금융비용</t>
  </si>
  <si>
    <t>기타(제휴사)</t>
  </si>
  <si>
    <t>제외사유</t>
  </si>
  <si>
    <t>레코드 합계</t>
  </si>
  <si>
    <t>소득적용금액</t>
  </si>
  <si>
    <t>현재 사용X</t>
  </si>
  <si>
    <t>대출신청일자</t>
  </si>
  <si>
    <t>자금용도코드명</t>
  </si>
  <si>
    <t>자격한도금액</t>
  </si>
  <si>
    <t>거주지주소</t>
  </si>
  <si>
    <t>CSS(S)</t>
  </si>
  <si>
    <t>대출신청상태명</t>
  </si>
  <si>
    <t>직장인_와플</t>
  </si>
  <si>
    <t>아셋컨설팅</t>
  </si>
  <si>
    <t>시스템한도금액</t>
  </si>
  <si>
    <t>대출신규구분명</t>
  </si>
  <si>
    <t>CSS(S+)</t>
  </si>
  <si>
    <t>대학생_와플</t>
  </si>
  <si>
    <t>주거구분코드</t>
  </si>
  <si>
    <t>기간월수</t>
  </si>
  <si>
    <t>위너스에셋</t>
  </si>
  <si>
    <t>기간일수</t>
  </si>
  <si>
    <t>현대자동차</t>
  </si>
  <si>
    <t>DTI기본이율</t>
  </si>
  <si>
    <t>CSS(I)</t>
  </si>
  <si>
    <t>오피스텔/원룸</t>
  </si>
  <si>
    <t>대출경로명</t>
  </si>
  <si>
    <t>신자영업자</t>
  </si>
  <si>
    <t>에스엠컨설팅</t>
  </si>
  <si>
    <t>심사부결</t>
  </si>
  <si>
    <t>문서업로드유무</t>
  </si>
  <si>
    <t>세부구분코드명</t>
  </si>
  <si>
    <t>CSS(W)</t>
  </si>
  <si>
    <t>승인완료</t>
  </si>
  <si>
    <t>한국이지론</t>
  </si>
  <si>
    <t>심사반려</t>
  </si>
  <si>
    <t>지하철광고</t>
  </si>
  <si>
    <t>자동거절</t>
  </si>
  <si>
    <t>&gt;= 300</t>
  </si>
  <si>
    <t>순증금액</t>
  </si>
  <si>
    <t>사용여부</t>
  </si>
  <si>
    <t>최초통화자명</t>
  </si>
  <si>
    <t>상품 변경</t>
  </si>
  <si>
    <t>공평저축은행</t>
  </si>
  <si>
    <t>한도증액</t>
  </si>
  <si>
    <t>&gt;= 0</t>
  </si>
  <si>
    <t>대출실행일자</t>
  </si>
  <si>
    <t>신규(추가)</t>
  </si>
  <si>
    <t>대환구분명</t>
  </si>
  <si>
    <t>제휴쿠폰명</t>
  </si>
  <si>
    <t>파일첨부여부</t>
  </si>
  <si>
    <t>직장주소</t>
  </si>
  <si>
    <t>심사대기</t>
  </si>
  <si>
    <t>승인부결</t>
  </si>
  <si>
    <t>인증구분명</t>
  </si>
  <si>
    <t>여신계좌번호</t>
  </si>
  <si>
    <t>승인취소</t>
  </si>
  <si>
    <t>SOHO</t>
  </si>
  <si>
    <t>케이블광고</t>
  </si>
  <si>
    <t>신규(재대출)</t>
  </si>
  <si>
    <t>접속위치정보</t>
  </si>
  <si>
    <t>신규(증액)</t>
  </si>
  <si>
    <t>사전조회취소</t>
  </si>
  <si>
    <t>실명인증</t>
  </si>
  <si>
    <t>&lt; 25.2</t>
  </si>
  <si>
    <t>&gt;= 37.5</t>
  </si>
  <si>
    <t>&lt; 36.5</t>
  </si>
  <si>
    <t>의료보험구분명</t>
  </si>
  <si>
    <t>수령지우편번호</t>
  </si>
  <si>
    <t>조회및신청상태</t>
  </si>
  <si>
    <t>읍_면_리</t>
  </si>
  <si>
    <t>&gt;= 100</t>
  </si>
  <si>
    <t>인터넷광고</t>
  </si>
  <si>
    <t>본인인증실패</t>
  </si>
  <si>
    <t>&gt;= 25.2</t>
  </si>
  <si>
    <t>심사직원번호</t>
  </si>
  <si>
    <t>&gt;= 28.2</t>
  </si>
  <si>
    <t>솔로몬이벤트명</t>
  </si>
  <si>
    <t>&lt; 38.8</t>
  </si>
  <si>
    <t>&gt;= 30</t>
  </si>
  <si>
    <t>만기일시상환</t>
  </si>
  <si>
    <t>신청취소</t>
  </si>
  <si>
    <t>소비자기획부</t>
  </si>
  <si>
    <t>실행완료</t>
  </si>
  <si>
    <t>&lt; 28.2</t>
  </si>
  <si>
    <t>정보활용동의</t>
  </si>
  <si>
    <t>&gt;= 36.5</t>
  </si>
  <si>
    <t>&lt; 32.4</t>
  </si>
  <si>
    <t>&gt;= 38.8</t>
  </si>
  <si>
    <t>&gt;= 33.9</t>
  </si>
  <si>
    <t>&lt; 100</t>
  </si>
  <si>
    <t>사전조회등록</t>
  </si>
  <si>
    <t>&lt; 53980</t>
  </si>
  <si>
    <t>&gt;= 35</t>
  </si>
  <si>
    <t>&lt; 88746</t>
  </si>
  <si>
    <t>&gt;= 37</t>
  </si>
  <si>
    <t>&lt; 31</t>
  </si>
  <si>
    <t>&lt; 37</t>
  </si>
  <si>
    <t>&gt;= 999</t>
  </si>
  <si>
    <t>생산/기술직</t>
  </si>
  <si>
    <t>&gt;= 27</t>
  </si>
  <si>
    <t>&lt; 26650</t>
  </si>
  <si>
    <t>&gt;= 41</t>
  </si>
  <si>
    <t>&lt; 33.9</t>
  </si>
  <si>
    <t>&lt; 30</t>
  </si>
  <si>
    <t>&lt; 37.5</t>
  </si>
  <si>
    <t>CSS에러</t>
  </si>
  <si>
    <t>&gt;= 40</t>
  </si>
  <si>
    <t>&lt; 999</t>
  </si>
  <si>
    <t>&gt;= 39</t>
  </si>
  <si>
    <t>소비자금융부</t>
  </si>
  <si>
    <t>연구/개발직</t>
  </si>
  <si>
    <t>&lt;= 999</t>
  </si>
  <si>
    <t>본인소유</t>
  </si>
  <si>
    <t>&gt;= 31</t>
  </si>
  <si>
    <t>&gt;= 33</t>
  </si>
  <si>
    <t>인증요청</t>
  </si>
  <si>
    <t>위촉계약직</t>
  </si>
  <si>
    <t>배우자소유</t>
  </si>
  <si>
    <t>&gt;= 19</t>
  </si>
  <si>
    <t>&lt; 44</t>
  </si>
  <si>
    <t>&lt; 40</t>
  </si>
  <si>
    <t>&gt;= 32.4</t>
  </si>
  <si>
    <t>자영업체종사</t>
  </si>
  <si>
    <t>&lt; 41</t>
  </si>
  <si>
    <t>&lt; 50</t>
  </si>
  <si>
    <t>&lt; 143.2</t>
  </si>
  <si>
    <t>&lt; 26.63</t>
  </si>
  <si>
    <t>&lt; 48</t>
  </si>
  <si>
    <t>연봉계약직</t>
  </si>
  <si>
    <t>영업/판매직</t>
  </si>
  <si>
    <t>&lt; 97.5</t>
  </si>
  <si>
    <t>&gt;= 97.5</t>
  </si>
  <si>
    <t>&lt; 82.15</t>
  </si>
  <si>
    <t>&lt; 29.9</t>
  </si>
  <si>
    <t>&lt;= 87</t>
  </si>
  <si>
    <t>&lt; 42</t>
  </si>
  <si>
    <t>향 후 사용X</t>
  </si>
  <si>
    <t>삼성전자</t>
  </si>
  <si>
    <t>&gt;= 50</t>
  </si>
  <si>
    <t>&lt; 46</t>
  </si>
  <si>
    <t>&lt; 25.7</t>
  </si>
  <si>
    <t>&gt;= 42</t>
  </si>
  <si>
    <t>&lt; 33</t>
  </si>
  <si>
    <t>&gt;= 46</t>
  </si>
  <si>
    <t>&gt;= 8200</t>
  </si>
  <si>
    <t>&gt;= 29.9</t>
  </si>
  <si>
    <t>삼성생명</t>
  </si>
  <si>
    <t>&lt; 39</t>
  </si>
  <si>
    <t>&lt; 27</t>
  </si>
  <si>
    <t>부모소유</t>
  </si>
  <si>
    <t>&gt;= 44</t>
  </si>
  <si>
    <t>&lt; 0.01</t>
  </si>
  <si>
    <t>육군본부</t>
  </si>
  <si>
    <t>&lt; 35</t>
  </si>
  <si>
    <t>가족소유</t>
  </si>
  <si>
    <t>&gt;= 25.7</t>
  </si>
  <si>
    <t>&lt; 47.18</t>
  </si>
  <si>
    <t>교보생명</t>
  </si>
  <si>
    <t>주택구입</t>
  </si>
  <si>
    <t>해당사항없음</t>
  </si>
  <si>
    <t>주택구입중도금</t>
  </si>
  <si>
    <t>생활안정자금</t>
  </si>
  <si>
    <t>&lt; 35.9</t>
  </si>
  <si>
    <t>신용우수</t>
  </si>
  <si>
    <t>&gt;= 0.01</t>
  </si>
  <si>
    <t>&lt; 38</t>
  </si>
  <si>
    <t>&lt; 65.87</t>
  </si>
  <si>
    <t>&lt; 53</t>
  </si>
  <si>
    <t>&lt; 32</t>
  </si>
  <si>
    <t>&gt;= 53</t>
  </si>
  <si>
    <t>구입자금</t>
  </si>
  <si>
    <t>타행대환</t>
  </si>
  <si>
    <t>운영자금</t>
  </si>
  <si>
    <t>&gt;= 48</t>
  </si>
  <si>
    <t>계약금납입</t>
  </si>
  <si>
    <t>직장의료보험</t>
  </si>
  <si>
    <t>금융대환</t>
  </si>
  <si>
    <t>주택구입잔금</t>
  </si>
  <si>
    <t>여행자금</t>
  </si>
  <si>
    <t>당행대환</t>
  </si>
  <si>
    <t>주택개량</t>
  </si>
  <si>
    <t>&gt;= 38</t>
  </si>
  <si>
    <t>&gt;= 32</t>
  </si>
  <si>
    <t>학업용품</t>
  </si>
  <si>
    <t>삼성화재</t>
  </si>
  <si>
    <t>사업추진비</t>
  </si>
  <si>
    <t>본인 취소</t>
  </si>
  <si>
    <t>차량구입</t>
  </si>
  <si>
    <t>사업성 미달</t>
  </si>
  <si>
    <t>대부업기대출</t>
  </si>
  <si>
    <t>&lt; 19.5</t>
  </si>
  <si>
    <t>신용거래불량</t>
  </si>
  <si>
    <t>주식투자금</t>
  </si>
  <si>
    <t>자산여력없음</t>
  </si>
  <si>
    <t>심사보류</t>
  </si>
  <si>
    <t>지인 재확인</t>
  </si>
  <si>
    <t>신용대출과다</t>
  </si>
  <si>
    <t>&gt;= 0.6</t>
  </si>
  <si>
    <t>&lt; 9.5</t>
  </si>
  <si>
    <t>혼수자금</t>
  </si>
  <si>
    <t>서류미비</t>
  </si>
  <si>
    <t>권리침해</t>
  </si>
  <si>
    <t>&gt;= 3</t>
  </si>
  <si>
    <t>고객희망</t>
  </si>
  <si>
    <t>&lt; 0.6</t>
  </si>
  <si>
    <t>금리인상</t>
  </si>
  <si>
    <t>&gt;= 35.9</t>
  </si>
  <si>
    <t>금리인하</t>
  </si>
  <si>
    <t>&lt; 13.53</t>
  </si>
  <si>
    <t>대환대출</t>
  </si>
  <si>
    <t>채무과다</t>
  </si>
  <si>
    <t>생산자금</t>
  </si>
  <si>
    <t>서류미접수</t>
  </si>
  <si>
    <t>&gt;= 4</t>
  </si>
  <si>
    <t>창업자금</t>
  </si>
  <si>
    <t>&gt;= 9.5</t>
  </si>
  <si>
    <t>소득 재확인</t>
  </si>
  <si>
    <t>신청점 요청</t>
  </si>
  <si>
    <t>지역의료보험</t>
  </si>
  <si>
    <t>&lt; 13.75</t>
  </si>
  <si>
    <t>&gt;= 51</t>
  </si>
  <si>
    <t>CB저조</t>
  </si>
  <si>
    <t>&lt; 51</t>
  </si>
  <si>
    <t>&gt;= 47</t>
  </si>
  <si>
    <t>프리워크아웃</t>
  </si>
  <si>
    <t>main</t>
  </si>
  <si>
    <t>분류 미지정</t>
  </si>
  <si>
    <t>&lt; 28</t>
  </si>
  <si>
    <t>&lt; 47</t>
  </si>
  <si>
    <t>&gt;= 23</t>
  </si>
  <si>
    <t>직접 유입</t>
  </si>
  <si>
    <t>프로모션</t>
  </si>
  <si>
    <t>교보생명보험</t>
  </si>
  <si>
    <t>&lt; 23</t>
  </si>
  <si>
    <t>&gt;= 28</t>
  </si>
  <si>
    <t>정보 불확실</t>
  </si>
  <si>
    <t>indexgg</t>
  </si>
  <si>
    <t>&lt;= 39</t>
  </si>
  <si>
    <t>&lt; 36</t>
  </si>
  <si>
    <t>&gt;= 19.5</t>
  </si>
  <si>
    <t>&gt;= 36</t>
  </si>
  <si>
    <t>웅진씽크빅</t>
  </si>
  <si>
    <t>기타 사이트</t>
  </si>
  <si>
    <t>Key 필드</t>
  </si>
  <si>
    <t>롯데쇼핑</t>
  </si>
  <si>
    <t>&lt;= 67</t>
  </si>
  <si>
    <t>대부업이용중</t>
  </si>
  <si>
    <t>대부 이용중</t>
  </si>
  <si>
    <t>삼성생명보험</t>
  </si>
  <si>
    <t>파생 필드</t>
  </si>
  <si>
    <t>일반 SITE</t>
  </si>
  <si>
    <t>&lt; 9.3963039</t>
  </si>
  <si>
    <t>비정규직/파견직</t>
  </si>
  <si>
    <t>한국신용평가소비자등급</t>
  </si>
  <si>
    <t>한국신용정보전체등급</t>
  </si>
  <si>
    <t>KCB전체신용등급</t>
  </si>
  <si>
    <t>대출상환방법구분명</t>
  </si>
  <si>
    <t>평가내부등급코드</t>
  </si>
  <si>
    <t>비정규직/계약직</t>
  </si>
  <si>
    <t>주민사업자등록번호</t>
  </si>
  <si>
    <t>201204이후</t>
  </si>
  <si>
    <t>원금균등분할상환</t>
  </si>
  <si>
    <t>EDW최종적재일시</t>
  </si>
  <si>
    <t>소호전략구분코드</t>
  </si>
  <si>
    <t>201204이전</t>
  </si>
  <si>
    <t>최종의사결정코드</t>
  </si>
  <si>
    <t>솔로몬전체신용등급</t>
  </si>
  <si>
    <t>솔로몬내부등급코드</t>
  </si>
  <si>
    <t>일반자금(직장인)</t>
  </si>
  <si>
    <t>최종콜백구분코드</t>
  </si>
  <si>
    <t>NICE전체등급</t>
  </si>
  <si>
    <t>원리금균등분할상환</t>
  </si>
  <si>
    <t>정책의사결정코드</t>
  </si>
  <si>
    <t>에스앤에스컨설팅</t>
  </si>
  <si>
    <t>티아이피피티엔씨</t>
  </si>
  <si>
    <t>PRE-WORKOUT</t>
  </si>
  <si>
    <t>대학생(CSS)</t>
  </si>
  <si>
    <t>심사사유상태코드</t>
  </si>
  <si>
    <t>에이치에스파트너스</t>
  </si>
  <si>
    <t>최대대출한도금액</t>
  </si>
  <si>
    <t>Pre-Workout</t>
  </si>
  <si>
    <t>일반자금(청년)</t>
  </si>
  <si>
    <t>종합통장(직장인)</t>
  </si>
  <si>
    <t>일반자금(대학생)</t>
  </si>
  <si>
    <t>일반자금(여성직장인)</t>
  </si>
  <si>
    <t>현직장경력_개월수</t>
  </si>
  <si>
    <t>일반자금(자영업자)</t>
  </si>
  <si>
    <t>일반자금(주부)</t>
  </si>
  <si>
    <t>(주)론코리아캐피탈</t>
  </si>
  <si>
    <t>대출한도예외적용구분명</t>
  </si>
  <si>
    <t>제한한도와 동일</t>
  </si>
  <si>
    <t>DTIR을 의미함</t>
  </si>
  <si>
    <t>거주지주소로 대체</t>
  </si>
  <si>
    <t>수령지우편번호외주소</t>
  </si>
  <si>
    <t>종합사유소분류명</t>
  </si>
  <si>
    <t>대출한도예외적용사유명</t>
  </si>
  <si>
    <t>대출금리예외적용금리</t>
  </si>
  <si>
    <t>심사대상변경일시</t>
  </si>
  <si>
    <t>자택소유구분코드</t>
  </si>
  <si>
    <t>대출금리예외적용구분명</t>
  </si>
  <si>
    <t>심사승인완료일시</t>
  </si>
  <si>
    <t>대출한도예외적용사유</t>
  </si>
  <si>
    <t>심사대기변경일시</t>
  </si>
  <si>
    <t>0의 값만 가짐</t>
  </si>
  <si>
    <t>기간월수로 대체</t>
  </si>
  <si>
    <t>대출금액 증가분</t>
  </si>
  <si>
    <t>일반자금대출(대학생)</t>
  </si>
  <si>
    <t>&gt;= 78000000</t>
  </si>
  <si>
    <t>&lt; 91000000</t>
  </si>
  <si>
    <t>&gt;= 91000000</t>
  </si>
  <si>
    <t>일반자금대출(직장인)</t>
  </si>
  <si>
    <t>일반자금대출(청년)</t>
  </si>
  <si>
    <t>&gt;= 71000000</t>
  </si>
  <si>
    <t>&lt; 78000000</t>
  </si>
  <si>
    <t>&gt;= 84000000</t>
  </si>
  <si>
    <t>&lt; 100000000</t>
  </si>
  <si>
    <t>잡지(대학내일등)</t>
  </si>
  <si>
    <t>&lt; 70000000</t>
  </si>
  <si>
    <t>&lt; 84000000</t>
  </si>
  <si>
    <t>일반자금대출(주부)</t>
  </si>
  <si>
    <t>&gt;= 53000000</t>
  </si>
  <si>
    <t>&lt; 71000000</t>
  </si>
  <si>
    <t>&gt;= 70000000</t>
  </si>
  <si>
    <t>&gt;= 5000000</t>
  </si>
  <si>
    <t>&lt; 113000000</t>
  </si>
  <si>
    <t>&lt; 9700000</t>
  </si>
  <si>
    <t>&lt; 10100000</t>
  </si>
  <si>
    <t>&gt;= 6300000</t>
  </si>
  <si>
    <t>&gt;= 9700000</t>
  </si>
  <si>
    <t>&lt; 3000000</t>
  </si>
  <si>
    <t>&lt; 13000000</t>
  </si>
  <si>
    <t>&gt;= 10000000</t>
  </si>
  <si>
    <t>&gt;= 3000000</t>
  </si>
  <si>
    <t>&gt;= 10100000</t>
  </si>
  <si>
    <t>&lt; 5000000</t>
  </si>
  <si>
    <t>&lt; 10000000</t>
  </si>
  <si>
    <t>&lt; 6300000</t>
  </si>
  <si>
    <t>&gt;= 800000</t>
  </si>
  <si>
    <t>&gt;= 13000000</t>
  </si>
  <si>
    <t>&lt;= 50000000</t>
  </si>
  <si>
    <t>&lt; 18200000</t>
  </si>
  <si>
    <t>&lt; 10000002</t>
  </si>
  <si>
    <t>&gt;= 1000000</t>
  </si>
  <si>
    <t>&lt; 1000000</t>
  </si>
  <si>
    <t>&lt; 1100000</t>
  </si>
  <si>
    <t>&lt; 800000</t>
  </si>
  <si>
    <t>&lt; 18500000</t>
  </si>
  <si>
    <t>&gt;= 18200000</t>
  </si>
  <si>
    <t>&gt;= 22900000</t>
  </si>
  <si>
    <t>&gt;= 1100000</t>
  </si>
  <si>
    <t>&lt; 9800000</t>
  </si>
  <si>
    <t>&lt; 22900000</t>
  </si>
  <si>
    <t>&gt;= 9800000</t>
  </si>
  <si>
    <t>&lt; 5050000</t>
  </si>
  <si>
    <t>&lt; 10000200</t>
  </si>
  <si>
    <t>&gt;= 5050000</t>
  </si>
  <si>
    <t>&lt; 30000000</t>
  </si>
  <si>
    <t>&gt;= 50000000</t>
  </si>
  <si>
    <t>&gt;= 10300000</t>
  </si>
  <si>
    <t>&gt;= 10010000</t>
  </si>
  <si>
    <t>&gt;= 10200000</t>
  </si>
  <si>
    <t>&gt;= 10000200</t>
  </si>
  <si>
    <t>&gt;= 20000001</t>
  </si>
  <si>
    <t>&gt;= 30000000</t>
  </si>
  <si>
    <t>&lt; 20000000</t>
  </si>
  <si>
    <t>&gt;= 10000001</t>
  </si>
  <si>
    <t>&lt; 10000001</t>
  </si>
  <si>
    <t>&gt;= 10000002</t>
  </si>
  <si>
    <t>&gt;= 18500000</t>
  </si>
  <si>
    <t>&lt; 10010000</t>
  </si>
  <si>
    <t>&lt; 400000</t>
  </si>
  <si>
    <t>&lt; 200000</t>
  </si>
  <si>
    <t>&gt;= 600000</t>
  </si>
  <si>
    <t>&gt;= 500000</t>
  </si>
  <si>
    <t>&lt; 50000000</t>
  </si>
  <si>
    <t>&lt; 4600000</t>
  </si>
  <si>
    <t>&lt; 500000</t>
  </si>
  <si>
    <t>&lt; 10200000</t>
  </si>
  <si>
    <t xml:space="preserve"> ==&gt; 필드 제외</t>
  </si>
  <si>
    <t>&lt; 600000</t>
  </si>
  <si>
    <t>&gt;= 400000</t>
  </si>
  <si>
    <t>&lt; 10300000</t>
  </si>
  <si>
    <t>&lt; 20000001</t>
  </si>
  <si>
    <t>&gt;= 20000000</t>
  </si>
  <si>
    <t>&gt;= 700000</t>
  </si>
  <si>
    <t>&lt; 700000</t>
  </si>
  <si>
    <t>&lt; 16000000</t>
  </si>
  <si>
    <t>&lt; 19200000</t>
  </si>
  <si>
    <t>&gt;= 36000000</t>
  </si>
  <si>
    <t>&lt; 28000000</t>
  </si>
  <si>
    <t>&lt; 43000000</t>
  </si>
  <si>
    <t>&lt; 900000</t>
  </si>
  <si>
    <t>&gt;= 53980</t>
  </si>
  <si>
    <t>&gt;= 19200000</t>
  </si>
  <si>
    <t>&gt;= 18000000</t>
  </si>
  <si>
    <t>&lt; 18000000</t>
  </si>
  <si>
    <t>&gt;= 200000</t>
  </si>
  <si>
    <t>&gt;= 4600000</t>
  </si>
  <si>
    <t>&gt;= 16000000</t>
  </si>
  <si>
    <t>&gt;= 900000</t>
  </si>
  <si>
    <t>&gt;= 26650</t>
  </si>
  <si>
    <t>&gt;= 88746</t>
  </si>
  <si>
    <t>&gt;= 22000000</t>
  </si>
  <si>
    <t>&gt;= 43000000</t>
  </si>
  <si>
    <t>&lt; 36000000</t>
  </si>
  <si>
    <t>&gt;= 24000000</t>
  </si>
  <si>
    <t>&lt; 56000000</t>
  </si>
  <si>
    <t>&gt;= 28000000</t>
  </si>
  <si>
    <t>&lt; 24000000</t>
  </si>
  <si>
    <t>&lt; 22000000</t>
  </si>
  <si>
    <t>본사&gt;&gt;위너스총괄&gt;&gt;마포지점&gt;&gt;마포1팀&gt;&gt;마포1-1팀</t>
  </si>
  <si>
    <t>본사&gt;&gt;위너스총괄&gt;&gt;건대지점&gt;&gt;건대5팀&gt;&gt;건대5-1팀</t>
  </si>
  <si>
    <t>본사&gt;&gt;위너스총괄&gt;&gt;건대지점&gt;&gt;건대1팀&gt;&gt;건대1-3팀</t>
  </si>
  <si>
    <t xml:space="preserve"> ==&gt; 널값과 '기타'를 하나로 Classing 필요</t>
  </si>
  <si>
    <t xml:space="preserve"> ==&gt; 대면 : 비대면의 비율은 약 5 : 1정도임.</t>
  </si>
  <si>
    <t>본사&gt;&gt;위너스총괄&gt;&gt;마포지점&gt;&gt;마포1팀&gt;&gt;마포1-2팀</t>
  </si>
  <si>
    <t>Anonymized card categorical feature</t>
  </si>
  <si>
    <t>number of installments of purchase</t>
  </si>
  <si>
    <t>Merchant identifier (anonymized)</t>
  </si>
  <si>
    <t>'YYYY-MM', month of first purchase</t>
  </si>
  <si>
    <t>익명화된 값</t>
  </si>
  <si>
    <t>마지막 활성월의 월수익데이터에 따라 나눈 이전 3개월의 평균 월수익</t>
  </si>
  <si>
    <t>마지막 활성월의 트랜젝션에 따라 나눈 이전 6개월의 평균 트랜젝션</t>
  </si>
  <si>
    <t>Merchant category group (anonymized )</t>
  </si>
  <si>
    <t>마지막 활성월의 트랜젝션에 따라 나눈 이전 3개월의 평균 트랜젝션</t>
  </si>
  <si>
    <t>마지막 활성월의 월수익데이터에 따라 나눈 이전 12개월의 평균 월수익</t>
  </si>
  <si>
    <t>마지막 활성월의 트랜젝션에 따라 나눈 이전 12개월의 평균 트랜젝션</t>
  </si>
  <si>
    <t>마지막 활성월의 월수익데이터에 따라 나눈 이전 6개월의 평균 월수익</t>
  </si>
  <si>
    <t>Merchant category group identifier (anonymized )</t>
  </si>
  <si>
    <t>날짜</t>
  </si>
  <si>
    <t>범주형</t>
  </si>
  <si>
    <t>Normalized purchase amount</t>
  </si>
  <si>
    <t>month lag to reference date</t>
  </si>
  <si>
    <t>most_recent_purchases_range</t>
  </si>
  <si>
    <t>마지막 활성 월의 트랜잭션량(A&gt;B&gt;C&gt;D&gt;E)</t>
  </si>
  <si>
    <t>M_ID_73487fed26</t>
  </si>
  <si>
    <t>M_ID_492cfa500c</t>
  </si>
  <si>
    <t>M_ID_7149162139</t>
  </si>
  <si>
    <t>지난 12개월 이내 활성 개월수</t>
  </si>
  <si>
    <t>active_months_lag6</t>
  </si>
  <si>
    <t>first_active_month</t>
  </si>
  <si>
    <t>avg_purchases_lag6</t>
  </si>
  <si>
    <t>avg_purchases_lag3</t>
  </si>
  <si>
    <t>anonymized category</t>
  </si>
  <si>
    <t>merchant_group_id</t>
  </si>
  <si>
    <t>avg_purchases_lag12</t>
  </si>
  <si>
    <t>active_months_lag12</t>
  </si>
  <si>
    <t>지난 3개월 이내 활성 개월수</t>
  </si>
  <si>
    <t>anonymized measure</t>
  </si>
  <si>
    <t>active_months_lag3</t>
  </si>
  <si>
    <t>지난 6개월 이내 활성 개월수</t>
  </si>
  <si>
    <t>주 ID(익명)</t>
  </si>
  <si>
    <t>상점 카테고리(익명)</t>
  </si>
  <si>
    <t>익명화된 카테고리</t>
  </si>
  <si>
    <t>month_lag</t>
  </si>
  <si>
    <t>merchant_id</t>
  </si>
  <si>
    <t>state_id</t>
  </si>
  <si>
    <t>feature_2</t>
  </si>
  <si>
    <t>numerical_1</t>
  </si>
  <si>
    <t>numerical_2</t>
  </si>
  <si>
    <t>category_2</t>
  </si>
  <si>
    <t>feature_3</t>
  </si>
  <si>
    <t>category_4</t>
  </si>
  <si>
    <t>상점카테고리 그룹</t>
  </si>
  <si>
    <t>category_3</t>
  </si>
  <si>
    <t>feature_1</t>
  </si>
  <si>
    <t>category_1</t>
  </si>
  <si>
    <t>merchant id</t>
  </si>
  <si>
    <t>상점 ID(익명)</t>
  </si>
  <si>
    <t>도시 ID(익명)</t>
  </si>
  <si>
    <t>구매량(정규화)</t>
  </si>
  <si>
    <t>결측치</t>
  </si>
  <si>
    <t>Merchant category identifier (anonymized )</t>
  </si>
  <si>
    <t>avg_sales_lag12</t>
  </si>
  <si>
    <t>subsector_id</t>
  </si>
  <si>
    <t>purchase_date</t>
  </si>
  <si>
    <t>installments</t>
  </si>
  <si>
    <t>authorized_flag</t>
  </si>
  <si>
    <t>상점 카테고리 그룹(익명)</t>
  </si>
  <si>
    <t>Card identifier</t>
  </si>
  <si>
    <t>avg_sales_lag6</t>
  </si>
  <si>
    <t>purchase_amount</t>
  </si>
  <si>
    <t>avg_sales_lag3</t>
  </si>
  <si>
    <t>Purchase date</t>
  </si>
  <si>
    <t>merchant_category_id</t>
  </si>
  <si>
    <t>마지막 활성 월의 수익(A&gt;B&gt;C&gt;D&gt;E)</t>
  </si>
  <si>
    <t>Unique card identifier</t>
  </si>
  <si>
    <t>most_recent_sales_range</t>
  </si>
  <si>
    <t>연속형</t>
  </si>
  <si>
    <t>익명화된 값</t>
  </si>
  <si>
    <t>첫 구매 날짜</t>
  </si>
  <si>
    <t>도시 id</t>
  </si>
  <si>
    <t>익명화된 카테고리</t>
  </si>
  <si>
    <t>Quantity of active months within last 3 months</t>
  </si>
  <si>
    <t>Quantity of active months within last 6 months</t>
  </si>
  <si>
    <t>Quantity of active months within last 12 months</t>
  </si>
  <si>
    <t>범주형</t>
  </si>
  <si>
    <t>City identifier (anonymized )</t>
  </si>
  <si>
    <t>Y' if approved, 'N' if denied</t>
  </si>
  <si>
    <t>Merchant group (anonymized )</t>
  </si>
  <si>
    <t>State identifier (anonymized )</t>
  </si>
  <si>
    <t>target</t>
  </si>
  <si>
    <t>card_id</t>
  </si>
  <si>
    <t>카드 승인여부</t>
  </si>
  <si>
    <t>카드 ID</t>
  </si>
  <si>
    <t>city_id</t>
  </si>
  <si>
    <t>익명화된 값</t>
  </si>
  <si>
    <t>상점 카테고리</t>
  </si>
  <si>
    <t>상점 id</t>
  </si>
  <si>
    <t>상점 그룹</t>
  </si>
  <si>
    <t>구매 날짜</t>
  </si>
  <si>
    <t>할부개월수</t>
  </si>
  <si>
    <t>inf</t>
  </si>
  <si>
    <t>E</t>
  </si>
  <si>
    <t>주 id</t>
  </si>
  <si>
    <t>과거, 평가기간의 2달 후 계산된 loyalty score</t>
  </si>
  <si>
    <t>설명(KOR)</t>
  </si>
  <si>
    <t>NaN</t>
  </si>
  <si>
    <t>카드id</t>
  </si>
  <si>
    <t>3. Abnormal Case 식별</t>
    <phoneticPr fontId="14" type="noConversion"/>
  </si>
  <si>
    <t>4. 기초 데이터 탐색</t>
    <phoneticPr fontId="14" type="noConversion"/>
  </si>
  <si>
    <t>authorized_flag</t>
    <phoneticPr fontId="14" type="noConversion"/>
  </si>
  <si>
    <t>Y</t>
    <phoneticPr fontId="14" type="noConversion"/>
  </si>
  <si>
    <t xml:space="preserve"> ==&gt; row수와 동일, 분석의 의미 없음</t>
    <phoneticPr fontId="14" type="noConversion"/>
  </si>
  <si>
    <t>transaction 기준 card_id</t>
    <phoneticPr fontId="14" type="noConversion"/>
  </si>
  <si>
    <t>min</t>
    <phoneticPr fontId="14" type="noConversion"/>
  </si>
  <si>
    <t>max</t>
    <phoneticPr fontId="14" type="noConversion"/>
  </si>
  <si>
    <r>
      <t>m</t>
    </r>
    <r>
      <rPr>
        <sz val="11"/>
        <color rgb="FF000000"/>
        <rFont val="맑은 고딕"/>
        <family val="3"/>
        <charset val="129"/>
      </rPr>
      <t>ean</t>
    </r>
    <phoneticPr fontId="14" type="noConversion"/>
  </si>
  <si>
    <r>
      <t>s</t>
    </r>
    <r>
      <rPr>
        <sz val="11"/>
        <color rgb="FF000000"/>
        <rFont val="맑은 고딕"/>
        <family val="3"/>
        <charset val="129"/>
      </rPr>
      <t>td</t>
    </r>
    <phoneticPr fontId="14" type="noConversion"/>
  </si>
  <si>
    <r>
      <t>a</t>
    </r>
    <r>
      <rPr>
        <sz val="11"/>
        <color rgb="FF000000"/>
        <rFont val="맑은 고딕"/>
        <family val="3"/>
        <charset val="129"/>
      </rPr>
      <t>ll</t>
    </r>
    <phoneticPr fontId="14" type="noConversion"/>
  </si>
  <si>
    <t>month_lag</t>
    <phoneticPr fontId="14" type="noConversion"/>
  </si>
  <si>
    <t>비율</t>
    <phoneticPr fontId="14" type="noConversion"/>
  </si>
  <si>
    <t xml:space="preserve"> ==&gt; 80% 이상이 10건 내외에 집중</t>
    <phoneticPr fontId="14" type="noConversion"/>
  </si>
  <si>
    <t>&lt; 110</t>
    <phoneticPr fontId="14" type="noConversion"/>
  </si>
  <si>
    <t>&lt; 100</t>
    <phoneticPr fontId="14" type="noConversion"/>
  </si>
  <si>
    <r>
      <t xml:space="preserve">&lt; </t>
    </r>
    <r>
      <rPr>
        <sz val="11"/>
        <color rgb="FF000000"/>
        <rFont val="맑은 고딕"/>
        <family val="3"/>
        <charset val="129"/>
      </rPr>
      <t>90</t>
    </r>
    <phoneticPr fontId="14" type="noConversion"/>
  </si>
  <si>
    <r>
      <t xml:space="preserve">&lt; </t>
    </r>
    <r>
      <rPr>
        <sz val="11"/>
        <color rgb="FF000000"/>
        <rFont val="맑은 고딕"/>
        <family val="3"/>
        <charset val="129"/>
      </rPr>
      <t>80</t>
    </r>
    <phoneticPr fontId="14" type="noConversion"/>
  </si>
  <si>
    <r>
      <t xml:space="preserve">&lt; </t>
    </r>
    <r>
      <rPr>
        <sz val="11"/>
        <color rgb="FF000000"/>
        <rFont val="맑은 고딕"/>
        <family val="3"/>
        <charset val="129"/>
      </rPr>
      <t>70</t>
    </r>
    <phoneticPr fontId="14" type="noConversion"/>
  </si>
  <si>
    <r>
      <t xml:space="preserve">&lt; </t>
    </r>
    <r>
      <rPr>
        <sz val="11"/>
        <color rgb="FF000000"/>
        <rFont val="맑은 고딕"/>
        <family val="3"/>
        <charset val="129"/>
      </rPr>
      <t>60</t>
    </r>
    <phoneticPr fontId="14" type="noConversion"/>
  </si>
  <si>
    <r>
      <t xml:space="preserve">&lt; </t>
    </r>
    <r>
      <rPr>
        <sz val="11"/>
        <color rgb="FF000000"/>
        <rFont val="맑은 고딕"/>
        <family val="3"/>
        <charset val="129"/>
      </rPr>
      <t>50</t>
    </r>
    <phoneticPr fontId="14" type="noConversion"/>
  </si>
  <si>
    <r>
      <t>&lt;</t>
    </r>
    <r>
      <rPr>
        <sz val="11"/>
        <color rgb="FF000000"/>
        <rFont val="맑은 고딕"/>
        <family val="3"/>
        <charset val="129"/>
      </rPr>
      <t xml:space="preserve"> 40</t>
    </r>
    <phoneticPr fontId="14" type="noConversion"/>
  </si>
  <si>
    <r>
      <t xml:space="preserve">&lt; </t>
    </r>
    <r>
      <rPr>
        <sz val="11"/>
        <color rgb="FF000000"/>
        <rFont val="맑은 고딕"/>
        <family val="3"/>
        <charset val="129"/>
      </rPr>
      <t>30</t>
    </r>
    <phoneticPr fontId="14" type="noConversion"/>
  </si>
  <si>
    <r>
      <t>&lt;</t>
    </r>
    <r>
      <rPr>
        <sz val="11"/>
        <color rgb="FF000000"/>
        <rFont val="맑은 고딕"/>
        <family val="3"/>
        <charset val="129"/>
      </rPr>
      <t xml:space="preserve"> 20</t>
    </r>
    <phoneticPr fontId="14" type="noConversion"/>
  </si>
  <si>
    <r>
      <t>&lt;</t>
    </r>
    <r>
      <rPr>
        <sz val="11"/>
        <color rgb="FF000000"/>
        <rFont val="맑은 고딕"/>
        <family val="3"/>
        <charset val="129"/>
      </rPr>
      <t xml:space="preserve"> 10</t>
    </r>
    <phoneticPr fontId="14" type="noConversion"/>
  </si>
  <si>
    <t xml:space="preserve"> ==&gt; 필드 제외</t>
    <phoneticPr fontId="14" type="noConversion"/>
  </si>
  <si>
    <t xml:space="preserve"> ==&gt;</t>
    <phoneticPr fontId="14" type="noConversion"/>
  </si>
  <si>
    <t xml:space="preserve"> ==&gt; 1과 2 거의 동일</t>
    <phoneticPr fontId="14" type="noConversion"/>
  </si>
  <si>
    <t>purchase_date</t>
    <phoneticPr fontId="14" type="noConversion"/>
  </si>
  <si>
    <t>purchase_date_month</t>
    <phoneticPr fontId="14" type="noConversion"/>
  </si>
  <si>
    <t xml:space="preserve"> ==&gt; 2018년 transaction이 84%</t>
    <phoneticPr fontId="14" type="noConversion"/>
  </si>
  <si>
    <t>category_1</t>
    <phoneticPr fontId="14" type="noConversion"/>
  </si>
  <si>
    <t>Y</t>
    <phoneticPr fontId="14" type="noConversion"/>
  </si>
  <si>
    <t>N</t>
    <phoneticPr fontId="14" type="noConversion"/>
  </si>
  <si>
    <t>sum</t>
    <phoneticPr fontId="14" type="noConversion"/>
  </si>
  <si>
    <t>category_2</t>
    <phoneticPr fontId="14" type="noConversion"/>
  </si>
  <si>
    <t>category_3</t>
    <phoneticPr fontId="14" type="noConversion"/>
  </si>
  <si>
    <t>A</t>
    <phoneticPr fontId="14" type="noConversion"/>
  </si>
  <si>
    <t>B</t>
    <phoneticPr fontId="14" type="noConversion"/>
  </si>
  <si>
    <t>C</t>
    <phoneticPr fontId="14" type="noConversion"/>
  </si>
  <si>
    <t>installments</t>
    <phoneticPr fontId="14" type="noConversion"/>
  </si>
  <si>
    <t>purchase_date_year</t>
    <phoneticPr fontId="14" type="noConversion"/>
  </si>
  <si>
    <t>레코드_개수</t>
    <phoneticPr fontId="14" type="noConversion"/>
  </si>
  <si>
    <t>&gt;100</t>
    <phoneticPr fontId="14" type="noConversion"/>
  </si>
  <si>
    <t>&gt;90</t>
    <phoneticPr fontId="14" type="noConversion"/>
  </si>
  <si>
    <t>&gt;80</t>
    <phoneticPr fontId="14" type="noConversion"/>
  </si>
  <si>
    <t>&gt;70</t>
    <phoneticPr fontId="14" type="noConversion"/>
  </si>
  <si>
    <t>&gt;60</t>
    <phoneticPr fontId="14" type="noConversion"/>
  </si>
  <si>
    <t>&gt;50</t>
    <phoneticPr fontId="14" type="noConversion"/>
  </si>
  <si>
    <t>&gt;40</t>
    <phoneticPr fontId="14" type="noConversion"/>
  </si>
  <si>
    <t>&gt;30</t>
    <phoneticPr fontId="14" type="noConversion"/>
  </si>
  <si>
    <t>&gt;20</t>
    <phoneticPr fontId="14" type="noConversion"/>
  </si>
  <si>
    <t>&gt;10</t>
    <phoneticPr fontId="14" type="noConversion"/>
  </si>
  <si>
    <t>&gt;0</t>
    <phoneticPr fontId="14" type="noConversion"/>
  </si>
  <si>
    <t>purchase_date_year_month</t>
    <phoneticPr fontId="14" type="noConversion"/>
  </si>
  <si>
    <t>sum</t>
    <phoneticPr fontId="14" type="noConversion"/>
  </si>
  <si>
    <t>installments</t>
    <phoneticPr fontId="14" type="noConversion"/>
  </si>
  <si>
    <t>subsector_id</t>
    <phoneticPr fontId="14" type="noConversion"/>
  </si>
  <si>
    <t>N</t>
    <phoneticPr fontId="14" type="noConversion"/>
  </si>
  <si>
    <r>
      <t xml:space="preserve">모두 </t>
    </r>
    <r>
      <rPr>
        <sz val="11"/>
        <color rgb="FF000000"/>
        <rFont val="맑은 고딕"/>
        <family val="3"/>
        <charset val="129"/>
      </rPr>
      <t>Y</t>
    </r>
    <phoneticPr fontId="14" type="noConversion"/>
  </si>
  <si>
    <t>{290, 307, 783}</t>
  </si>
  <si>
    <t>{507}</t>
  </si>
  <si>
    <t>{416, 580, 817, 179, 755, 661, 343, 248}</t>
  </si>
  <si>
    <t>{386, 774, 650, 523, 145, 21, 664, 409, 795, 157, 414, 31, 544, 33, 166, 557, 813, 178, 568, 187, 703, 448, 839, 843, 81, 593, 607, 614, 748, 110, 879, 881, 498, 757, 891}</t>
  </si>
  <si>
    <t>{489, 367}</t>
  </si>
  <si>
    <t>{198, 298, 333, 119, 796}</t>
  </si>
  <si>
    <t>{637, 842, 80, 278, 509}</t>
  </si>
  <si>
    <t>{437}</t>
  </si>
  <si>
    <t>{737, 482, 363, 45, 373, 412, 669, 415}</t>
  </si>
  <si>
    <t>{195, 360, 683, 108, 171, 560, 695}</t>
  </si>
  <si>
    <t>{574, 90, 190, 302}</t>
  </si>
  <si>
    <t>{417, 834, 289, 68, 357, 422, 518, 319, 779, 427, 432, 369, 497, 531, 884, 276, 87, 889, 126, 63}</t>
  </si>
  <si>
    <t>{131, 355, 249, 550, 808, 393, 491, 268, 530, 18, 245, 789, 665, 27}</t>
  </si>
  <si>
    <t>{690, 419, 829, 206}</t>
  </si>
  <si>
    <t>{705, 642, 613}</t>
  </si>
  <si>
    <t>{2, 69, 840, 458, 714, 396, 273, 529, 180, 342, 702, 351}</t>
  </si>
  <si>
    <t>{356, 71, 40, 9, 456, 201, 140, 115, 692, 309, 443, 215, 411, 667, 222, 223}</t>
  </si>
  <si>
    <t>{387, 111, 527, 274, 19, 630, 763}</t>
  </si>
  <si>
    <t>{384, 519, 391, 265, 652, 781, 400, 16, 534, 671, 36, 38, 561, 181, 438, 312, 57, 320, 451, 587, 717, 591, 209, 598, 216, 478, 105, 873, 114, 246, 511}</t>
  </si>
  <si>
    <t>{454}</t>
  </si>
  <si>
    <t>{401, 130, 299, 457}</t>
  </si>
  <si>
    <t>{793, 34, 172, 751}</t>
  </si>
  <si>
    <t>{769, 259, 653, 434, 499, 662, 471, 670}</t>
  </si>
  <si>
    <t>{513, 260, 648, 11, 153, 668, 162, 803, 421, 814, 818, 52, 436, 182, 192, 67, 579, 583, 712, 334, 847, 464, 718, 725, 599, 628, 885, 381}</t>
  </si>
  <si>
    <t>{292, 358, 551, 651, 332, 430, 686, 117, 183, 605, 383}</t>
  </si>
  <si>
    <t>{385, 398, 656, 241, 56, 606}</t>
  </si>
  <si>
    <t>{506}</t>
  </si>
  <si>
    <t>{771, 420, 676, 261, 713, 267, 462, 14, 696, 536, 217}</t>
  </si>
  <si>
    <t>{546, 573, 101, 631, 554, 330, 526, 528, 49, 819, 83, 469, 374, 823, 504, 154, 247, 317, 734}</t>
  </si>
  <si>
    <t>{225, 514, 806, 556, 685, 340, 792}</t>
  </si>
  <si>
    <t>{224, 220}</t>
  </si>
  <si>
    <t>{761, 706, 53}</t>
  </si>
  <si>
    <t>{210, 348}</t>
  </si>
  <si>
    <t>{480}</t>
  </si>
  <si>
    <t>{645, 623, 472, 345, 315}</t>
  </si>
  <si>
    <t>{836, 743, 141, 109, 790, 281, 542}</t>
  </si>
  <si>
    <t>{60}</t>
  </si>
  <si>
    <t>{78, 474, 827, 854}</t>
  </si>
  <si>
    <t>{184}</t>
  </si>
  <si>
    <t>{-1}</t>
  </si>
  <si>
    <t>{878}</t>
  </si>
  <si>
    <t>비율</t>
    <phoneticPr fontId="14" type="noConversion"/>
  </si>
  <si>
    <t>개수</t>
    <phoneticPr fontId="14" type="noConversion"/>
  </si>
  <si>
    <t>category_2</t>
    <phoneticPr fontId="14" type="noConversion"/>
  </si>
  <si>
    <t>null</t>
    <phoneticPr fontId="14" type="noConversion"/>
  </si>
  <si>
    <t>C_ID_de7a520072</t>
  </si>
  <si>
    <t>M_ID_0854006718</t>
  </si>
  <si>
    <t>C_ID_72613043cf</t>
  </si>
  <si>
    <t>B</t>
  </si>
  <si>
    <t>M_ID_faafc57543</t>
  </si>
  <si>
    <t>C_ID_e5c5a9d676</t>
  </si>
  <si>
    <t>C</t>
  </si>
  <si>
    <t>M_ID_66d85a0488</t>
  </si>
  <si>
    <t>C_ID_69fe79e230</t>
  </si>
  <si>
    <t>M_ID_f8dae0d0d6</t>
  </si>
  <si>
    <t>C_ID_f9fa82de57</t>
  </si>
  <si>
    <t>M_ID_eef797fbc8</t>
  </si>
  <si>
    <t>C_ID_a289e7edd4</t>
  </si>
  <si>
    <t>M_ID_d3efd95cc7</t>
  </si>
  <si>
    <t>C_ID_137b455c93</t>
  </si>
  <si>
    <t>M_ID_0e2048155b</t>
  </si>
  <si>
    <t>C_ID_48ff9c4776</t>
  </si>
  <si>
    <t>M_ID_737b75be7c</t>
  </si>
  <si>
    <t>C_ID_614f10a88a</t>
  </si>
  <si>
    <t>M_ID_22a472f06d</t>
  </si>
  <si>
    <t>C_ID_053c16e9cc</t>
  </si>
  <si>
    <t>M_ID_40d6c4cb80</t>
  </si>
  <si>
    <t>C_ID_d8a9658e9c</t>
  </si>
  <si>
    <t>M_ID_bd01e00df0</t>
  </si>
  <si>
    <t>C_ID_fa41cc4bce</t>
  </si>
  <si>
    <t>M_ID_974e6dffaf</t>
  </si>
  <si>
    <t>C_ID_06dc178b0c</t>
  </si>
  <si>
    <t>M_ID_0f387af072</t>
  </si>
  <si>
    <t>C_ID_765f1b0537</t>
  </si>
  <si>
    <t>M_ID_f7227b1aa8</t>
  </si>
  <si>
    <t>C_ID_d822d619a1</t>
  </si>
  <si>
    <t>M_ID_9bc340c299</t>
  </si>
  <si>
    <t>C_ID_1778817d9f</t>
  </si>
  <si>
    <t>M_ID_1822cbe135</t>
  </si>
  <si>
    <t>C_ID_252a1313ae</t>
  </si>
  <si>
    <t>M_ID_9f80e2c253</t>
  </si>
  <si>
    <t>C_ID_01314ceccf</t>
  </si>
  <si>
    <t>M_ID_06965b6ab0</t>
  </si>
  <si>
    <t>C_ID_7a38823844</t>
  </si>
  <si>
    <t>M_ID_142a4b753c</t>
  </si>
  <si>
    <t>C_ID_495180f1e3</t>
  </si>
  <si>
    <t>M_ID_e0ed9303bf</t>
  </si>
  <si>
    <t>C_ID_ac666b220b</t>
  </si>
  <si>
    <t>M_ID_0dbd2b61b4</t>
  </si>
  <si>
    <t>C_ID_af957edbe5</t>
  </si>
  <si>
    <t>M_ID_1fa4e7a98d</t>
  </si>
  <si>
    <t>C_ID_ccdd5c3481</t>
  </si>
  <si>
    <t>M_ID_e69728c5bf</t>
  </si>
  <si>
    <t>C_ID_5ade0d3ff8</t>
  </si>
  <si>
    <t>M_ID_55af3dec62</t>
  </si>
  <si>
    <t>C_ID_b78b2897c8</t>
  </si>
  <si>
    <t>M_ID_ee49309db6</t>
  </si>
  <si>
    <t>C_ID_e625d94234</t>
  </si>
  <si>
    <t>M_ID_1eaf7d017e</t>
  </si>
  <si>
    <t>C_ID_0bc6704896</t>
  </si>
  <si>
    <t>M_ID_a3d36bc2b3</t>
  </si>
  <si>
    <t>C_ID_ca850ecf25</t>
  </si>
  <si>
    <t>M_ID_8c654cb52e</t>
  </si>
  <si>
    <t>C_ID_cc5b7d5b8a</t>
  </si>
  <si>
    <t>M_ID_63154de5bf</t>
  </si>
  <si>
    <t xml:space="preserve"> ==&gt; 기간이 한정적이므로 필요 없음</t>
    <phoneticPr fontId="14" type="noConversion"/>
  </si>
  <si>
    <t xml:space="preserve"> ==&gt; Sheet 따로 뺌
 ==&gt; inf는 0의 로그값으로 추정</t>
    <phoneticPr fontId="14" type="noConversion"/>
  </si>
  <si>
    <t xml:space="preserve"> ==&gt; </t>
    <phoneticPr fontId="14" type="noConversion"/>
  </si>
  <si>
    <t>&gt;5</t>
    <phoneticPr fontId="14" type="noConversion"/>
  </si>
  <si>
    <t>&lt;5</t>
    <phoneticPr fontId="14" type="noConversion"/>
  </si>
  <si>
    <t xml:space="preserve"> ==&gt; </t>
    <phoneticPr fontId="14" type="noConversion"/>
  </si>
  <si>
    <t xml:space="preserve"> ==&gt; 2018년 3,4월 transaction이 74.6%</t>
    <phoneticPr fontId="14" type="noConversion"/>
  </si>
  <si>
    <t xml:space="preserve"> ==&gt; N의 비율이 97%</t>
    <phoneticPr fontId="14" type="noConversion"/>
  </si>
  <si>
    <t xml:space="preserve"> ==&gt; Null?</t>
    <phoneticPr fontId="14" type="noConversion"/>
  </si>
  <si>
    <t xml:space="preserve"> ==&gt; 999와 -1값?</t>
    <phoneticPr fontId="14" type="noConversion"/>
  </si>
  <si>
    <t xml:space="preserve"> ==&gt; -1 값의 처리</t>
    <phoneticPr fontId="14" type="noConversion"/>
  </si>
  <si>
    <t>특징적 이상치</t>
    <phoneticPr fontId="14" type="noConversion"/>
  </si>
  <si>
    <t>기준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</si>
</sst>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%"/>
    <numFmt numFmtId="177" formatCode="#,##0_ "/>
    <numFmt numFmtId="178" formatCode="0.00_ "/>
    <numFmt numFmtId="179" formatCode="0_ "/>
    <numFmt numFmtId="180" formatCode="#,##0_);[Red]\(#,##0\)"/>
    <numFmt numFmtId="181" formatCode="yyyy&quot;년&quot;\ m&quot;월&quot;;@"/>
  </numFmts>
  <fonts count="2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A6A6A6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11"/>
      <color rgb="FF0070C0"/>
      <name val="맑은 고딕"/>
      <family val="3"/>
      <charset val="129"/>
    </font>
    <font>
      <sz val="11"/>
      <color rgb="FF000000"/>
      <name val="Calibri"/>
    </font>
    <font>
      <sz val="11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돋움"/>
      <family val="3"/>
      <charset val="129"/>
    </font>
    <font>
      <sz val="10"/>
      <color rgb="FF000000"/>
      <name val="Calibri"/>
    </font>
    <font>
      <sz val="10"/>
      <color rgb="FF000000"/>
      <name val="THE정고딕120"/>
      <family val="1"/>
      <charset val="129"/>
    </font>
    <font>
      <sz val="8"/>
      <name val="돋움"/>
      <family val="3"/>
      <charset val="129"/>
    </font>
    <font>
      <sz val="10"/>
      <color rgb="FF000000"/>
      <name val="Calibri"/>
      <family val="2"/>
    </font>
    <font>
      <b/>
      <sz val="11"/>
      <color rgb="FFFF000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Calibri"/>
      <family val="2"/>
    </font>
    <font>
      <sz val="1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3DB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rgb="FFFF0000"/>
      </right>
      <top style="thick">
        <color rgb="FFFF0000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02"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2" fillId="0" borderId="0" xfId="0" applyNumberFormat="1" applyFont="1">
      <alignment vertical="center"/>
    </xf>
    <xf numFmtId="0" fontId="0" fillId="4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177" fontId="0" fillId="4" borderId="1" xfId="0" applyNumberFormat="1" applyFill="1" applyBorder="1">
      <alignment vertical="center"/>
    </xf>
    <xf numFmtId="177" fontId="0" fillId="0" borderId="0" xfId="0" applyNumberFormat="1">
      <alignment vertical="center"/>
    </xf>
    <xf numFmtId="0" fontId="0" fillId="0" borderId="2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6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0" fontId="0" fillId="0" borderId="0" xfId="0" applyNumberFormat="1" applyAlignment="1">
      <alignment horizontal="right" vertical="center"/>
    </xf>
    <xf numFmtId="0" fontId="2" fillId="3" borderId="15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22" fontId="0" fillId="0" borderId="1" xfId="0" applyNumberFormat="1" applyFill="1" applyBorder="1">
      <alignment vertical="center"/>
    </xf>
    <xf numFmtId="0" fontId="2" fillId="3" borderId="2" xfId="0" applyNumberFormat="1" applyFont="1" applyFill="1" applyBorder="1" applyAlignment="1">
      <alignment horizontal="center" vertical="center"/>
    </xf>
    <xf numFmtId="177" fontId="0" fillId="0" borderId="15" xfId="0" applyNumberFormat="1" applyBorder="1">
      <alignment vertical="center"/>
    </xf>
    <xf numFmtId="178" fontId="0" fillId="0" borderId="1" xfId="0" applyNumberFormat="1" applyBorder="1" applyAlignment="1">
      <alignment horizontal="right" vertical="center"/>
    </xf>
    <xf numFmtId="0" fontId="3" fillId="0" borderId="1" xfId="0" applyNumberFormat="1" applyFont="1" applyBorder="1">
      <alignment vertical="center"/>
    </xf>
    <xf numFmtId="178" fontId="3" fillId="0" borderId="1" xfId="0" applyNumberFormat="1" applyFont="1" applyBorder="1" applyAlignment="1">
      <alignment horizontal="right" vertical="center"/>
    </xf>
    <xf numFmtId="0" fontId="3" fillId="0" borderId="2" xfId="0" applyNumberFormat="1" applyFont="1" applyBorder="1">
      <alignment vertical="center"/>
    </xf>
    <xf numFmtId="177" fontId="3" fillId="0" borderId="15" xfId="0" applyNumberFormat="1" applyFont="1" applyBorder="1">
      <alignment vertical="center"/>
    </xf>
    <xf numFmtId="0" fontId="4" fillId="0" borderId="0" xfId="0" applyNumberFormat="1" applyFont="1">
      <alignment vertical="center"/>
    </xf>
    <xf numFmtId="0" fontId="2" fillId="4" borderId="1" xfId="0" applyNumberFormat="1" applyFont="1" applyFill="1" applyBorder="1">
      <alignment vertical="center"/>
    </xf>
    <xf numFmtId="179" fontId="0" fillId="4" borderId="1" xfId="0" applyNumberFormat="1" applyFill="1" applyBorder="1">
      <alignment vertical="center"/>
    </xf>
    <xf numFmtId="0" fontId="0" fillId="0" borderId="0" xfId="0" applyNumberFormat="1" applyBorder="1">
      <alignment vertical="center"/>
    </xf>
    <xf numFmtId="0" fontId="2" fillId="0" borderId="1" xfId="0" applyNumberFormat="1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ont="1" applyFill="1" applyBorder="1">
      <alignment vertical="center"/>
    </xf>
    <xf numFmtId="11" fontId="0" fillId="0" borderId="1" xfId="0" applyNumberFormat="1" applyFill="1" applyBorder="1">
      <alignment vertical="center"/>
    </xf>
    <xf numFmtId="0" fontId="0" fillId="0" borderId="1" xfId="0" applyNumberFormat="1" applyFont="1" applyFill="1" applyBorder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11" fontId="0" fillId="4" borderId="1" xfId="0" applyNumberFormat="1" applyFill="1" applyBorder="1">
      <alignment vertical="center"/>
    </xf>
    <xf numFmtId="22" fontId="0" fillId="4" borderId="1" xfId="0" applyNumberFormat="1" applyFill="1" applyBorder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22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176" fontId="0" fillId="0" borderId="17" xfId="0" applyNumberFormat="1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179" fontId="2" fillId="2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4" borderId="1" xfId="0" applyNumberFormat="1" applyFont="1" applyFill="1" applyBorder="1">
      <alignment vertical="center"/>
    </xf>
    <xf numFmtId="177" fontId="0" fillId="4" borderId="1" xfId="0" applyNumberFormat="1" applyFont="1" applyFill="1" applyBorder="1">
      <alignment vertical="center"/>
    </xf>
    <xf numFmtId="176" fontId="0" fillId="4" borderId="0" xfId="0" applyNumberFormat="1" applyFill="1">
      <alignment vertical="center"/>
    </xf>
    <xf numFmtId="0" fontId="0" fillId="4" borderId="1" xfId="0" applyNumberFormat="1" applyFill="1" applyBorder="1" applyAlignment="1">
      <alignment horizontal="left" vertical="center"/>
    </xf>
    <xf numFmtId="176" fontId="0" fillId="0" borderId="0" xfId="0" applyNumberFormat="1" applyFill="1">
      <alignment vertical="center"/>
    </xf>
    <xf numFmtId="0" fontId="0" fillId="7" borderId="1" xfId="0" applyNumberFormat="1" applyFill="1" applyBorder="1">
      <alignment vertical="center"/>
    </xf>
    <xf numFmtId="0" fontId="0" fillId="0" borderId="17" xfId="0" applyNumberFormat="1" applyFill="1" applyBorder="1">
      <alignment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6" fontId="0" fillId="5" borderId="0" xfId="0" applyNumberFormat="1" applyFill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2" fillId="3" borderId="1" xfId="0" applyNumberFormat="1" applyFont="1" applyFill="1" applyBorder="1" applyAlignment="1">
      <alignment horizontal="center" vertical="center"/>
    </xf>
    <xf numFmtId="180" fontId="0" fillId="5" borderId="1" xfId="0" applyNumberFormat="1" applyFill="1" applyBorder="1">
      <alignment vertical="center"/>
    </xf>
    <xf numFmtId="180" fontId="0" fillId="4" borderId="1" xfId="0" applyNumberFormat="1" applyFill="1" applyBorder="1">
      <alignment vertical="center"/>
    </xf>
    <xf numFmtId="0" fontId="6" fillId="0" borderId="0" xfId="0" applyNumberFormat="1" applyFont="1" applyFill="1" applyBorder="1">
      <alignment vertical="center"/>
    </xf>
    <xf numFmtId="176" fontId="0" fillId="7" borderId="1" xfId="0" applyNumberFormat="1" applyFill="1" applyBorder="1">
      <alignment vertical="center"/>
    </xf>
    <xf numFmtId="0" fontId="2" fillId="7" borderId="1" xfId="0" applyNumberFormat="1" applyFont="1" applyFill="1" applyBorder="1" applyAlignment="1">
      <alignment horizontal="center" vertical="center"/>
    </xf>
    <xf numFmtId="11" fontId="0" fillId="7" borderId="1" xfId="0" applyNumberFormat="1" applyFill="1" applyBorder="1">
      <alignment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0" borderId="0" xfId="0" applyNumberFormat="1" applyFill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>
      <alignment vertical="center"/>
    </xf>
    <xf numFmtId="0" fontId="7" fillId="0" borderId="0" xfId="0" applyNumberFormat="1" applyFont="1" applyFill="1">
      <alignment vertical="center"/>
    </xf>
    <xf numFmtId="0" fontId="0" fillId="0" borderId="0" xfId="0" quotePrefix="1" applyNumberFormat="1" applyFill="1">
      <alignment vertical="center"/>
    </xf>
    <xf numFmtId="0" fontId="0" fillId="0" borderId="0" xfId="0" applyNumberFormat="1" applyFont="1" applyFill="1">
      <alignment vertical="center"/>
    </xf>
    <xf numFmtId="0" fontId="8" fillId="0" borderId="0" xfId="0" applyNumberFormat="1" applyFont="1" applyFill="1">
      <alignment vertical="center"/>
    </xf>
    <xf numFmtId="0" fontId="0" fillId="0" borderId="1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 applyProtection="1"/>
    <xf numFmtId="0" fontId="9" fillId="0" borderId="1" xfId="0" applyNumberFormat="1" applyFont="1" applyBorder="1" applyAlignment="1">
      <alignment vertical="center"/>
    </xf>
    <xf numFmtId="0" fontId="0" fillId="0" borderId="1" xfId="0" applyNumberFormat="1" applyFont="1" applyFill="1" applyBorder="1" applyAlignment="1">
      <alignment vertical="center" wrapText="1"/>
    </xf>
    <xf numFmtId="0" fontId="0" fillId="0" borderId="1" xfId="0" quotePrefix="1" applyNumberFormat="1" applyFont="1" applyFill="1" applyBorder="1" applyAlignment="1">
      <alignment vertical="center"/>
    </xf>
    <xf numFmtId="0" fontId="0" fillId="0" borderId="1" xfId="0" applyNumberFormat="1" applyFont="1" applyBorder="1" applyAlignment="1">
      <alignment vertical="center" wrapText="1"/>
    </xf>
    <xf numFmtId="0" fontId="8" fillId="0" borderId="1" xfId="0" applyNumberFormat="1" applyFont="1" applyFill="1" applyBorder="1">
      <alignment vertical="center"/>
    </xf>
    <xf numFmtId="0" fontId="0" fillId="0" borderId="1" xfId="0" quotePrefix="1" applyNumberFormat="1" applyFont="1" applyFill="1" applyBorder="1">
      <alignment vertical="center"/>
    </xf>
    <xf numFmtId="0" fontId="0" fillId="0" borderId="1" xfId="0" applyNumberFormat="1" applyBorder="1" applyAlignment="1">
      <alignment vertical="center"/>
    </xf>
    <xf numFmtId="11" fontId="0" fillId="0" borderId="1" xfId="0" applyNumberFormat="1" applyFont="1" applyFill="1" applyBorder="1">
      <alignment vertical="center"/>
    </xf>
    <xf numFmtId="11" fontId="0" fillId="0" borderId="1" xfId="0" applyNumberFormat="1" applyFont="1" applyFill="1" applyBorder="1" applyAlignment="1" applyProtection="1"/>
    <xf numFmtId="0" fontId="0" fillId="0" borderId="0" xfId="0" applyNumberFormat="1">
      <alignment vertical="center"/>
    </xf>
    <xf numFmtId="0" fontId="0" fillId="3" borderId="1" xfId="0" applyNumberFormat="1" applyFill="1" applyBorder="1">
      <alignment vertical="center"/>
    </xf>
    <xf numFmtId="0" fontId="0" fillId="3" borderId="1" xfId="0" applyNumberFormat="1" applyFill="1" applyBorder="1" applyAlignment="1">
      <alignment vertical="center"/>
    </xf>
    <xf numFmtId="0" fontId="0" fillId="4" borderId="1" xfId="0" applyNumberFormat="1" applyFill="1" applyBorder="1" applyAlignment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Fill="1">
      <alignment vertical="center"/>
    </xf>
    <xf numFmtId="0" fontId="10" fillId="0" borderId="1" xfId="0" applyNumberFormat="1" applyFont="1" applyBorder="1">
      <alignment vertical="center"/>
    </xf>
    <xf numFmtId="0" fontId="10" fillId="0" borderId="1" xfId="0" applyNumberFormat="1" applyFont="1" applyBorder="1" applyAlignment="1">
      <alignment vertical="center"/>
    </xf>
    <xf numFmtId="0" fontId="11" fillId="8" borderId="0" xfId="0" applyNumberFormat="1" applyFont="1" applyFill="1" applyAlignment="1">
      <alignment horizontal="left" vertical="center" wrapText="1"/>
    </xf>
    <xf numFmtId="0" fontId="12" fillId="0" borderId="1" xfId="0" applyNumberFormat="1" applyFont="1" applyFill="1" applyBorder="1" applyAlignment="1">
      <alignment vertical="center"/>
    </xf>
    <xf numFmtId="0" fontId="12" fillId="9" borderId="1" xfId="0" applyNumberFormat="1" applyFont="1" applyFill="1" applyBorder="1" applyAlignment="1">
      <alignment vertical="center"/>
    </xf>
    <xf numFmtId="0" fontId="12" fillId="0" borderId="1" xfId="0" quotePrefix="1" applyNumberFormat="1" applyFont="1" applyFill="1" applyBorder="1" applyAlignment="1">
      <alignment vertical="center"/>
    </xf>
    <xf numFmtId="0" fontId="12" fillId="9" borderId="1" xfId="0" quotePrefix="1" applyNumberFormat="1" applyFont="1" applyFill="1" applyBorder="1" applyAlignment="1">
      <alignment vertical="center"/>
    </xf>
    <xf numFmtId="0" fontId="13" fillId="0" borderId="1" xfId="0" applyNumberFormat="1" applyFont="1" applyBorder="1" applyAlignment="1">
      <alignment horizontal="left" vertical="center" wrapText="1"/>
    </xf>
    <xf numFmtId="0" fontId="13" fillId="0" borderId="1" xfId="0" applyNumberFormat="1" applyFont="1" applyBorder="1" applyAlignment="1">
      <alignment vertical="center"/>
    </xf>
    <xf numFmtId="0" fontId="13" fillId="10" borderId="1" xfId="0" applyNumberFormat="1" applyFont="1" applyFill="1" applyBorder="1" applyAlignment="1">
      <alignment vertical="center"/>
    </xf>
    <xf numFmtId="0" fontId="0" fillId="0" borderId="0" xfId="0" applyNumberFormat="1" applyAlignment="1">
      <alignment vertical="center"/>
    </xf>
    <xf numFmtId="14" fontId="0" fillId="0" borderId="1" xfId="0" applyNumberFormat="1" applyFont="1" applyFill="1" applyBorder="1" applyAlignment="1" applyProtection="1"/>
    <xf numFmtId="0" fontId="7" fillId="9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7" fillId="9" borderId="0" xfId="0" applyNumberFormat="1" applyFont="1" applyFill="1" applyBorder="1">
      <alignment vertical="center"/>
    </xf>
    <xf numFmtId="0" fontId="7" fillId="0" borderId="23" xfId="0" applyNumberFormat="1" applyFont="1" applyFill="1" applyBorder="1" applyAlignment="1">
      <alignment vertical="center"/>
    </xf>
    <xf numFmtId="0" fontId="7" fillId="0" borderId="0" xfId="0" quotePrefix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Font="1" applyFill="1" applyBorder="1">
      <alignment vertical="center"/>
    </xf>
    <xf numFmtId="17" fontId="0" fillId="0" borderId="1" xfId="0" applyNumberFormat="1" applyFont="1" applyFill="1" applyBorder="1" applyAlignment="1" applyProtection="1"/>
    <xf numFmtId="17" fontId="0" fillId="0" borderId="0" xfId="0" applyNumberFormat="1" applyAlignment="1">
      <alignment vertical="center"/>
    </xf>
    <xf numFmtId="0" fontId="1" fillId="0" borderId="0" xfId="0" applyNumberFormat="1" applyFont="1" applyFill="1">
      <alignment vertical="center"/>
    </xf>
    <xf numFmtId="0" fontId="1" fillId="0" borderId="1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0" fontId="2" fillId="3" borderId="17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0" fillId="11" borderId="1" xfId="0" applyNumberFormat="1" applyFill="1" applyBorder="1" applyAlignment="1">
      <alignment horizontal="left" vertical="center"/>
    </xf>
    <xf numFmtId="0" fontId="0" fillId="11" borderId="1" xfId="0" applyNumberFormat="1" applyFill="1" applyBorder="1">
      <alignment vertical="center"/>
    </xf>
    <xf numFmtId="0" fontId="2" fillId="11" borderId="0" xfId="0" applyNumberFormat="1" applyFont="1" applyFill="1" applyBorder="1" applyAlignment="1">
      <alignment horizontal="left" vertical="center"/>
    </xf>
    <xf numFmtId="9" fontId="0" fillId="0" borderId="0" xfId="0" applyNumberFormat="1">
      <alignment vertical="center"/>
    </xf>
    <xf numFmtId="9" fontId="0" fillId="0" borderId="1" xfId="0" applyNumberFormat="1" applyBorder="1">
      <alignment vertical="center"/>
    </xf>
    <xf numFmtId="177" fontId="0" fillId="11" borderId="1" xfId="0" applyNumberFormat="1" applyFill="1" applyBorder="1">
      <alignment vertical="center"/>
    </xf>
    <xf numFmtId="176" fontId="0" fillId="11" borderId="0" xfId="0" applyNumberFormat="1" applyFill="1">
      <alignment vertical="center"/>
    </xf>
    <xf numFmtId="176" fontId="0" fillId="11" borderId="1" xfId="0" applyNumberFormat="1" applyFill="1" applyBorder="1">
      <alignment vertical="center"/>
    </xf>
    <xf numFmtId="0" fontId="2" fillId="12" borderId="1" xfId="0" applyNumberFormat="1" applyFont="1" applyFill="1" applyBorder="1" applyAlignment="1">
      <alignment horizontal="center" vertical="center"/>
    </xf>
    <xf numFmtId="177" fontId="0" fillId="11" borderId="0" xfId="0" applyNumberFormat="1" applyFill="1" applyBorder="1">
      <alignment vertical="center"/>
    </xf>
    <xf numFmtId="10" fontId="0" fillId="0" borderId="1" xfId="0" applyNumberFormat="1" applyBorder="1">
      <alignment vertical="center"/>
    </xf>
    <xf numFmtId="0" fontId="16" fillId="8" borderId="0" xfId="0" applyNumberFormat="1" applyFont="1" applyFill="1" applyAlignment="1">
      <alignment horizontal="left" vertical="center" wrapText="1"/>
    </xf>
    <xf numFmtId="181" fontId="0" fillId="11" borderId="1" xfId="0" applyNumberFormat="1" applyFill="1" applyBorder="1" applyAlignment="1">
      <alignment horizontal="left" vertical="center"/>
    </xf>
    <xf numFmtId="180" fontId="17" fillId="0" borderId="0" xfId="0" applyNumberFormat="1" applyFont="1">
      <alignment vertical="center"/>
    </xf>
    <xf numFmtId="180" fontId="0" fillId="11" borderId="1" xfId="0" applyNumberFormat="1" applyFill="1" applyBorder="1">
      <alignment vertical="center"/>
    </xf>
    <xf numFmtId="0" fontId="1" fillId="0" borderId="1" xfId="0" applyNumberFormat="1" applyFont="1" applyFill="1" applyBorder="1" applyAlignment="1" applyProtection="1"/>
    <xf numFmtId="0" fontId="1" fillId="0" borderId="1" xfId="0" applyNumberFormat="1" applyFont="1" applyFill="1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12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18" fillId="11" borderId="1" xfId="0" applyNumberFormat="1" applyFont="1" applyFill="1" applyBorder="1" applyAlignment="1">
      <alignment vertical="center"/>
    </xf>
    <xf numFmtId="0" fontId="19" fillId="11" borderId="1" xfId="0" applyNumberFormat="1" applyFont="1" applyFill="1" applyBorder="1" applyAlignment="1">
      <alignment vertical="center"/>
    </xf>
    <xf numFmtId="0" fontId="19" fillId="11" borderId="1" xfId="0" applyNumberFormat="1" applyFont="1" applyFill="1" applyBorder="1" applyAlignment="1" applyProtection="1"/>
    <xf numFmtId="0" fontId="19" fillId="11" borderId="1" xfId="0" applyNumberFormat="1" applyFont="1" applyFill="1" applyBorder="1">
      <alignment vertical="center"/>
    </xf>
    <xf numFmtId="0" fontId="18" fillId="14" borderId="1" xfId="0" applyNumberFormat="1" applyFont="1" applyFill="1" applyBorder="1" applyAlignment="1">
      <alignment vertical="center"/>
    </xf>
    <xf numFmtId="0" fontId="19" fillId="11" borderId="0" xfId="0" applyNumberFormat="1" applyFont="1" applyFill="1">
      <alignment vertical="center"/>
    </xf>
    <xf numFmtId="0" fontId="12" fillId="14" borderId="1" xfId="0" applyNumberFormat="1" applyFont="1" applyFill="1" applyBorder="1" applyAlignment="1">
      <alignment vertical="center"/>
    </xf>
    <xf numFmtId="0" fontId="15" fillId="11" borderId="1" xfId="0" applyNumberFormat="1" applyFont="1" applyFill="1" applyBorder="1" applyAlignment="1">
      <alignment vertical="center"/>
    </xf>
    <xf numFmtId="0" fontId="15" fillId="14" borderId="1" xfId="0" applyNumberFormat="1" applyFont="1" applyFill="1" applyBorder="1" applyAlignment="1">
      <alignment vertical="center"/>
    </xf>
    <xf numFmtId="0" fontId="12" fillId="11" borderId="1" xfId="0" applyNumberFormat="1" applyFont="1" applyFill="1" applyBorder="1" applyAlignment="1">
      <alignment vertical="center"/>
    </xf>
    <xf numFmtId="0" fontId="12" fillId="15" borderId="1" xfId="0" applyNumberFormat="1" applyFont="1" applyFill="1" applyBorder="1" applyAlignment="1">
      <alignment vertical="center"/>
    </xf>
    <xf numFmtId="0" fontId="12" fillId="13" borderId="1" xfId="0" applyNumberFormat="1" applyFont="1" applyFill="1" applyBorder="1" applyAlignment="1">
      <alignment vertical="center"/>
    </xf>
    <xf numFmtId="0" fontId="18" fillId="13" borderId="1" xfId="0" applyNumberFormat="1" applyFont="1" applyFill="1" applyBorder="1" applyAlignment="1">
      <alignment vertical="center"/>
    </xf>
    <xf numFmtId="22" fontId="0" fillId="0" borderId="0" xfId="0" applyNumberFormat="1">
      <alignment vertical="center"/>
    </xf>
    <xf numFmtId="0" fontId="0" fillId="4" borderId="0" xfId="0" applyFill="1">
      <alignment vertical="center"/>
    </xf>
    <xf numFmtId="22" fontId="0" fillId="4" borderId="0" xfId="0" applyNumberFormat="1" applyFill="1">
      <alignment vertical="center"/>
    </xf>
    <xf numFmtId="0" fontId="0" fillId="16" borderId="0" xfId="0" applyFill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3" borderId="21" xfId="0" applyNumberFormat="1" applyFont="1" applyFill="1" applyBorder="1" applyAlignment="1">
      <alignment horizontal="center" vertical="center"/>
    </xf>
    <xf numFmtId="0" fontId="2" fillId="3" borderId="22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3" borderId="20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0" fontId="1" fillId="0" borderId="0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W474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A4" sqref="A4"/>
    </sheetView>
  </sheetViews>
  <sheetFormatPr defaultColWidth="8.75" defaultRowHeight="16.5" x14ac:dyDescent="0.3"/>
  <cols>
    <col min="1" max="1" width="29.625" customWidth="1"/>
    <col min="2" max="2" width="14.375" customWidth="1"/>
    <col min="3" max="3" width="16.25" bestFit="1" customWidth="1"/>
    <col min="4" max="4" width="20.25" customWidth="1"/>
    <col min="5" max="5" width="18.75" bestFit="1" customWidth="1"/>
    <col min="6" max="6" width="12.625" bestFit="1" customWidth="1"/>
    <col min="7" max="7" width="13.375" bestFit="1" customWidth="1"/>
    <col min="8" max="8" width="11.5" bestFit="1" customWidth="1"/>
    <col min="9" max="9" width="21.875" bestFit="1" customWidth="1"/>
    <col min="10" max="10" width="36.375" customWidth="1"/>
    <col min="11" max="11" width="19.375" style="12" customWidth="1"/>
    <col min="12" max="12" width="10.75" bestFit="1" customWidth="1"/>
    <col min="13" max="13" width="12.5" customWidth="1"/>
  </cols>
  <sheetData>
    <row r="1" spans="1:13" ht="19.5" x14ac:dyDescent="0.3">
      <c r="A1" s="55" t="s">
        <v>7</v>
      </c>
      <c r="M1" s="33" t="s">
        <v>4</v>
      </c>
    </row>
    <row r="2" spans="1:13" x14ac:dyDescent="0.3">
      <c r="A2" s="5" t="s">
        <v>32</v>
      </c>
      <c r="B2" s="5" t="s">
        <v>43</v>
      </c>
      <c r="C2" s="5" t="s">
        <v>36</v>
      </c>
      <c r="D2" s="5" t="s">
        <v>28</v>
      </c>
      <c r="E2" s="5" t="s">
        <v>23</v>
      </c>
      <c r="F2" s="5" t="s">
        <v>466</v>
      </c>
      <c r="G2" s="5" t="s">
        <v>44</v>
      </c>
      <c r="H2" s="5" t="s">
        <v>964</v>
      </c>
      <c r="I2" s="5" t="s">
        <v>454</v>
      </c>
      <c r="J2" s="5" t="s">
        <v>154</v>
      </c>
      <c r="K2" s="5" t="s">
        <v>1009</v>
      </c>
      <c r="L2" s="5" t="s">
        <v>532</v>
      </c>
      <c r="M2" s="5" t="s">
        <v>494</v>
      </c>
    </row>
    <row r="3" spans="1:13" s="106" customFormat="1" x14ac:dyDescent="0.3">
      <c r="A3" s="137" t="s">
        <v>995</v>
      </c>
      <c r="B3" s="108" t="s">
        <v>923</v>
      </c>
      <c r="C3" s="109"/>
      <c r="D3" s="52"/>
      <c r="E3" s="52"/>
      <c r="F3" s="52"/>
      <c r="G3" s="52"/>
      <c r="H3" s="52"/>
      <c r="I3" s="142">
        <v>201917</v>
      </c>
      <c r="J3" s="137" t="s">
        <v>979</v>
      </c>
      <c r="K3" s="109" t="s">
        <v>1011</v>
      </c>
      <c r="L3" s="109"/>
      <c r="M3" s="52"/>
    </row>
    <row r="4" spans="1:13" s="106" customFormat="1" x14ac:dyDescent="0.3">
      <c r="A4" s="138" t="s">
        <v>933</v>
      </c>
      <c r="B4" s="108" t="s">
        <v>922</v>
      </c>
      <c r="C4" s="144">
        <v>40848</v>
      </c>
      <c r="D4" s="145">
        <v>43132</v>
      </c>
      <c r="E4" s="52"/>
      <c r="F4" s="52"/>
      <c r="G4" s="52"/>
      <c r="H4" s="52"/>
      <c r="I4" s="108"/>
      <c r="J4" s="141" t="s">
        <v>912</v>
      </c>
      <c r="K4" s="109" t="s">
        <v>983</v>
      </c>
      <c r="L4" s="109"/>
      <c r="M4" s="52"/>
    </row>
    <row r="5" spans="1:13" s="106" customFormat="1" x14ac:dyDescent="0.3">
      <c r="A5" s="139" t="s">
        <v>958</v>
      </c>
      <c r="B5" s="108" t="s">
        <v>923</v>
      </c>
      <c r="C5" s="109"/>
      <c r="E5" s="52"/>
      <c r="F5" s="52"/>
      <c r="G5" s="52"/>
      <c r="H5" s="52"/>
      <c r="I5" s="52">
        <v>5</v>
      </c>
      <c r="J5" s="139" t="s">
        <v>909</v>
      </c>
      <c r="K5" s="109" t="s">
        <v>913</v>
      </c>
      <c r="L5" s="109"/>
      <c r="M5" s="52"/>
    </row>
    <row r="6" spans="1:13" s="106" customFormat="1" x14ac:dyDescent="0.3">
      <c r="A6" s="103" t="s">
        <v>950</v>
      </c>
      <c r="B6" s="108" t="s">
        <v>923</v>
      </c>
      <c r="C6" s="109"/>
      <c r="D6" s="52"/>
      <c r="E6" s="52"/>
      <c r="F6" s="52"/>
      <c r="G6" s="52"/>
      <c r="H6" s="52"/>
      <c r="I6" s="52">
        <v>3</v>
      </c>
      <c r="J6" s="103" t="s">
        <v>909</v>
      </c>
      <c r="K6" s="109" t="s">
        <v>913</v>
      </c>
      <c r="L6" s="109"/>
      <c r="M6" s="52"/>
    </row>
    <row r="7" spans="1:13" s="106" customFormat="1" x14ac:dyDescent="0.3">
      <c r="A7" s="137" t="s">
        <v>954</v>
      </c>
      <c r="B7" s="108" t="s">
        <v>923</v>
      </c>
      <c r="C7" s="110"/>
      <c r="D7" s="111"/>
      <c r="E7" s="52"/>
      <c r="F7" s="52"/>
      <c r="G7" s="52"/>
      <c r="H7" s="52"/>
      <c r="I7" s="52">
        <v>2</v>
      </c>
      <c r="J7" s="137" t="s">
        <v>909</v>
      </c>
      <c r="K7" s="110" t="s">
        <v>982</v>
      </c>
      <c r="L7" s="110"/>
      <c r="M7" s="52"/>
    </row>
    <row r="8" spans="1:13" s="106" customFormat="1" x14ac:dyDescent="0.3">
      <c r="A8" s="140" t="s">
        <v>994</v>
      </c>
      <c r="B8" s="108" t="s">
        <v>981</v>
      </c>
      <c r="C8" s="110">
        <v>-33.219279999999998</v>
      </c>
      <c r="D8" s="113">
        <v>17.965070000000001</v>
      </c>
      <c r="E8" s="52">
        <v>-0.39363999999999999</v>
      </c>
      <c r="F8" s="52">
        <v>3.8504999999999998</v>
      </c>
      <c r="G8" s="52">
        <v>-6.7200600000000001</v>
      </c>
      <c r="H8" s="52"/>
      <c r="I8" s="52"/>
      <c r="J8" s="140" t="s">
        <v>3</v>
      </c>
      <c r="K8" s="110" t="s">
        <v>1008</v>
      </c>
      <c r="L8" s="110"/>
      <c r="M8" s="52"/>
    </row>
    <row r="9" spans="1:13" s="101" customFormat="1" x14ac:dyDescent="0.3">
      <c r="B9" s="104"/>
      <c r="C9" s="103"/>
      <c r="K9" s="105"/>
      <c r="L9" s="103"/>
    </row>
    <row r="10" spans="1:13" ht="19.5" x14ac:dyDescent="0.3">
      <c r="A10" s="55" t="s">
        <v>174</v>
      </c>
    </row>
    <row r="11" spans="1:13" x14ac:dyDescent="0.3">
      <c r="A11" s="56" t="s">
        <v>195</v>
      </c>
    </row>
    <row r="12" spans="1:13" x14ac:dyDescent="0.3">
      <c r="A12" s="5" t="s">
        <v>445</v>
      </c>
      <c r="B12" s="5" t="s">
        <v>450</v>
      </c>
      <c r="C12" s="5" t="s">
        <v>46</v>
      </c>
    </row>
    <row r="13" spans="1:13" x14ac:dyDescent="0.3">
      <c r="A13" s="18">
        <v>201109</v>
      </c>
      <c r="B13" s="24">
        <v>8020</v>
      </c>
      <c r="C13" s="23">
        <f t="shared" ref="C13:C26" si="0">B13/$B$27</f>
        <v>3.1723742373149532E-3</v>
      </c>
    </row>
    <row r="14" spans="1:13" x14ac:dyDescent="0.3">
      <c r="A14" s="20">
        <v>201110</v>
      </c>
      <c r="B14" s="25">
        <v>341051</v>
      </c>
      <c r="C14" s="30">
        <f t="shared" si="0"/>
        <v>0.13490541222076086</v>
      </c>
    </row>
    <row r="15" spans="1:13" x14ac:dyDescent="0.3">
      <c r="A15" s="21">
        <v>201111</v>
      </c>
      <c r="B15" s="26">
        <v>44452</v>
      </c>
      <c r="C15" s="31">
        <f t="shared" si="0"/>
        <v>1.7583339101885823E-2</v>
      </c>
    </row>
    <row r="16" spans="1:13" x14ac:dyDescent="0.3">
      <c r="A16" s="21">
        <v>201112</v>
      </c>
      <c r="B16" s="26">
        <v>40959</v>
      </c>
      <c r="C16" s="31">
        <f t="shared" si="0"/>
        <v>1.6201655409748526E-2</v>
      </c>
    </row>
    <row r="17" spans="1:23" x14ac:dyDescent="0.3">
      <c r="A17" s="21">
        <v>201201</v>
      </c>
      <c r="B17" s="26">
        <v>17464</v>
      </c>
      <c r="C17" s="31">
        <f t="shared" si="0"/>
        <v>6.908022902801539E-3</v>
      </c>
    </row>
    <row r="18" spans="1:23" x14ac:dyDescent="0.3">
      <c r="A18" s="21">
        <v>201202</v>
      </c>
      <c r="B18" s="26">
        <v>23314</v>
      </c>
      <c r="C18" s="31">
        <f t="shared" si="0"/>
        <v>9.2220365297706747E-3</v>
      </c>
    </row>
    <row r="19" spans="1:23" x14ac:dyDescent="0.3">
      <c r="A19" s="21">
        <v>201203</v>
      </c>
      <c r="B19" s="26">
        <v>21423</v>
      </c>
      <c r="C19" s="31">
        <f t="shared" si="0"/>
        <v>8.4740365693264635E-3</v>
      </c>
    </row>
    <row r="20" spans="1:23" x14ac:dyDescent="0.3">
      <c r="A20" s="21">
        <v>201204</v>
      </c>
      <c r="B20" s="26">
        <v>4841</v>
      </c>
      <c r="C20" s="31">
        <f t="shared" si="0"/>
        <v>1.9148957210525796E-3</v>
      </c>
    </row>
    <row r="21" spans="1:23" x14ac:dyDescent="0.3">
      <c r="A21" s="21">
        <v>201205</v>
      </c>
      <c r="B21" s="26">
        <v>397348</v>
      </c>
      <c r="C21" s="31">
        <f t="shared" si="0"/>
        <v>0.157174134469903</v>
      </c>
    </row>
    <row r="22" spans="1:23" x14ac:dyDescent="0.3">
      <c r="A22" s="21">
        <v>201206</v>
      </c>
      <c r="B22" s="26">
        <v>398182</v>
      </c>
      <c r="C22" s="31">
        <f t="shared" si="0"/>
        <v>0.15750402974595296</v>
      </c>
    </row>
    <row r="23" spans="1:23" x14ac:dyDescent="0.3">
      <c r="A23" s="21">
        <v>201207</v>
      </c>
      <c r="B23" s="26">
        <v>440533</v>
      </c>
      <c r="C23" s="31">
        <f t="shared" si="0"/>
        <v>0.17425630173155465</v>
      </c>
    </row>
    <row r="24" spans="1:23" x14ac:dyDescent="0.3">
      <c r="A24" s="21">
        <v>201208</v>
      </c>
      <c r="B24" s="26">
        <v>392015</v>
      </c>
      <c r="C24" s="31">
        <f t="shared" si="0"/>
        <v>0.15506462426945403</v>
      </c>
    </row>
    <row r="25" spans="1:23" x14ac:dyDescent="0.3">
      <c r="A25" s="22">
        <v>201209</v>
      </c>
      <c r="B25" s="27">
        <v>388549</v>
      </c>
      <c r="C25" s="32">
        <f t="shared" si="0"/>
        <v>0.15369362064021044</v>
      </c>
      <c r="D25" s="76">
        <f>SUM(C20:C25)</f>
        <v>0.79960760657812768</v>
      </c>
    </row>
    <row r="26" spans="1:23" x14ac:dyDescent="0.3">
      <c r="A26" s="19">
        <v>201210</v>
      </c>
      <c r="B26" s="28">
        <v>9924</v>
      </c>
      <c r="C26" s="29">
        <f t="shared" si="0"/>
        <v>3.9255164502635404E-3</v>
      </c>
    </row>
    <row r="27" spans="1:23" x14ac:dyDescent="0.3">
      <c r="B27" s="17">
        <f>SUM(B13:B26)</f>
        <v>2528075</v>
      </c>
    </row>
    <row r="28" spans="1:23" x14ac:dyDescent="0.3">
      <c r="A28" s="46" t="s">
        <v>168</v>
      </c>
    </row>
    <row r="31" spans="1:23" ht="19.5" x14ac:dyDescent="0.3">
      <c r="A31" s="55" t="s">
        <v>176</v>
      </c>
    </row>
    <row r="32" spans="1:23" s="124" customFormat="1" x14ac:dyDescent="0.3">
      <c r="A32" s="120"/>
      <c r="B32" s="121" t="s">
        <v>948</v>
      </c>
      <c r="C32" s="121" t="s">
        <v>937</v>
      </c>
      <c r="D32" s="121" t="s">
        <v>977</v>
      </c>
      <c r="E32" s="121" t="s">
        <v>967</v>
      </c>
      <c r="F32" s="121" t="s">
        <v>951</v>
      </c>
      <c r="G32" s="121" t="s">
        <v>952</v>
      </c>
      <c r="H32" s="121" t="s">
        <v>959</v>
      </c>
      <c r="I32" s="121" t="s">
        <v>980</v>
      </c>
      <c r="J32" s="121" t="s">
        <v>926</v>
      </c>
      <c r="K32" s="121" t="s">
        <v>975</v>
      </c>
      <c r="L32" s="121" t="s">
        <v>935</v>
      </c>
      <c r="M32" s="121" t="s">
        <v>942</v>
      </c>
      <c r="N32" s="121" t="s">
        <v>973</v>
      </c>
      <c r="O32" s="121" t="s">
        <v>934</v>
      </c>
      <c r="P32" s="121" t="s">
        <v>932</v>
      </c>
      <c r="Q32" s="121" t="s">
        <v>966</v>
      </c>
      <c r="R32" s="121" t="s">
        <v>938</v>
      </c>
      <c r="S32" s="121" t="s">
        <v>939</v>
      </c>
      <c r="T32" s="121" t="s">
        <v>955</v>
      </c>
      <c r="U32" s="121" t="s">
        <v>998</v>
      </c>
      <c r="V32" s="121" t="s">
        <v>949</v>
      </c>
      <c r="W32" s="120" t="s">
        <v>953</v>
      </c>
    </row>
    <row r="33" spans="1:23" s="119" customFormat="1" x14ac:dyDescent="0.3">
      <c r="A33" s="122">
        <v>10</v>
      </c>
      <c r="B33" s="116" t="s">
        <v>929</v>
      </c>
      <c r="C33" s="116">
        <v>13462</v>
      </c>
      <c r="D33" s="116">
        <v>369</v>
      </c>
      <c r="E33" s="116">
        <v>27</v>
      </c>
      <c r="F33" s="116">
        <v>-5.7459999999999997E-2</v>
      </c>
      <c r="G33" s="116">
        <v>-5.7459999999999997E-2</v>
      </c>
      <c r="H33" s="116" t="s">
        <v>70</v>
      </c>
      <c r="I33" s="116" t="s">
        <v>1006</v>
      </c>
      <c r="J33" s="116" t="s">
        <v>1006</v>
      </c>
      <c r="K33" s="125" t="s">
        <v>1010</v>
      </c>
      <c r="L33" s="126" t="s">
        <v>1005</v>
      </c>
      <c r="M33" s="116">
        <v>3</v>
      </c>
      <c r="N33" s="125" t="s">
        <v>1010</v>
      </c>
      <c r="O33" s="126" t="s">
        <v>1005</v>
      </c>
      <c r="P33" s="116">
        <v>6</v>
      </c>
      <c r="Q33" s="125" t="s">
        <v>1010</v>
      </c>
      <c r="R33" s="126" t="s">
        <v>1005</v>
      </c>
      <c r="S33" s="116">
        <v>12</v>
      </c>
      <c r="T33" s="116" t="s">
        <v>70</v>
      </c>
      <c r="U33" s="116">
        <v>-1</v>
      </c>
      <c r="V33" s="116">
        <v>9</v>
      </c>
      <c r="W33" s="123">
        <v>1</v>
      </c>
    </row>
    <row r="34" spans="1:23" s="119" customFormat="1" x14ac:dyDescent="0.3">
      <c r="A34" s="122">
        <v>11</v>
      </c>
      <c r="B34" s="116" t="s">
        <v>928</v>
      </c>
      <c r="C34" s="116">
        <v>17123</v>
      </c>
      <c r="D34" s="116">
        <v>427</v>
      </c>
      <c r="E34" s="116">
        <v>27</v>
      </c>
      <c r="F34" s="116">
        <v>-5.7459999999999997E-2</v>
      </c>
      <c r="G34" s="116">
        <v>-5.7459999999999997E-2</v>
      </c>
      <c r="H34" s="116" t="s">
        <v>54</v>
      </c>
      <c r="I34" s="116" t="s">
        <v>1006</v>
      </c>
      <c r="J34" s="116" t="s">
        <v>1006</v>
      </c>
      <c r="K34" s="125" t="s">
        <v>1010</v>
      </c>
      <c r="L34" s="126" t="s">
        <v>1005</v>
      </c>
      <c r="M34" s="116">
        <v>3</v>
      </c>
      <c r="N34" s="125" t="s">
        <v>1010</v>
      </c>
      <c r="O34" s="126" t="s">
        <v>1005</v>
      </c>
      <c r="P34" s="116">
        <v>6</v>
      </c>
      <c r="Q34" s="125" t="s">
        <v>1010</v>
      </c>
      <c r="R34" s="126" t="s">
        <v>1005</v>
      </c>
      <c r="S34" s="116">
        <v>12</v>
      </c>
      <c r="T34" s="116" t="s">
        <v>54</v>
      </c>
      <c r="U34" s="116">
        <v>-1</v>
      </c>
      <c r="V34" s="116">
        <v>-1</v>
      </c>
      <c r="W34" s="123"/>
    </row>
    <row r="35" spans="1:23" s="119" customFormat="1" x14ac:dyDescent="0.3">
      <c r="A35" s="122">
        <v>12</v>
      </c>
      <c r="B35" s="116" t="s">
        <v>930</v>
      </c>
      <c r="C35" s="116">
        <v>2118</v>
      </c>
      <c r="D35" s="116">
        <v>63</v>
      </c>
      <c r="E35" s="116">
        <v>27</v>
      </c>
      <c r="F35" s="116">
        <v>-5.7459999999999997E-2</v>
      </c>
      <c r="G35" s="116">
        <v>-5.7459999999999997E-2</v>
      </c>
      <c r="H35" s="116" t="s">
        <v>70</v>
      </c>
      <c r="I35" s="116" t="s">
        <v>1006</v>
      </c>
      <c r="J35" s="116" t="s">
        <v>1006</v>
      </c>
      <c r="K35" s="125" t="s">
        <v>1010</v>
      </c>
      <c r="L35" s="126" t="s">
        <v>1005</v>
      </c>
      <c r="M35" s="116">
        <v>3</v>
      </c>
      <c r="N35" s="125" t="s">
        <v>1010</v>
      </c>
      <c r="O35" s="126" t="s">
        <v>1005</v>
      </c>
      <c r="P35" s="116">
        <v>6</v>
      </c>
      <c r="Q35" s="125" t="s">
        <v>1010</v>
      </c>
      <c r="R35" s="126" t="s">
        <v>1005</v>
      </c>
      <c r="S35" s="116">
        <v>12</v>
      </c>
      <c r="T35" s="116" t="s">
        <v>54</v>
      </c>
      <c r="U35" s="116">
        <v>88</v>
      </c>
      <c r="V35" s="116">
        <v>16</v>
      </c>
      <c r="W35" s="123">
        <v>1</v>
      </c>
    </row>
    <row r="36" spans="1:23" x14ac:dyDescent="0.3">
      <c r="A36" s="127" t="s">
        <v>163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</row>
    <row r="37" spans="1:23" x14ac:dyDescent="0.3">
      <c r="A37" s="49"/>
      <c r="K37"/>
    </row>
    <row r="38" spans="1:23" ht="19.5" x14ac:dyDescent="0.3">
      <c r="A38" s="55" t="s">
        <v>356</v>
      </c>
    </row>
    <row r="39" spans="1:23" x14ac:dyDescent="0.3">
      <c r="A39" s="5" t="s">
        <v>436</v>
      </c>
      <c r="B39" s="5" t="s">
        <v>450</v>
      </c>
      <c r="F39" s="5" t="s">
        <v>38</v>
      </c>
      <c r="G39" s="5" t="s">
        <v>450</v>
      </c>
    </row>
    <row r="40" spans="1:23" x14ac:dyDescent="0.3">
      <c r="A40" s="1" t="s">
        <v>512</v>
      </c>
      <c r="B40" s="15">
        <v>63435</v>
      </c>
      <c r="F40" s="1" t="s">
        <v>761</v>
      </c>
      <c r="G40" s="15">
        <v>111337</v>
      </c>
    </row>
    <row r="41" spans="1:23" x14ac:dyDescent="0.3">
      <c r="A41" s="1" t="s">
        <v>766</v>
      </c>
      <c r="B41" s="15">
        <v>35044</v>
      </c>
      <c r="F41" s="1" t="s">
        <v>779</v>
      </c>
      <c r="G41" s="15">
        <v>12249</v>
      </c>
    </row>
    <row r="42" spans="1:23" x14ac:dyDescent="0.3">
      <c r="A42" s="1" t="s">
        <v>505</v>
      </c>
      <c r="B42" s="15">
        <v>9998</v>
      </c>
      <c r="F42" s="1" t="s">
        <v>349</v>
      </c>
      <c r="G42" s="15">
        <v>1873</v>
      </c>
    </row>
    <row r="43" spans="1:23" x14ac:dyDescent="0.3">
      <c r="A43" s="1" t="s">
        <v>771</v>
      </c>
      <c r="B43" s="15">
        <v>5449</v>
      </c>
      <c r="F43" s="1" t="s">
        <v>774</v>
      </c>
      <c r="G43" s="15">
        <v>1224</v>
      </c>
    </row>
    <row r="44" spans="1:23" x14ac:dyDescent="0.3">
      <c r="A44" s="1" t="s">
        <v>99</v>
      </c>
      <c r="B44" s="15">
        <v>3826</v>
      </c>
      <c r="F44" s="1" t="s">
        <v>776</v>
      </c>
      <c r="G44" s="15">
        <v>1043</v>
      </c>
    </row>
    <row r="45" spans="1:23" x14ac:dyDescent="0.3">
      <c r="A45" s="1" t="s">
        <v>767</v>
      </c>
      <c r="B45" s="15">
        <v>2844</v>
      </c>
      <c r="F45" s="1" t="s">
        <v>780</v>
      </c>
      <c r="G45" s="15">
        <v>230</v>
      </c>
    </row>
    <row r="46" spans="1:23" x14ac:dyDescent="0.3">
      <c r="A46" s="1" t="s">
        <v>520</v>
      </c>
      <c r="B46" s="15">
        <v>2476</v>
      </c>
      <c r="F46" s="1" t="s">
        <v>348</v>
      </c>
      <c r="G46" s="15">
        <v>211</v>
      </c>
    </row>
    <row r="47" spans="1:23" x14ac:dyDescent="0.3">
      <c r="A47" s="1" t="s">
        <v>781</v>
      </c>
      <c r="B47" s="15">
        <v>1841</v>
      </c>
      <c r="F47" s="1" t="s">
        <v>351</v>
      </c>
      <c r="G47" s="15">
        <v>80</v>
      </c>
    </row>
    <row r="48" spans="1:23" x14ac:dyDescent="0.3">
      <c r="A48" s="1" t="s">
        <v>31</v>
      </c>
      <c r="B48" s="15">
        <v>1652</v>
      </c>
      <c r="F48" s="1" t="s">
        <v>777</v>
      </c>
      <c r="G48" s="15">
        <v>33</v>
      </c>
    </row>
    <row r="49" spans="1:11" x14ac:dyDescent="0.3">
      <c r="A49" s="1" t="s">
        <v>33</v>
      </c>
      <c r="B49" s="15">
        <v>927</v>
      </c>
      <c r="F49" s="1"/>
      <c r="G49" s="15">
        <v>1</v>
      </c>
    </row>
    <row r="50" spans="1:11" x14ac:dyDescent="0.3">
      <c r="A50" s="1" t="s">
        <v>354</v>
      </c>
      <c r="B50" s="15">
        <v>302</v>
      </c>
      <c r="F50" s="1" t="s">
        <v>775</v>
      </c>
      <c r="G50" s="15">
        <v>1</v>
      </c>
    </row>
    <row r="51" spans="1:11" x14ac:dyDescent="0.3">
      <c r="A51" s="1" t="s">
        <v>526</v>
      </c>
      <c r="B51" s="15">
        <v>202</v>
      </c>
    </row>
    <row r="52" spans="1:11" x14ac:dyDescent="0.3">
      <c r="A52" s="1" t="s">
        <v>473</v>
      </c>
      <c r="B52" s="15">
        <v>113</v>
      </c>
    </row>
    <row r="53" spans="1:11" x14ac:dyDescent="0.3">
      <c r="A53" s="1" t="s">
        <v>103</v>
      </c>
      <c r="B53" s="15">
        <v>110</v>
      </c>
    </row>
    <row r="54" spans="1:11" x14ac:dyDescent="0.3">
      <c r="A54" s="1" t="s">
        <v>768</v>
      </c>
      <c r="B54" s="15">
        <v>39</v>
      </c>
    </row>
    <row r="55" spans="1:11" x14ac:dyDescent="0.3">
      <c r="A55" s="1" t="s">
        <v>184</v>
      </c>
      <c r="B55" s="15">
        <v>12</v>
      </c>
    </row>
    <row r="56" spans="1:11" x14ac:dyDescent="0.3">
      <c r="A56" s="1" t="s">
        <v>171</v>
      </c>
      <c r="B56" s="15">
        <v>6</v>
      </c>
    </row>
    <row r="57" spans="1:11" x14ac:dyDescent="0.3">
      <c r="A57" s="1" t="s">
        <v>355</v>
      </c>
      <c r="B57" s="15">
        <v>1</v>
      </c>
    </row>
    <row r="58" spans="1:11" x14ac:dyDescent="0.3">
      <c r="A58" s="1" t="s">
        <v>59</v>
      </c>
      <c r="B58" s="15">
        <v>1</v>
      </c>
      <c r="K58"/>
    </row>
    <row r="59" spans="1:11" x14ac:dyDescent="0.3">
      <c r="A59" s="1" t="s">
        <v>188</v>
      </c>
      <c r="B59" s="15">
        <v>1</v>
      </c>
      <c r="K59"/>
    </row>
    <row r="60" spans="1:11" x14ac:dyDescent="0.3">
      <c r="A60" s="1" t="s">
        <v>179</v>
      </c>
      <c r="B60" s="15">
        <v>1</v>
      </c>
      <c r="K60"/>
    </row>
    <row r="61" spans="1:11" x14ac:dyDescent="0.3">
      <c r="A61" s="1" t="s">
        <v>72</v>
      </c>
      <c r="B61" s="15">
        <v>1</v>
      </c>
      <c r="K61"/>
    </row>
    <row r="62" spans="1:11" x14ac:dyDescent="0.3">
      <c r="A62" s="1" t="s">
        <v>169</v>
      </c>
      <c r="B62" s="15">
        <v>1</v>
      </c>
      <c r="K62"/>
    </row>
    <row r="63" spans="1:11" x14ac:dyDescent="0.3">
      <c r="A63" s="65" t="s">
        <v>372</v>
      </c>
      <c r="B63" s="49"/>
      <c r="K63"/>
    </row>
    <row r="64" spans="1:11" x14ac:dyDescent="0.3">
      <c r="A64" s="64" t="s">
        <v>871</v>
      </c>
      <c r="K64"/>
    </row>
    <row r="65" spans="1:11" x14ac:dyDescent="0.3">
      <c r="K65"/>
    </row>
    <row r="66" spans="1:11" x14ac:dyDescent="0.3">
      <c r="F66" s="7" t="s">
        <v>443</v>
      </c>
      <c r="K66"/>
    </row>
    <row r="67" spans="1:11" x14ac:dyDescent="0.3">
      <c r="A67" s="5" t="s">
        <v>444</v>
      </c>
      <c r="B67" s="5" t="s">
        <v>450</v>
      </c>
      <c r="F67" s="5" t="s">
        <v>85</v>
      </c>
      <c r="G67" s="5" t="s">
        <v>102</v>
      </c>
      <c r="H67" s="5" t="s">
        <v>450</v>
      </c>
      <c r="K67"/>
    </row>
    <row r="68" spans="1:11" x14ac:dyDescent="0.3">
      <c r="A68" s="1" t="s">
        <v>516</v>
      </c>
      <c r="B68" s="15">
        <v>109263</v>
      </c>
      <c r="F68" s="1" t="s">
        <v>537</v>
      </c>
      <c r="G68" s="15" t="s">
        <v>827</v>
      </c>
      <c r="H68" s="15">
        <v>5612</v>
      </c>
      <c r="I68" s="76">
        <f t="shared" ref="I68:I82" si="1">H68/$H$83</f>
        <v>4.3747369077501132E-2</v>
      </c>
      <c r="K68"/>
    </row>
    <row r="69" spans="1:11" x14ac:dyDescent="0.3">
      <c r="A69" s="1" t="s">
        <v>519</v>
      </c>
      <c r="B69" s="15">
        <v>12138</v>
      </c>
      <c r="F69" s="1" t="s">
        <v>816</v>
      </c>
      <c r="G69" s="15" t="s">
        <v>846</v>
      </c>
      <c r="H69" s="15">
        <v>12605</v>
      </c>
      <c r="I69" s="76">
        <f t="shared" si="1"/>
        <v>9.8260083254080852E-2</v>
      </c>
      <c r="K69"/>
    </row>
    <row r="70" spans="1:11" x14ac:dyDescent="0.3">
      <c r="A70" s="1" t="s">
        <v>55</v>
      </c>
      <c r="B70" s="15">
        <v>2161</v>
      </c>
      <c r="F70" s="1" t="s">
        <v>848</v>
      </c>
      <c r="G70" s="15" t="s">
        <v>828</v>
      </c>
      <c r="H70" s="15">
        <v>907</v>
      </c>
      <c r="I70" s="76">
        <f t="shared" si="1"/>
        <v>7.0703606117771788E-3</v>
      </c>
      <c r="K70"/>
    </row>
    <row r="71" spans="1:11" x14ac:dyDescent="0.3">
      <c r="A71" s="1" t="s">
        <v>95</v>
      </c>
      <c r="B71" s="15">
        <v>1475</v>
      </c>
      <c r="F71" s="1" t="s">
        <v>824</v>
      </c>
      <c r="G71" s="15" t="s">
        <v>859</v>
      </c>
      <c r="H71" s="15">
        <v>67060</v>
      </c>
      <c r="I71" s="76">
        <f t="shared" si="1"/>
        <v>0.52275455636800172</v>
      </c>
      <c r="K71"/>
    </row>
    <row r="72" spans="1:11" x14ac:dyDescent="0.3">
      <c r="A72" s="1" t="s">
        <v>769</v>
      </c>
      <c r="B72" s="15">
        <v>1019</v>
      </c>
      <c r="F72" s="1" t="s">
        <v>858</v>
      </c>
      <c r="G72" s="15" t="s">
        <v>834</v>
      </c>
      <c r="H72" s="15">
        <v>2</v>
      </c>
      <c r="I72" s="76">
        <f t="shared" si="1"/>
        <v>1.5590651845153644E-5</v>
      </c>
      <c r="K72"/>
    </row>
    <row r="73" spans="1:11" x14ac:dyDescent="0.3">
      <c r="A73" s="1" t="s">
        <v>508</v>
      </c>
      <c r="B73" s="15">
        <v>1005</v>
      </c>
      <c r="F73" s="1" t="s">
        <v>860</v>
      </c>
      <c r="G73" s="15" t="s">
        <v>847</v>
      </c>
      <c r="H73" s="15">
        <v>3</v>
      </c>
      <c r="I73" s="76">
        <f t="shared" si="1"/>
        <v>2.338597776773047E-5</v>
      </c>
      <c r="K73"/>
    </row>
    <row r="74" spans="1:11" x14ac:dyDescent="0.3">
      <c r="A74" s="1" t="s">
        <v>524</v>
      </c>
      <c r="B74" s="15">
        <v>719</v>
      </c>
      <c r="F74" s="1" t="s">
        <v>854</v>
      </c>
      <c r="G74" s="15" t="s">
        <v>862</v>
      </c>
      <c r="H74" s="15">
        <v>1</v>
      </c>
      <c r="I74" s="76">
        <f t="shared" si="1"/>
        <v>7.7953259225768222E-6</v>
      </c>
      <c r="K74"/>
    </row>
    <row r="75" spans="1:11" x14ac:dyDescent="0.3">
      <c r="A75" s="1" t="s">
        <v>502</v>
      </c>
      <c r="B75" s="15">
        <v>233</v>
      </c>
      <c r="F75" s="1" t="s">
        <v>852</v>
      </c>
      <c r="G75" s="15" t="s">
        <v>819</v>
      </c>
      <c r="H75" s="15">
        <v>1</v>
      </c>
      <c r="I75" s="76">
        <f t="shared" si="1"/>
        <v>7.7953259225768222E-6</v>
      </c>
      <c r="K75"/>
    </row>
    <row r="76" spans="1:11" x14ac:dyDescent="0.3">
      <c r="A76" s="1" t="s">
        <v>101</v>
      </c>
      <c r="B76" s="15">
        <v>100</v>
      </c>
      <c r="F76" s="1" t="s">
        <v>826</v>
      </c>
      <c r="G76" s="15" t="s">
        <v>870</v>
      </c>
      <c r="H76" s="15">
        <v>7</v>
      </c>
      <c r="I76" s="76">
        <f t="shared" si="1"/>
        <v>5.4567281458037759E-5</v>
      </c>
      <c r="K76"/>
    </row>
    <row r="77" spans="1:11" x14ac:dyDescent="0.3">
      <c r="A77" s="1" t="s">
        <v>504</v>
      </c>
      <c r="B77" s="15">
        <v>87</v>
      </c>
      <c r="F77" s="1" t="s">
        <v>853</v>
      </c>
      <c r="G77" s="15" t="s">
        <v>874</v>
      </c>
      <c r="H77" s="15">
        <v>4</v>
      </c>
      <c r="I77" s="76">
        <f t="shared" si="1"/>
        <v>3.1181303690307289E-5</v>
      </c>
      <c r="K77"/>
    </row>
    <row r="78" spans="1:11" x14ac:dyDescent="0.3">
      <c r="A78" s="1" t="s">
        <v>773</v>
      </c>
      <c r="B78" s="15">
        <v>57</v>
      </c>
      <c r="F78" s="1" t="s">
        <v>851</v>
      </c>
      <c r="G78" s="15" t="s">
        <v>857</v>
      </c>
      <c r="H78" s="15">
        <v>981</v>
      </c>
      <c r="I78" s="76">
        <f t="shared" si="1"/>
        <v>7.6472147300478636E-3</v>
      </c>
      <c r="K78"/>
    </row>
    <row r="79" spans="1:11" x14ac:dyDescent="0.3">
      <c r="A79" s="1" t="s">
        <v>509</v>
      </c>
      <c r="B79" s="15">
        <v>17</v>
      </c>
      <c r="F79" s="1" t="s">
        <v>876</v>
      </c>
      <c r="G79" s="15" t="s">
        <v>875</v>
      </c>
      <c r="H79" s="15">
        <v>19399</v>
      </c>
      <c r="I79" s="76">
        <f t="shared" si="1"/>
        <v>0.15122152757206778</v>
      </c>
      <c r="K79"/>
    </row>
    <row r="80" spans="1:11" x14ac:dyDescent="0.3">
      <c r="A80" s="1"/>
      <c r="B80" s="15">
        <v>4</v>
      </c>
      <c r="F80" s="1" t="s">
        <v>855</v>
      </c>
      <c r="G80" s="15" t="s">
        <v>849</v>
      </c>
      <c r="H80" s="15">
        <v>239</v>
      </c>
      <c r="I80" s="76">
        <f t="shared" si="1"/>
        <v>1.8630828954958607E-3</v>
      </c>
      <c r="K80"/>
    </row>
    <row r="81" spans="1:11" x14ac:dyDescent="0.3">
      <c r="A81" s="1" t="s">
        <v>549</v>
      </c>
      <c r="B81" s="15">
        <v>4</v>
      </c>
      <c r="F81" s="1" t="s">
        <v>856</v>
      </c>
      <c r="G81" s="15" t="s">
        <v>867</v>
      </c>
      <c r="H81" s="15">
        <v>12229</v>
      </c>
      <c r="I81" s="76">
        <f t="shared" si="1"/>
        <v>9.5329040707191962E-2</v>
      </c>
      <c r="K81"/>
    </row>
    <row r="82" spans="1:11" x14ac:dyDescent="0.3">
      <c r="A82" s="65" t="s">
        <v>175</v>
      </c>
      <c r="F82" s="79" t="s">
        <v>850</v>
      </c>
      <c r="G82" s="80" t="s">
        <v>375</v>
      </c>
      <c r="H82" s="80">
        <v>9232</v>
      </c>
      <c r="I82" s="81">
        <f t="shared" si="1"/>
        <v>7.1966448917229225E-2</v>
      </c>
      <c r="K82"/>
    </row>
    <row r="83" spans="1:11" x14ac:dyDescent="0.3">
      <c r="A83" s="64" t="s">
        <v>871</v>
      </c>
      <c r="G83" s="12"/>
      <c r="H83" s="17">
        <f>SUM(H68:H82)</f>
        <v>128282</v>
      </c>
      <c r="K83"/>
    </row>
    <row r="84" spans="1:11" x14ac:dyDescent="0.3">
      <c r="F84" s="65" t="s">
        <v>165</v>
      </c>
      <c r="K84"/>
    </row>
    <row r="85" spans="1:11" x14ac:dyDescent="0.3">
      <c r="F85" s="64" t="s">
        <v>157</v>
      </c>
      <c r="K85"/>
    </row>
    <row r="86" spans="1:11" x14ac:dyDescent="0.3">
      <c r="K86"/>
    </row>
    <row r="87" spans="1:11" x14ac:dyDescent="0.3">
      <c r="K87"/>
    </row>
    <row r="88" spans="1:11" x14ac:dyDescent="0.3">
      <c r="K88"/>
    </row>
    <row r="89" spans="1:11" x14ac:dyDescent="0.3">
      <c r="K89"/>
    </row>
    <row r="90" spans="1:11" x14ac:dyDescent="0.3">
      <c r="K90"/>
    </row>
    <row r="91" spans="1:11" x14ac:dyDescent="0.3">
      <c r="A91" s="7" t="s">
        <v>461</v>
      </c>
      <c r="K91"/>
    </row>
    <row r="92" spans="1:11" x14ac:dyDescent="0.3">
      <c r="A92" s="5" t="s">
        <v>85</v>
      </c>
      <c r="B92" s="5" t="s">
        <v>102</v>
      </c>
      <c r="C92" s="5" t="s">
        <v>450</v>
      </c>
      <c r="F92" s="5" t="s">
        <v>437</v>
      </c>
      <c r="G92" s="5" t="s">
        <v>450</v>
      </c>
    </row>
    <row r="93" spans="1:11" x14ac:dyDescent="0.3">
      <c r="A93" s="1" t="s">
        <v>537</v>
      </c>
      <c r="B93" s="1" t="s">
        <v>89</v>
      </c>
      <c r="C93" s="1">
        <v>0</v>
      </c>
      <c r="D93" s="76">
        <f t="shared" ref="D93:D107" si="2">C93/$C$108</f>
        <v>0</v>
      </c>
      <c r="F93" s="1" t="s">
        <v>476</v>
      </c>
      <c r="G93" s="15">
        <v>65318</v>
      </c>
      <c r="H93" s="76">
        <f t="shared" ref="H93:H101" si="3">G93/$G$102</f>
        <v>0.50917509861087296</v>
      </c>
    </row>
    <row r="94" spans="1:11" x14ac:dyDescent="0.3">
      <c r="A94" s="8" t="s">
        <v>537</v>
      </c>
      <c r="B94" s="8" t="s">
        <v>582</v>
      </c>
      <c r="C94" s="8">
        <v>78102</v>
      </c>
      <c r="D94" s="81">
        <f t="shared" si="2"/>
        <v>0.60883054520509505</v>
      </c>
      <c r="F94" s="1" t="s">
        <v>491</v>
      </c>
      <c r="G94" s="15">
        <v>53435</v>
      </c>
      <c r="H94" s="76">
        <f t="shared" si="3"/>
        <v>0.41654324067289256</v>
      </c>
    </row>
    <row r="95" spans="1:11" x14ac:dyDescent="0.3">
      <c r="A95" s="1" t="s">
        <v>563</v>
      </c>
      <c r="B95" s="1" t="s">
        <v>864</v>
      </c>
      <c r="C95" s="1">
        <v>92</v>
      </c>
      <c r="D95" s="76">
        <f t="shared" si="2"/>
        <v>7.1716998487706774E-4</v>
      </c>
      <c r="F95" s="1" t="s">
        <v>608</v>
      </c>
      <c r="G95" s="15">
        <v>3606</v>
      </c>
      <c r="H95" s="76">
        <f t="shared" si="3"/>
        <v>2.8109945276812022E-2</v>
      </c>
    </row>
    <row r="96" spans="1:11" x14ac:dyDescent="0.3">
      <c r="A96" s="1" t="s">
        <v>889</v>
      </c>
      <c r="B96" s="1" t="s">
        <v>863</v>
      </c>
      <c r="C96" s="1">
        <v>2</v>
      </c>
      <c r="D96" s="76">
        <f t="shared" si="2"/>
        <v>1.5590651845153644E-5</v>
      </c>
      <c r="F96" s="1" t="s">
        <v>583</v>
      </c>
      <c r="G96" s="15">
        <v>3214</v>
      </c>
      <c r="H96" s="76">
        <f t="shared" si="3"/>
        <v>2.505417751516191E-2</v>
      </c>
    </row>
    <row r="97" spans="1:11" x14ac:dyDescent="0.3">
      <c r="A97" s="1" t="s">
        <v>873</v>
      </c>
      <c r="B97" s="1" t="s">
        <v>869</v>
      </c>
      <c r="C97" s="1">
        <v>1</v>
      </c>
      <c r="D97" s="76">
        <f t="shared" si="2"/>
        <v>7.7953259225768222E-6</v>
      </c>
      <c r="F97" s="1" t="s">
        <v>554</v>
      </c>
      <c r="G97" s="15">
        <v>1487</v>
      </c>
      <c r="H97" s="76">
        <f t="shared" si="3"/>
        <v>1.1591649646871736E-2</v>
      </c>
    </row>
    <row r="98" spans="1:11" x14ac:dyDescent="0.3">
      <c r="A98" s="1" t="s">
        <v>866</v>
      </c>
      <c r="B98" s="1" t="s">
        <v>872</v>
      </c>
      <c r="C98" s="1">
        <v>4</v>
      </c>
      <c r="D98" s="76">
        <f t="shared" si="2"/>
        <v>3.1181303690307289E-5</v>
      </c>
      <c r="F98" s="1" t="s">
        <v>565</v>
      </c>
      <c r="G98" s="15">
        <v>779</v>
      </c>
      <c r="H98" s="76">
        <f t="shared" si="3"/>
        <v>6.0725588936873451E-3</v>
      </c>
    </row>
    <row r="99" spans="1:11" x14ac:dyDescent="0.3">
      <c r="A99" s="1" t="s">
        <v>865</v>
      </c>
      <c r="B99" s="1" t="s">
        <v>878</v>
      </c>
      <c r="C99" s="1">
        <v>5</v>
      </c>
      <c r="D99" s="76">
        <f t="shared" si="2"/>
        <v>3.8976629612884114E-5</v>
      </c>
      <c r="F99" s="1" t="s">
        <v>577</v>
      </c>
      <c r="G99" s="15">
        <v>417</v>
      </c>
      <c r="H99" s="76">
        <f t="shared" si="3"/>
        <v>3.2506509097145354E-3</v>
      </c>
    </row>
    <row r="100" spans="1:11" x14ac:dyDescent="0.3">
      <c r="A100" s="1" t="s">
        <v>877</v>
      </c>
      <c r="B100" s="1" t="s">
        <v>838</v>
      </c>
      <c r="C100" s="1">
        <v>2</v>
      </c>
      <c r="D100" s="76">
        <f t="shared" si="2"/>
        <v>1.5590651845153644E-5</v>
      </c>
      <c r="F100" s="1" t="s">
        <v>555</v>
      </c>
      <c r="G100" s="15">
        <v>14</v>
      </c>
      <c r="H100" s="76">
        <f t="shared" si="3"/>
        <v>1.0913456291607552E-4</v>
      </c>
    </row>
    <row r="101" spans="1:11" x14ac:dyDescent="0.3">
      <c r="A101" s="1" t="s">
        <v>830</v>
      </c>
      <c r="B101" s="1" t="s">
        <v>884</v>
      </c>
      <c r="C101" s="1">
        <v>3</v>
      </c>
      <c r="D101" s="76">
        <f t="shared" si="2"/>
        <v>2.338597776773047E-5</v>
      </c>
      <c r="F101" s="1" t="s">
        <v>598</v>
      </c>
      <c r="G101" s="15">
        <v>12</v>
      </c>
      <c r="H101" s="76">
        <f t="shared" si="3"/>
        <v>9.354391107092188E-5</v>
      </c>
    </row>
    <row r="102" spans="1:11" x14ac:dyDescent="0.3">
      <c r="A102" s="1" t="s">
        <v>892</v>
      </c>
      <c r="B102" s="1" t="s">
        <v>868</v>
      </c>
      <c r="C102" s="1">
        <v>7261</v>
      </c>
      <c r="D102" s="76">
        <f t="shared" si="2"/>
        <v>5.6601861523830309E-2</v>
      </c>
      <c r="G102" s="17">
        <f>SUM(G93:G101)</f>
        <v>128282</v>
      </c>
    </row>
    <row r="103" spans="1:11" x14ac:dyDescent="0.3">
      <c r="A103" s="1" t="s">
        <v>890</v>
      </c>
      <c r="B103" s="1" t="s">
        <v>829</v>
      </c>
      <c r="C103" s="1">
        <v>8482</v>
      </c>
      <c r="D103" s="76">
        <f t="shared" si="2"/>
        <v>6.6119954475296616E-2</v>
      </c>
      <c r="F103" s="65" t="s">
        <v>186</v>
      </c>
    </row>
    <row r="104" spans="1:11" x14ac:dyDescent="0.3">
      <c r="A104" s="1" t="s">
        <v>820</v>
      </c>
      <c r="B104" s="1" t="s">
        <v>828</v>
      </c>
      <c r="C104" s="1">
        <v>7047</v>
      </c>
      <c r="D104" s="76">
        <f t="shared" si="2"/>
        <v>5.493366177639887E-2</v>
      </c>
      <c r="F104" s="64" t="s">
        <v>871</v>
      </c>
    </row>
    <row r="105" spans="1:11" x14ac:dyDescent="0.3">
      <c r="A105" s="1" t="s">
        <v>824</v>
      </c>
      <c r="B105" s="1" t="s">
        <v>819</v>
      </c>
      <c r="C105" s="1">
        <v>11449</v>
      </c>
      <c r="D105" s="76">
        <f t="shared" si="2"/>
        <v>8.9248686487582052E-2</v>
      </c>
      <c r="K105"/>
    </row>
    <row r="106" spans="1:11" x14ac:dyDescent="0.3">
      <c r="A106" s="1" t="s">
        <v>826</v>
      </c>
      <c r="B106" s="1" t="s">
        <v>888</v>
      </c>
      <c r="C106" s="1">
        <v>7171</v>
      </c>
      <c r="D106" s="76">
        <f t="shared" si="2"/>
        <v>5.59002821907984E-2</v>
      </c>
      <c r="K106"/>
    </row>
    <row r="107" spans="1:11" x14ac:dyDescent="0.3">
      <c r="A107" s="1" t="s">
        <v>887</v>
      </c>
      <c r="B107" s="1" t="s">
        <v>832</v>
      </c>
      <c r="C107" s="1">
        <v>8661</v>
      </c>
      <c r="D107" s="76">
        <f t="shared" si="2"/>
        <v>6.7515317815437861E-2</v>
      </c>
      <c r="K107"/>
    </row>
    <row r="108" spans="1:11" x14ac:dyDescent="0.3">
      <c r="C108">
        <f>SUM(C93:C107)</f>
        <v>128282</v>
      </c>
      <c r="K108"/>
    </row>
    <row r="109" spans="1:11" x14ac:dyDescent="0.3">
      <c r="A109" s="65" t="s">
        <v>206</v>
      </c>
      <c r="K109"/>
    </row>
    <row r="110" spans="1:11" x14ac:dyDescent="0.3">
      <c r="A110" s="64" t="s">
        <v>871</v>
      </c>
      <c r="K110"/>
    </row>
    <row r="111" spans="1:11" x14ac:dyDescent="0.3">
      <c r="K111"/>
    </row>
    <row r="112" spans="1:11" x14ac:dyDescent="0.3">
      <c r="K112"/>
    </row>
    <row r="113" spans="1:11" x14ac:dyDescent="0.3">
      <c r="A113" s="5" t="s">
        <v>435</v>
      </c>
      <c r="B113" s="5" t="s">
        <v>450</v>
      </c>
      <c r="F113" s="5" t="s">
        <v>748</v>
      </c>
      <c r="G113" s="5" t="s">
        <v>450</v>
      </c>
      <c r="K113"/>
    </row>
    <row r="114" spans="1:11" x14ac:dyDescent="0.3">
      <c r="A114" s="1" t="s">
        <v>41</v>
      </c>
      <c r="B114" s="15">
        <v>108057</v>
      </c>
      <c r="C114" s="76">
        <f>B114/$B$117</f>
        <v>0.84233953321588373</v>
      </c>
      <c r="F114" s="82">
        <v>0</v>
      </c>
      <c r="G114" s="16">
        <v>8587</v>
      </c>
      <c r="H114" s="81">
        <f t="shared" ref="H114:H125" si="4">G114/$G$126</f>
        <v>6.6938463697167175E-2</v>
      </c>
      <c r="K114"/>
    </row>
    <row r="115" spans="1:11" x14ac:dyDescent="0.3">
      <c r="A115" s="1" t="s">
        <v>82</v>
      </c>
      <c r="B115" s="15">
        <v>20012</v>
      </c>
      <c r="C115" s="76">
        <f>B115/$B$117</f>
        <v>0.15600006236260738</v>
      </c>
      <c r="F115" s="77">
        <v>1</v>
      </c>
      <c r="G115" s="15">
        <v>62</v>
      </c>
      <c r="H115" s="76">
        <f t="shared" si="4"/>
        <v>4.8331020719976302E-4</v>
      </c>
      <c r="K115"/>
    </row>
    <row r="116" spans="1:11" x14ac:dyDescent="0.3">
      <c r="A116" s="1"/>
      <c r="B116" s="15">
        <v>213</v>
      </c>
      <c r="C116" s="76">
        <f>B116/$B$117</f>
        <v>1.6604044215088633E-3</v>
      </c>
      <c r="F116" s="77">
        <v>2</v>
      </c>
      <c r="G116" s="15">
        <v>168</v>
      </c>
      <c r="H116" s="76">
        <f t="shared" si="4"/>
        <v>1.3096147549929063E-3</v>
      </c>
      <c r="K116"/>
    </row>
    <row r="117" spans="1:11" x14ac:dyDescent="0.3">
      <c r="B117" s="17">
        <f>SUM(B114:B116)</f>
        <v>128282</v>
      </c>
      <c r="F117" s="77">
        <v>3</v>
      </c>
      <c r="G117" s="15">
        <v>480</v>
      </c>
      <c r="H117" s="76">
        <f t="shared" si="4"/>
        <v>3.741756442836875E-3</v>
      </c>
      <c r="K117"/>
    </row>
    <row r="118" spans="1:11" x14ac:dyDescent="0.3">
      <c r="A118" s="65" t="s">
        <v>372</v>
      </c>
      <c r="F118" s="77">
        <v>4</v>
      </c>
      <c r="G118" s="15">
        <v>1657</v>
      </c>
      <c r="H118" s="76">
        <f t="shared" si="4"/>
        <v>1.2916855053709795E-2</v>
      </c>
      <c r="K118"/>
    </row>
    <row r="119" spans="1:11" x14ac:dyDescent="0.3">
      <c r="A119" s="64" t="s">
        <v>871</v>
      </c>
      <c r="F119" s="77">
        <v>5</v>
      </c>
      <c r="G119" s="15">
        <v>6759</v>
      </c>
      <c r="H119" s="76">
        <f t="shared" si="4"/>
        <v>5.2688607910696746E-2</v>
      </c>
      <c r="K119"/>
    </row>
    <row r="120" spans="1:11" x14ac:dyDescent="0.3">
      <c r="F120" s="77">
        <v>6</v>
      </c>
      <c r="G120" s="15">
        <v>20561</v>
      </c>
      <c r="H120" s="76">
        <f t="shared" si="4"/>
        <v>0.16027969629410205</v>
      </c>
      <c r="K120"/>
    </row>
    <row r="121" spans="1:11" x14ac:dyDescent="0.3">
      <c r="F121" s="77">
        <v>7</v>
      </c>
      <c r="G121" s="15">
        <v>60741</v>
      </c>
      <c r="H121" s="76">
        <f t="shared" si="4"/>
        <v>0.47349589186323882</v>
      </c>
      <c r="K121"/>
    </row>
    <row r="122" spans="1:11" x14ac:dyDescent="0.3">
      <c r="F122" s="77">
        <v>8</v>
      </c>
      <c r="G122" s="15">
        <v>24971</v>
      </c>
      <c r="H122" s="76">
        <f t="shared" si="4"/>
        <v>0.19465708361266584</v>
      </c>
      <c r="K122"/>
    </row>
    <row r="123" spans="1:11" x14ac:dyDescent="0.3">
      <c r="F123" s="77">
        <v>9</v>
      </c>
      <c r="G123" s="15">
        <v>3196</v>
      </c>
      <c r="H123" s="76">
        <f t="shared" si="4"/>
        <v>2.4913861648555528E-2</v>
      </c>
      <c r="K123"/>
    </row>
    <row r="124" spans="1:11" x14ac:dyDescent="0.3">
      <c r="F124" s="77">
        <v>10</v>
      </c>
      <c r="G124" s="15">
        <v>887</v>
      </c>
      <c r="H124" s="76">
        <f t="shared" si="4"/>
        <v>6.9144540933256419E-3</v>
      </c>
      <c r="K124"/>
    </row>
    <row r="125" spans="1:11" x14ac:dyDescent="0.3">
      <c r="F125" s="82"/>
      <c r="G125" s="16">
        <v>213</v>
      </c>
      <c r="H125" s="81">
        <f t="shared" si="4"/>
        <v>1.6604044215088633E-3</v>
      </c>
      <c r="K125"/>
    </row>
    <row r="126" spans="1:11" x14ac:dyDescent="0.3">
      <c r="G126" s="17">
        <f>SUM(G114:G125)</f>
        <v>128282</v>
      </c>
      <c r="K126"/>
    </row>
    <row r="127" spans="1:11" x14ac:dyDescent="0.3">
      <c r="F127" s="64" t="s">
        <v>339</v>
      </c>
      <c r="K127"/>
    </row>
    <row r="128" spans="1:11" x14ac:dyDescent="0.3">
      <c r="K128"/>
    </row>
    <row r="129" spans="1:11" x14ac:dyDescent="0.3">
      <c r="K129"/>
    </row>
    <row r="131" spans="1:11" x14ac:dyDescent="0.3">
      <c r="A131" s="5" t="s">
        <v>747</v>
      </c>
      <c r="B131" s="5" t="s">
        <v>450</v>
      </c>
      <c r="F131" s="5" t="s">
        <v>750</v>
      </c>
      <c r="G131" s="5" t="s">
        <v>450</v>
      </c>
    </row>
    <row r="132" spans="1:11" x14ac:dyDescent="0.3">
      <c r="A132" s="82">
        <v>0</v>
      </c>
      <c r="B132" s="16">
        <v>8720</v>
      </c>
      <c r="C132" s="81">
        <f t="shared" ref="C132:C145" si="5">B132/$B$146</f>
        <v>6.7975242044869891E-2</v>
      </c>
      <c r="F132" s="1" t="s">
        <v>88</v>
      </c>
      <c r="G132" s="15">
        <v>175</v>
      </c>
      <c r="H132" s="76">
        <f t="shared" ref="H132:H147" si="6">G132/$G$148</f>
        <v>1.3641820364509441E-3</v>
      </c>
    </row>
    <row r="133" spans="1:11" x14ac:dyDescent="0.3">
      <c r="A133" s="77">
        <v>1</v>
      </c>
      <c r="B133" s="15">
        <v>630</v>
      </c>
      <c r="C133" s="76">
        <f t="shared" si="5"/>
        <v>4.9110553312233986E-3</v>
      </c>
      <c r="F133" s="1" t="s">
        <v>113</v>
      </c>
      <c r="G133" s="15">
        <v>82</v>
      </c>
      <c r="H133" s="76">
        <f t="shared" si="6"/>
        <v>6.3921672565129953E-4</v>
      </c>
    </row>
    <row r="134" spans="1:11" x14ac:dyDescent="0.3">
      <c r="A134" s="77">
        <v>2</v>
      </c>
      <c r="B134" s="15">
        <v>1143</v>
      </c>
      <c r="C134" s="76">
        <f t="shared" si="5"/>
        <v>8.9100575295053084E-3</v>
      </c>
      <c r="F134" s="1" t="s">
        <v>116</v>
      </c>
      <c r="G134" s="15">
        <v>48</v>
      </c>
      <c r="H134" s="76">
        <f t="shared" si="6"/>
        <v>3.7417564428368752E-4</v>
      </c>
    </row>
    <row r="135" spans="1:11" x14ac:dyDescent="0.3">
      <c r="A135" s="77">
        <v>3</v>
      </c>
      <c r="B135" s="15">
        <v>2302</v>
      </c>
      <c r="C135" s="76">
        <f t="shared" si="5"/>
        <v>1.7944840273771846E-2</v>
      </c>
      <c r="F135" s="1" t="s">
        <v>119</v>
      </c>
      <c r="G135" s="15">
        <v>46</v>
      </c>
      <c r="H135" s="76">
        <f t="shared" si="6"/>
        <v>3.5858499243853387E-4</v>
      </c>
    </row>
    <row r="136" spans="1:11" x14ac:dyDescent="0.3">
      <c r="A136" s="77">
        <v>4</v>
      </c>
      <c r="B136" s="15">
        <v>7970</v>
      </c>
      <c r="C136" s="76">
        <f t="shared" si="5"/>
        <v>6.2128747602937281E-2</v>
      </c>
      <c r="F136" s="1" t="s">
        <v>125</v>
      </c>
      <c r="G136" s="15">
        <v>2</v>
      </c>
      <c r="H136" s="76">
        <f t="shared" si="6"/>
        <v>1.5590651845153644E-5</v>
      </c>
    </row>
    <row r="137" spans="1:11" x14ac:dyDescent="0.3">
      <c r="A137" s="77">
        <v>5</v>
      </c>
      <c r="B137" s="15">
        <v>16925</v>
      </c>
      <c r="C137" s="76">
        <f t="shared" si="5"/>
        <v>0.13193589123961272</v>
      </c>
      <c r="F137" s="1" t="s">
        <v>122</v>
      </c>
      <c r="G137" s="15">
        <v>18</v>
      </c>
      <c r="H137" s="76">
        <f t="shared" si="6"/>
        <v>1.4031586660638281E-4</v>
      </c>
    </row>
    <row r="138" spans="1:11" x14ac:dyDescent="0.3">
      <c r="A138" s="77">
        <v>6</v>
      </c>
      <c r="B138" s="15">
        <v>28160</v>
      </c>
      <c r="C138" s="76">
        <f t="shared" si="5"/>
        <v>0.21951637797976334</v>
      </c>
      <c r="F138" s="1" t="s">
        <v>121</v>
      </c>
      <c r="G138" s="15">
        <v>11</v>
      </c>
      <c r="H138" s="76">
        <f t="shared" si="6"/>
        <v>8.5748585148345054E-5</v>
      </c>
    </row>
    <row r="139" spans="1:11" x14ac:dyDescent="0.3">
      <c r="A139" s="77">
        <v>7</v>
      </c>
      <c r="B139" s="15">
        <v>37874</v>
      </c>
      <c r="C139" s="76">
        <f t="shared" si="5"/>
        <v>0.29524017399167457</v>
      </c>
      <c r="F139" s="1" t="s">
        <v>81</v>
      </c>
      <c r="G139" s="15">
        <v>2</v>
      </c>
      <c r="H139" s="76">
        <f t="shared" si="6"/>
        <v>1.5590651845153644E-5</v>
      </c>
    </row>
    <row r="140" spans="1:11" x14ac:dyDescent="0.3">
      <c r="A140" s="77">
        <v>8</v>
      </c>
      <c r="B140" s="15">
        <v>17888</v>
      </c>
      <c r="C140" s="76">
        <f t="shared" si="5"/>
        <v>0.13944279010305421</v>
      </c>
      <c r="F140" s="1" t="s">
        <v>77</v>
      </c>
      <c r="G140" s="15">
        <v>57</v>
      </c>
      <c r="H140" s="76">
        <f t="shared" si="6"/>
        <v>4.4433357758687892E-4</v>
      </c>
    </row>
    <row r="141" spans="1:11" x14ac:dyDescent="0.3">
      <c r="A141" s="77">
        <v>9</v>
      </c>
      <c r="B141" s="15">
        <v>4856</v>
      </c>
      <c r="C141" s="76">
        <f t="shared" si="5"/>
        <v>3.7854102680033051E-2</v>
      </c>
      <c r="F141" s="1" t="s">
        <v>97</v>
      </c>
      <c r="G141" s="15">
        <v>14</v>
      </c>
      <c r="H141" s="76">
        <f t="shared" si="6"/>
        <v>1.0913456291607552E-4</v>
      </c>
    </row>
    <row r="142" spans="1:11" x14ac:dyDescent="0.3">
      <c r="A142" s="77">
        <v>10</v>
      </c>
      <c r="B142" s="15">
        <v>1599</v>
      </c>
      <c r="C142" s="76">
        <f t="shared" si="5"/>
        <v>1.2464726150200341E-2</v>
      </c>
      <c r="F142" s="1" t="s">
        <v>98</v>
      </c>
      <c r="G142" s="15">
        <v>210</v>
      </c>
      <c r="H142" s="76">
        <f t="shared" si="6"/>
        <v>1.6370184437411329E-3</v>
      </c>
    </row>
    <row r="143" spans="1:11" x14ac:dyDescent="0.3">
      <c r="A143" s="77">
        <v>433</v>
      </c>
      <c r="B143" s="15">
        <v>1</v>
      </c>
      <c r="C143" s="76">
        <f t="shared" si="5"/>
        <v>7.7953259225768222E-6</v>
      </c>
      <c r="F143" s="1" t="s">
        <v>90</v>
      </c>
      <c r="G143" s="15">
        <v>579</v>
      </c>
      <c r="H143" s="76">
        <f t="shared" si="6"/>
        <v>4.5134937091719802E-3</v>
      </c>
    </row>
    <row r="144" spans="1:11" x14ac:dyDescent="0.3">
      <c r="A144" s="77">
        <v>693</v>
      </c>
      <c r="B144" s="15">
        <v>1</v>
      </c>
      <c r="C144" s="76">
        <f t="shared" si="5"/>
        <v>7.7953259225768222E-6</v>
      </c>
      <c r="F144" s="1" t="s">
        <v>80</v>
      </c>
      <c r="G144" s="15">
        <v>4</v>
      </c>
      <c r="H144" s="76">
        <f t="shared" si="6"/>
        <v>3.1181303690307289E-5</v>
      </c>
    </row>
    <row r="145" spans="1:11" x14ac:dyDescent="0.3">
      <c r="A145" s="82"/>
      <c r="B145" s="16">
        <v>213</v>
      </c>
      <c r="C145" s="81">
        <f t="shared" si="5"/>
        <v>1.6604044215088633E-3</v>
      </c>
      <c r="F145" s="1" t="s">
        <v>86</v>
      </c>
      <c r="G145" s="15">
        <v>2205</v>
      </c>
      <c r="H145" s="76">
        <f t="shared" si="6"/>
        <v>1.7188693659281894E-2</v>
      </c>
    </row>
    <row r="146" spans="1:11" x14ac:dyDescent="0.3">
      <c r="B146" s="17">
        <f>SUM(B132:B145)</f>
        <v>128282</v>
      </c>
      <c r="F146" s="1" t="s">
        <v>51</v>
      </c>
      <c r="G146" s="15">
        <v>116059</v>
      </c>
      <c r="H146" s="76">
        <f t="shared" si="6"/>
        <v>0.90471773124834354</v>
      </c>
    </row>
    <row r="147" spans="1:11" x14ac:dyDescent="0.3">
      <c r="A147" s="64" t="s">
        <v>339</v>
      </c>
      <c r="F147" s="8"/>
      <c r="G147" s="16">
        <v>8770</v>
      </c>
      <c r="H147" s="81">
        <f t="shared" si="6"/>
        <v>6.8365008340998734E-2</v>
      </c>
    </row>
    <row r="148" spans="1:11" x14ac:dyDescent="0.3">
      <c r="G148" s="17">
        <f>SUM(G132:G147)</f>
        <v>128282</v>
      </c>
      <c r="K148"/>
    </row>
    <row r="149" spans="1:11" x14ac:dyDescent="0.3">
      <c r="F149" s="64" t="s">
        <v>170</v>
      </c>
      <c r="K149"/>
    </row>
    <row r="150" spans="1:11" x14ac:dyDescent="0.3">
      <c r="K150"/>
    </row>
    <row r="151" spans="1:11" x14ac:dyDescent="0.3">
      <c r="K151"/>
    </row>
    <row r="152" spans="1:11" x14ac:dyDescent="0.3">
      <c r="A152" t="s">
        <v>470</v>
      </c>
      <c r="K152"/>
    </row>
    <row r="153" spans="1:11" x14ac:dyDescent="0.3">
      <c r="A153" s="5" t="s">
        <v>85</v>
      </c>
      <c r="B153" s="5" t="s">
        <v>102</v>
      </c>
      <c r="C153" s="5" t="s">
        <v>450</v>
      </c>
      <c r="F153" s="5" t="s">
        <v>456</v>
      </c>
      <c r="G153" s="5" t="s">
        <v>450</v>
      </c>
      <c r="K153"/>
    </row>
    <row r="154" spans="1:11" x14ac:dyDescent="0.3">
      <c r="A154" s="1" t="s">
        <v>537</v>
      </c>
      <c r="B154" s="1" t="s">
        <v>89</v>
      </c>
      <c r="C154" s="15">
        <v>0</v>
      </c>
      <c r="D154" s="76">
        <f t="shared" ref="D154:D168" si="7">C154/$C$169</f>
        <v>0</v>
      </c>
      <c r="F154" s="1" t="s">
        <v>66</v>
      </c>
      <c r="G154" s="15">
        <v>54534</v>
      </c>
      <c r="H154" s="76">
        <f t="shared" ref="H154:H159" si="8">G154/$G$160</f>
        <v>0.42511030386180448</v>
      </c>
      <c r="K154"/>
    </row>
    <row r="155" spans="1:11" x14ac:dyDescent="0.3">
      <c r="A155" s="1" t="s">
        <v>537</v>
      </c>
      <c r="B155" s="1" t="s">
        <v>593</v>
      </c>
      <c r="C155" s="15">
        <v>17095</v>
      </c>
      <c r="D155" s="76">
        <f t="shared" si="7"/>
        <v>0.13326109664645078</v>
      </c>
      <c r="F155" s="1" t="s">
        <v>94</v>
      </c>
      <c r="G155" s="15">
        <v>28092</v>
      </c>
      <c r="H155" s="76">
        <f t="shared" si="8"/>
        <v>0.21898629581702811</v>
      </c>
      <c r="K155"/>
    </row>
    <row r="156" spans="1:11" x14ac:dyDescent="0.3">
      <c r="A156" s="1" t="s">
        <v>893</v>
      </c>
      <c r="B156" s="1" t="s">
        <v>584</v>
      </c>
      <c r="C156" s="15">
        <v>8561</v>
      </c>
      <c r="D156" s="76">
        <f t="shared" si="7"/>
        <v>6.6735785223180175E-2</v>
      </c>
      <c r="F156" s="1" t="s">
        <v>100</v>
      </c>
      <c r="G156" s="15">
        <v>23905</v>
      </c>
      <c r="H156" s="76">
        <f t="shared" si="8"/>
        <v>0.18634726617919894</v>
      </c>
      <c r="K156"/>
    </row>
    <row r="157" spans="1:11" x14ac:dyDescent="0.3">
      <c r="A157" s="1" t="s">
        <v>885</v>
      </c>
      <c r="B157" s="1" t="s">
        <v>586</v>
      </c>
      <c r="C157" s="15">
        <v>8552</v>
      </c>
      <c r="D157" s="76">
        <f t="shared" si="7"/>
        <v>6.6665627289876989E-2</v>
      </c>
      <c r="F157" s="8"/>
      <c r="G157" s="16">
        <v>16627</v>
      </c>
      <c r="H157" s="81">
        <f t="shared" si="8"/>
        <v>0.12961288411468483</v>
      </c>
      <c r="K157"/>
    </row>
    <row r="158" spans="1:11" x14ac:dyDescent="0.3">
      <c r="A158" s="1" t="s">
        <v>894</v>
      </c>
      <c r="B158" s="1" t="s">
        <v>828</v>
      </c>
      <c r="C158" s="15">
        <v>8384</v>
      </c>
      <c r="D158" s="76">
        <f t="shared" si="7"/>
        <v>6.5356012534884086E-2</v>
      </c>
      <c r="F158" s="1" t="s">
        <v>562</v>
      </c>
      <c r="G158" s="15">
        <v>3224</v>
      </c>
      <c r="H158" s="76">
        <f t="shared" si="8"/>
        <v>2.5132130774387678E-2</v>
      </c>
      <c r="K158"/>
    </row>
    <row r="159" spans="1:11" x14ac:dyDescent="0.3">
      <c r="A159" s="1" t="s">
        <v>824</v>
      </c>
      <c r="B159" s="1" t="s">
        <v>879</v>
      </c>
      <c r="C159" s="15">
        <v>8342</v>
      </c>
      <c r="D159" s="76">
        <f t="shared" si="7"/>
        <v>6.5028608846135857E-2</v>
      </c>
      <c r="F159" s="8" t="s">
        <v>69</v>
      </c>
      <c r="G159" s="16">
        <v>1900</v>
      </c>
      <c r="H159" s="81">
        <f t="shared" si="8"/>
        <v>1.4811119252895964E-2</v>
      </c>
      <c r="K159"/>
    </row>
    <row r="160" spans="1:11" x14ac:dyDescent="0.3">
      <c r="A160" s="1" t="s">
        <v>891</v>
      </c>
      <c r="B160" s="1" t="s">
        <v>880</v>
      </c>
      <c r="C160" s="15">
        <v>8649</v>
      </c>
      <c r="D160" s="76">
        <f t="shared" si="7"/>
        <v>6.7421773904366947E-2</v>
      </c>
      <c r="G160" s="17">
        <f>SUM(G154:G159)</f>
        <v>128282</v>
      </c>
      <c r="K160"/>
    </row>
    <row r="161" spans="1:11" x14ac:dyDescent="0.3">
      <c r="A161" s="1" t="s">
        <v>886</v>
      </c>
      <c r="B161" s="1" t="s">
        <v>902</v>
      </c>
      <c r="C161" s="15">
        <v>7944</v>
      </c>
      <c r="D161" s="76">
        <f t="shared" si="7"/>
        <v>6.1926069128950281E-2</v>
      </c>
      <c r="F161" s="65" t="s">
        <v>21</v>
      </c>
      <c r="K161"/>
    </row>
    <row r="162" spans="1:11" x14ac:dyDescent="0.3">
      <c r="A162" s="1" t="s">
        <v>895</v>
      </c>
      <c r="B162" s="1" t="s">
        <v>901</v>
      </c>
      <c r="C162" s="15">
        <v>3661</v>
      </c>
      <c r="D162" s="76">
        <f t="shared" si="7"/>
        <v>2.8538688202553748E-2</v>
      </c>
      <c r="F162" s="64" t="s">
        <v>906</v>
      </c>
      <c r="K162"/>
    </row>
    <row r="163" spans="1:11" x14ac:dyDescent="0.3">
      <c r="A163" s="1" t="s">
        <v>898</v>
      </c>
      <c r="B163" s="1" t="s">
        <v>882</v>
      </c>
      <c r="C163" s="15">
        <v>13241</v>
      </c>
      <c r="D163" s="76">
        <f t="shared" si="7"/>
        <v>0.10321791054083972</v>
      </c>
      <c r="K163"/>
    </row>
    <row r="164" spans="1:11" x14ac:dyDescent="0.3">
      <c r="A164" s="1" t="s">
        <v>900</v>
      </c>
      <c r="B164" s="1" t="s">
        <v>849</v>
      </c>
      <c r="C164" s="15">
        <v>2736</v>
      </c>
      <c r="D164" s="76">
        <f t="shared" si="7"/>
        <v>2.1328011724170187E-2</v>
      </c>
      <c r="K164"/>
    </row>
    <row r="165" spans="1:11" x14ac:dyDescent="0.3">
      <c r="A165" s="1" t="s">
        <v>856</v>
      </c>
      <c r="B165" s="1" t="s">
        <v>897</v>
      </c>
      <c r="C165" s="15">
        <v>13447</v>
      </c>
      <c r="D165" s="76">
        <f t="shared" si="7"/>
        <v>0.10482374768089053</v>
      </c>
      <c r="K165"/>
    </row>
    <row r="166" spans="1:11" x14ac:dyDescent="0.3">
      <c r="A166" s="1" t="s">
        <v>881</v>
      </c>
      <c r="B166" s="1" t="s">
        <v>883</v>
      </c>
      <c r="C166" s="15">
        <v>10313</v>
      </c>
      <c r="D166" s="76">
        <f t="shared" si="7"/>
        <v>8.0393196239534781E-2</v>
      </c>
      <c r="K166"/>
    </row>
    <row r="167" spans="1:11" x14ac:dyDescent="0.3">
      <c r="A167" s="1" t="s">
        <v>896</v>
      </c>
      <c r="B167" s="1" t="s">
        <v>899</v>
      </c>
      <c r="C167" s="15">
        <v>8686</v>
      </c>
      <c r="D167" s="76">
        <f t="shared" si="7"/>
        <v>6.771020096350229E-2</v>
      </c>
      <c r="K167"/>
    </row>
    <row r="168" spans="1:11" x14ac:dyDescent="0.3">
      <c r="A168" s="8" t="s">
        <v>230</v>
      </c>
      <c r="B168" s="8" t="s">
        <v>409</v>
      </c>
      <c r="C168" s="16">
        <v>8671</v>
      </c>
      <c r="D168" s="81">
        <f t="shared" si="7"/>
        <v>6.7593271074663633E-2</v>
      </c>
      <c r="K168"/>
    </row>
    <row r="169" spans="1:11" x14ac:dyDescent="0.3">
      <c r="C169" s="17">
        <f>SUM(C154:C168)</f>
        <v>128282</v>
      </c>
      <c r="K169"/>
    </row>
    <row r="170" spans="1:11" x14ac:dyDescent="0.3">
      <c r="A170" s="65" t="s">
        <v>20</v>
      </c>
      <c r="K170"/>
    </row>
    <row r="171" spans="1:11" x14ac:dyDescent="0.3">
      <c r="A171" s="64" t="s">
        <v>157</v>
      </c>
      <c r="K171"/>
    </row>
    <row r="172" spans="1:11" x14ac:dyDescent="0.3">
      <c r="K172"/>
    </row>
    <row r="173" spans="1:11" x14ac:dyDescent="0.3">
      <c r="K173"/>
    </row>
    <row r="174" spans="1:11" x14ac:dyDescent="0.3">
      <c r="K174"/>
    </row>
    <row r="175" spans="1:11" x14ac:dyDescent="0.3">
      <c r="A175" t="s">
        <v>449</v>
      </c>
      <c r="K175"/>
    </row>
    <row r="176" spans="1:11" x14ac:dyDescent="0.3">
      <c r="A176" s="5" t="s">
        <v>85</v>
      </c>
      <c r="B176" s="5" t="s">
        <v>102</v>
      </c>
      <c r="C176" s="5" t="s">
        <v>450</v>
      </c>
      <c r="F176" s="5" t="s">
        <v>749</v>
      </c>
      <c r="G176" s="5" t="s">
        <v>450</v>
      </c>
    </row>
    <row r="177" spans="1:11" x14ac:dyDescent="0.3">
      <c r="A177" s="1" t="s">
        <v>537</v>
      </c>
      <c r="B177" s="1" t="s">
        <v>89</v>
      </c>
      <c r="C177" s="15">
        <v>0</v>
      </c>
      <c r="D177" s="76">
        <f t="shared" ref="D177:D191" si="9">C177/$C$192</f>
        <v>0</v>
      </c>
      <c r="F177" s="1" t="s">
        <v>764</v>
      </c>
      <c r="G177" s="15">
        <v>118363</v>
      </c>
      <c r="H177" s="76">
        <f>G177/$G$181</f>
        <v>0.92267816217396048</v>
      </c>
    </row>
    <row r="178" spans="1:11" x14ac:dyDescent="0.3">
      <c r="A178" s="1" t="s">
        <v>537</v>
      </c>
      <c r="B178" s="1" t="s">
        <v>556</v>
      </c>
      <c r="C178" s="15">
        <v>17101</v>
      </c>
      <c r="D178" s="76">
        <f t="shared" si="9"/>
        <v>0.13330786860198626</v>
      </c>
      <c r="F178" s="1" t="s">
        <v>754</v>
      </c>
      <c r="G178" s="15">
        <v>6438</v>
      </c>
      <c r="H178" s="76">
        <f>G178/$G$181</f>
        <v>5.0186308289549585E-2</v>
      </c>
    </row>
    <row r="179" spans="1:11" x14ac:dyDescent="0.3">
      <c r="A179" s="1" t="s">
        <v>566</v>
      </c>
      <c r="B179" s="1" t="s">
        <v>576</v>
      </c>
      <c r="C179" s="15">
        <v>7900</v>
      </c>
      <c r="D179" s="76">
        <f t="shared" si="9"/>
        <v>6.1583074788356902E-2</v>
      </c>
      <c r="F179" s="1" t="s">
        <v>572</v>
      </c>
      <c r="G179" s="15">
        <v>3267</v>
      </c>
      <c r="H179" s="76">
        <f>G179/$G$181</f>
        <v>2.5467329789058482E-2</v>
      </c>
    </row>
    <row r="180" spans="1:11" x14ac:dyDescent="0.3">
      <c r="A180" s="1" t="s">
        <v>568</v>
      </c>
      <c r="B180" s="1" t="s">
        <v>596</v>
      </c>
      <c r="C180" s="15">
        <v>8879</v>
      </c>
      <c r="D180" s="76">
        <f t="shared" si="9"/>
        <v>6.9214698866559607E-2</v>
      </c>
      <c r="F180" s="1"/>
      <c r="G180" s="15">
        <v>214</v>
      </c>
      <c r="H180" s="76">
        <f>G180/$G$181</f>
        <v>1.6681997474314401E-3</v>
      </c>
    </row>
    <row r="181" spans="1:11" x14ac:dyDescent="0.3">
      <c r="A181" s="1" t="s">
        <v>571</v>
      </c>
      <c r="B181" s="1" t="s">
        <v>579</v>
      </c>
      <c r="C181" s="15">
        <v>7525</v>
      </c>
      <c r="D181" s="76">
        <f t="shared" si="9"/>
        <v>5.8659827567390591E-2</v>
      </c>
      <c r="G181" s="17">
        <f>SUM(G177:G180)</f>
        <v>128282</v>
      </c>
      <c r="H181" s="76"/>
    </row>
    <row r="182" spans="1:11" x14ac:dyDescent="0.3">
      <c r="A182" s="1" t="s">
        <v>614</v>
      </c>
      <c r="B182" s="1" t="s">
        <v>595</v>
      </c>
      <c r="C182" s="15">
        <v>8242</v>
      </c>
      <c r="D182" s="76">
        <f t="shared" si="9"/>
        <v>6.4249076253878171E-2</v>
      </c>
    </row>
    <row r="183" spans="1:11" x14ac:dyDescent="0.3">
      <c r="A183" s="1" t="s">
        <v>581</v>
      </c>
      <c r="B183" s="1" t="s">
        <v>558</v>
      </c>
      <c r="C183" s="15">
        <v>10094</v>
      </c>
      <c r="D183" s="76">
        <f t="shared" si="9"/>
        <v>7.868601986249045E-2</v>
      </c>
    </row>
    <row r="184" spans="1:11" x14ac:dyDescent="0.3">
      <c r="A184" s="1" t="s">
        <v>578</v>
      </c>
      <c r="B184" s="1" t="s">
        <v>597</v>
      </c>
      <c r="C184" s="15">
        <v>3571</v>
      </c>
      <c r="D184" s="76">
        <f t="shared" si="9"/>
        <v>2.7837108869521836E-2</v>
      </c>
    </row>
    <row r="185" spans="1:11" x14ac:dyDescent="0.3">
      <c r="A185" s="1" t="s">
        <v>557</v>
      </c>
      <c r="B185" s="1" t="s">
        <v>570</v>
      </c>
      <c r="C185" s="15">
        <v>13469</v>
      </c>
      <c r="D185" s="76">
        <f t="shared" si="9"/>
        <v>0.10499524485118723</v>
      </c>
    </row>
    <row r="186" spans="1:11" x14ac:dyDescent="0.3">
      <c r="A186" s="1" t="s">
        <v>580</v>
      </c>
      <c r="B186" s="1" t="s">
        <v>640</v>
      </c>
      <c r="C186" s="15">
        <v>7741</v>
      </c>
      <c r="D186" s="76">
        <f t="shared" si="9"/>
        <v>6.0343617966667186E-2</v>
      </c>
      <c r="K186"/>
    </row>
    <row r="187" spans="1:11" x14ac:dyDescent="0.3">
      <c r="A187" s="1" t="s">
        <v>601</v>
      </c>
      <c r="B187" s="1" t="s">
        <v>613</v>
      </c>
      <c r="C187" s="15">
        <v>43740</v>
      </c>
      <c r="D187" s="76">
        <f t="shared" si="9"/>
        <v>0.34096755585351024</v>
      </c>
      <c r="K187"/>
    </row>
    <row r="188" spans="1:11" x14ac:dyDescent="0.3">
      <c r="A188" s="1" t="s">
        <v>599</v>
      </c>
      <c r="B188" s="1" t="s">
        <v>616</v>
      </c>
      <c r="C188" s="15">
        <v>3</v>
      </c>
      <c r="D188" s="76">
        <f t="shared" si="9"/>
        <v>2.338597776773047E-5</v>
      </c>
      <c r="K188"/>
    </row>
    <row r="189" spans="1:11" x14ac:dyDescent="0.3">
      <c r="A189" s="1" t="s">
        <v>594</v>
      </c>
      <c r="B189" s="1" t="s">
        <v>612</v>
      </c>
      <c r="C189" s="15">
        <v>2</v>
      </c>
      <c r="D189" s="76">
        <f t="shared" si="9"/>
        <v>1.5590651845153644E-5</v>
      </c>
      <c r="K189"/>
    </row>
    <row r="190" spans="1:11" x14ac:dyDescent="0.3">
      <c r="A190" s="10" t="s">
        <v>643</v>
      </c>
      <c r="B190" s="10" t="s">
        <v>600</v>
      </c>
      <c r="C190" s="70">
        <v>14</v>
      </c>
      <c r="D190" s="83">
        <f t="shared" si="9"/>
        <v>1.0913456291607552E-4</v>
      </c>
      <c r="K190"/>
    </row>
    <row r="191" spans="1:11" x14ac:dyDescent="0.3">
      <c r="A191" s="8" t="s">
        <v>590</v>
      </c>
      <c r="B191" s="8" t="s">
        <v>604</v>
      </c>
      <c r="C191" s="16">
        <v>1</v>
      </c>
      <c r="D191" s="81">
        <f t="shared" si="9"/>
        <v>7.7953259225768222E-6</v>
      </c>
      <c r="K191"/>
    </row>
    <row r="192" spans="1:11" x14ac:dyDescent="0.3">
      <c r="C192" s="17">
        <f>SUM(C177:C191)</f>
        <v>128282</v>
      </c>
      <c r="K192"/>
    </row>
    <row r="193" spans="1:11" x14ac:dyDescent="0.3">
      <c r="A193" s="64" t="s">
        <v>6</v>
      </c>
      <c r="K193"/>
    </row>
    <row r="194" spans="1:11" x14ac:dyDescent="0.3">
      <c r="A194" s="64"/>
      <c r="K194"/>
    </row>
    <row r="195" spans="1:11" x14ac:dyDescent="0.3">
      <c r="K195"/>
    </row>
    <row r="196" spans="1:11" x14ac:dyDescent="0.3">
      <c r="K196"/>
    </row>
    <row r="197" spans="1:11" x14ac:dyDescent="0.3">
      <c r="A197" s="5" t="s">
        <v>459</v>
      </c>
      <c r="B197" s="5" t="s">
        <v>450</v>
      </c>
      <c r="F197" s="5" t="s">
        <v>440</v>
      </c>
      <c r="G197" s="5" t="s">
        <v>450</v>
      </c>
      <c r="K197"/>
    </row>
    <row r="198" spans="1:11" x14ac:dyDescent="0.3">
      <c r="A198" s="8">
        <v>0</v>
      </c>
      <c r="B198" s="16">
        <v>221</v>
      </c>
      <c r="C198" s="81">
        <f t="shared" ref="C198:C225" si="10">B198/$B$226</f>
        <v>1.7227670288894779E-3</v>
      </c>
      <c r="F198" s="1" t="s">
        <v>92</v>
      </c>
      <c r="G198" s="15">
        <v>59779</v>
      </c>
      <c r="H198" s="76">
        <f t="shared" ref="H198:H206" si="11">G198/$G$207</f>
        <v>0.46599678832571989</v>
      </c>
      <c r="K198"/>
    </row>
    <row r="199" spans="1:11" x14ac:dyDescent="0.3">
      <c r="A199" s="1">
        <v>2</v>
      </c>
      <c r="B199" s="15">
        <v>2</v>
      </c>
      <c r="C199" s="76">
        <f t="shared" si="10"/>
        <v>1.5590651845153644E-5</v>
      </c>
      <c r="F199" s="1" t="s">
        <v>109</v>
      </c>
      <c r="G199" s="15">
        <v>31086</v>
      </c>
      <c r="H199" s="76">
        <f t="shared" si="11"/>
        <v>0.24232550162922312</v>
      </c>
      <c r="K199"/>
    </row>
    <row r="200" spans="1:11" x14ac:dyDescent="0.3">
      <c r="A200" s="1">
        <v>3</v>
      </c>
      <c r="B200" s="15">
        <v>10</v>
      </c>
      <c r="C200" s="76">
        <f t="shared" si="10"/>
        <v>7.7953259225768229E-5</v>
      </c>
      <c r="F200" s="1" t="s">
        <v>126</v>
      </c>
      <c r="G200" s="15">
        <v>23120</v>
      </c>
      <c r="H200" s="76">
        <f t="shared" si="11"/>
        <v>0.18022793532997614</v>
      </c>
      <c r="K200"/>
    </row>
    <row r="201" spans="1:11" x14ac:dyDescent="0.3">
      <c r="A201" s="1">
        <v>6</v>
      </c>
      <c r="B201" s="15">
        <v>12</v>
      </c>
      <c r="C201" s="76">
        <f t="shared" si="10"/>
        <v>9.354391107092188E-5</v>
      </c>
      <c r="F201" s="1" t="s">
        <v>115</v>
      </c>
      <c r="G201" s="15">
        <v>4571</v>
      </c>
      <c r="H201" s="76">
        <f t="shared" si="11"/>
        <v>3.5632434792098655E-2</v>
      </c>
      <c r="K201"/>
    </row>
    <row r="202" spans="1:11" x14ac:dyDescent="0.3">
      <c r="A202" s="1">
        <v>10</v>
      </c>
      <c r="B202" s="15">
        <v>7</v>
      </c>
      <c r="C202" s="76">
        <f t="shared" si="10"/>
        <v>5.4567281458037759E-5</v>
      </c>
      <c r="F202" s="1" t="s">
        <v>517</v>
      </c>
      <c r="G202" s="15">
        <v>2780</v>
      </c>
      <c r="H202" s="76">
        <f t="shared" si="11"/>
        <v>2.1671006064763569E-2</v>
      </c>
      <c r="K202"/>
    </row>
    <row r="203" spans="1:11" x14ac:dyDescent="0.3">
      <c r="A203" s="1">
        <v>11</v>
      </c>
      <c r="B203" s="15">
        <v>33</v>
      </c>
      <c r="C203" s="76">
        <f t="shared" si="10"/>
        <v>2.5724575544503516E-4</v>
      </c>
      <c r="F203" s="1" t="s">
        <v>69</v>
      </c>
      <c r="G203" s="15">
        <v>2692</v>
      </c>
      <c r="H203" s="76">
        <f t="shared" si="11"/>
        <v>2.0985017383576807E-2</v>
      </c>
      <c r="K203"/>
    </row>
    <row r="204" spans="1:11" x14ac:dyDescent="0.3">
      <c r="A204" s="1">
        <v>12</v>
      </c>
      <c r="B204" s="15">
        <v>2601</v>
      </c>
      <c r="C204" s="76">
        <f t="shared" si="10"/>
        <v>2.0275642724622317E-2</v>
      </c>
      <c r="F204" s="1"/>
      <c r="G204" s="15">
        <v>1863</v>
      </c>
      <c r="H204" s="76">
        <f t="shared" si="11"/>
        <v>1.4522692193760621E-2</v>
      </c>
      <c r="K204"/>
    </row>
    <row r="205" spans="1:11" x14ac:dyDescent="0.3">
      <c r="A205" s="1">
        <v>15</v>
      </c>
      <c r="B205" s="15">
        <v>5</v>
      </c>
      <c r="C205" s="76">
        <f t="shared" si="10"/>
        <v>3.8976629612884114E-5</v>
      </c>
      <c r="F205" s="1" t="s">
        <v>128</v>
      </c>
      <c r="G205" s="15">
        <v>1850</v>
      </c>
      <c r="H205" s="76">
        <f t="shared" si="11"/>
        <v>1.4421352956767122E-2</v>
      </c>
      <c r="K205"/>
    </row>
    <row r="206" spans="1:11" x14ac:dyDescent="0.3">
      <c r="A206" s="1">
        <v>16</v>
      </c>
      <c r="B206" s="15">
        <v>1</v>
      </c>
      <c r="C206" s="76">
        <f t="shared" si="10"/>
        <v>7.7953259225768222E-6</v>
      </c>
      <c r="F206" s="1" t="s">
        <v>106</v>
      </c>
      <c r="G206" s="15">
        <v>541</v>
      </c>
      <c r="H206" s="76">
        <f t="shared" si="11"/>
        <v>4.217271324114061E-3</v>
      </c>
      <c r="K206"/>
    </row>
    <row r="207" spans="1:11" x14ac:dyDescent="0.3">
      <c r="A207" s="1">
        <v>20</v>
      </c>
      <c r="B207" s="15">
        <v>1</v>
      </c>
      <c r="C207" s="76">
        <f t="shared" si="10"/>
        <v>7.7953259225768222E-6</v>
      </c>
      <c r="G207" s="17">
        <f>SUM(G198:G206)</f>
        <v>128282</v>
      </c>
      <c r="K207"/>
    </row>
    <row r="208" spans="1:11" x14ac:dyDescent="0.3">
      <c r="A208" s="1">
        <v>23</v>
      </c>
      <c r="B208" s="15">
        <v>38</v>
      </c>
      <c r="C208" s="76">
        <f t="shared" si="10"/>
        <v>2.9622238505791926E-4</v>
      </c>
      <c r="K208"/>
    </row>
    <row r="209" spans="1:11" x14ac:dyDescent="0.3">
      <c r="A209" s="1">
        <v>24</v>
      </c>
      <c r="B209" s="15">
        <v>1500</v>
      </c>
      <c r="C209" s="76">
        <f t="shared" si="10"/>
        <v>1.1692988883865234E-2</v>
      </c>
      <c r="K209"/>
    </row>
    <row r="210" spans="1:11" x14ac:dyDescent="0.3">
      <c r="A210" s="1">
        <v>25</v>
      </c>
      <c r="B210" s="15">
        <v>6</v>
      </c>
      <c r="C210" s="76">
        <f t="shared" si="10"/>
        <v>4.677195553546094E-5</v>
      </c>
      <c r="K210"/>
    </row>
    <row r="211" spans="1:11" x14ac:dyDescent="0.3">
      <c r="A211" s="1">
        <v>26</v>
      </c>
      <c r="B211" s="15">
        <v>4</v>
      </c>
      <c r="C211" s="76">
        <f t="shared" si="10"/>
        <v>3.1181303690307289E-5</v>
      </c>
      <c r="K211"/>
    </row>
    <row r="212" spans="1:11" x14ac:dyDescent="0.3">
      <c r="A212" s="1">
        <v>30</v>
      </c>
      <c r="B212" s="15">
        <v>61</v>
      </c>
      <c r="C212" s="76">
        <f t="shared" si="10"/>
        <v>4.7551488127718622E-4</v>
      </c>
      <c r="K212"/>
    </row>
    <row r="213" spans="1:11" x14ac:dyDescent="0.3">
      <c r="A213" s="1">
        <v>32</v>
      </c>
      <c r="B213" s="15">
        <v>7</v>
      </c>
      <c r="C213" s="76">
        <f t="shared" si="10"/>
        <v>5.4567281458037759E-5</v>
      </c>
      <c r="K213"/>
    </row>
    <row r="214" spans="1:11" x14ac:dyDescent="0.3">
      <c r="A214" s="1">
        <v>33</v>
      </c>
      <c r="B214" s="15">
        <v>11</v>
      </c>
      <c r="C214" s="76">
        <f t="shared" si="10"/>
        <v>8.5748585148345054E-5</v>
      </c>
      <c r="K214"/>
    </row>
    <row r="215" spans="1:11" x14ac:dyDescent="0.3">
      <c r="A215" s="1">
        <v>35</v>
      </c>
      <c r="B215" s="15">
        <v>217</v>
      </c>
      <c r="C215" s="76">
        <f t="shared" si="10"/>
        <v>1.6915857251991705E-3</v>
      </c>
      <c r="K215"/>
    </row>
    <row r="216" spans="1:11" x14ac:dyDescent="0.3">
      <c r="A216" s="1">
        <v>36</v>
      </c>
      <c r="B216" s="15">
        <v>88389</v>
      </c>
      <c r="C216" s="76">
        <f t="shared" si="10"/>
        <v>0.68902106297064281</v>
      </c>
      <c r="K216"/>
    </row>
    <row r="217" spans="1:11" x14ac:dyDescent="0.3">
      <c r="A217" s="1">
        <v>39</v>
      </c>
      <c r="B217" s="15">
        <v>8</v>
      </c>
      <c r="C217" s="76">
        <f t="shared" si="10"/>
        <v>6.2362607380614577E-5</v>
      </c>
      <c r="K217"/>
    </row>
    <row r="218" spans="1:11" x14ac:dyDescent="0.3">
      <c r="A218" s="1">
        <v>48</v>
      </c>
      <c r="B218" s="15">
        <v>188</v>
      </c>
      <c r="C218" s="76">
        <f t="shared" si="10"/>
        <v>1.4655212734444427E-3</v>
      </c>
      <c r="K218"/>
    </row>
    <row r="219" spans="1:11" x14ac:dyDescent="0.3">
      <c r="A219" s="1">
        <v>50</v>
      </c>
      <c r="B219" s="15">
        <v>5</v>
      </c>
      <c r="C219" s="76">
        <f t="shared" si="10"/>
        <v>3.8976629612884114E-5</v>
      </c>
      <c r="K219"/>
    </row>
    <row r="220" spans="1:11" x14ac:dyDescent="0.3">
      <c r="A220" s="1">
        <v>56</v>
      </c>
      <c r="B220" s="15">
        <v>1</v>
      </c>
      <c r="C220" s="76">
        <f t="shared" si="10"/>
        <v>7.7953259225768222E-6</v>
      </c>
      <c r="K220"/>
    </row>
    <row r="221" spans="1:11" x14ac:dyDescent="0.3">
      <c r="A221" s="1">
        <v>59</v>
      </c>
      <c r="B221" s="15">
        <v>129</v>
      </c>
      <c r="C221" s="76">
        <f t="shared" si="10"/>
        <v>1.0055970440124103E-3</v>
      </c>
      <c r="K221"/>
    </row>
    <row r="222" spans="1:11" x14ac:dyDescent="0.3">
      <c r="A222" s="1">
        <v>60</v>
      </c>
      <c r="B222" s="15">
        <v>34819</v>
      </c>
      <c r="C222" s="76">
        <f t="shared" si="10"/>
        <v>0.27142545329820239</v>
      </c>
      <c r="K222"/>
    </row>
    <row r="223" spans="1:11" x14ac:dyDescent="0.3">
      <c r="A223" s="1">
        <v>63</v>
      </c>
      <c r="B223" s="15">
        <v>4</v>
      </c>
      <c r="C223" s="76">
        <f t="shared" si="10"/>
        <v>3.1181303690307289E-5</v>
      </c>
      <c r="K223"/>
    </row>
    <row r="224" spans="1:11" x14ac:dyDescent="0.3">
      <c r="A224" s="1">
        <v>69</v>
      </c>
      <c r="B224" s="15">
        <v>1</v>
      </c>
      <c r="C224" s="76">
        <f t="shared" si="10"/>
        <v>7.7953259225768222E-6</v>
      </c>
      <c r="K224"/>
    </row>
    <row r="225" spans="1:11" x14ac:dyDescent="0.3">
      <c r="A225" s="1">
        <v>3635</v>
      </c>
      <c r="B225" s="15">
        <v>1</v>
      </c>
      <c r="C225" s="76">
        <f t="shared" si="10"/>
        <v>7.7953259225768222E-6</v>
      </c>
      <c r="K225"/>
    </row>
    <row r="226" spans="1:11" x14ac:dyDescent="0.3">
      <c r="B226" s="17">
        <f>SUM(B198:B225)</f>
        <v>128282</v>
      </c>
      <c r="K226"/>
    </row>
    <row r="227" spans="1:11" x14ac:dyDescent="0.3">
      <c r="A227" s="64" t="s">
        <v>18</v>
      </c>
      <c r="K227"/>
    </row>
    <row r="228" spans="1:11" x14ac:dyDescent="0.3">
      <c r="K228"/>
    </row>
    <row r="229" spans="1:11" x14ac:dyDescent="0.3">
      <c r="K229"/>
    </row>
    <row r="230" spans="1:11" x14ac:dyDescent="0.3">
      <c r="A230" s="5" t="s">
        <v>474</v>
      </c>
      <c r="B230" s="5" t="s">
        <v>450</v>
      </c>
      <c r="F230" s="5" t="s">
        <v>447</v>
      </c>
      <c r="G230" s="5" t="s">
        <v>450</v>
      </c>
      <c r="K230"/>
    </row>
    <row r="231" spans="1:11" x14ac:dyDescent="0.3">
      <c r="A231" s="1" t="s">
        <v>49</v>
      </c>
      <c r="B231" s="15">
        <v>62108</v>
      </c>
      <c r="C231" s="76">
        <f t="shared" ref="C231:C238" si="12">B231/$B$239</f>
        <v>0.48415210239940132</v>
      </c>
      <c r="F231" s="1" t="s">
        <v>58</v>
      </c>
      <c r="G231" s="15">
        <v>68900</v>
      </c>
      <c r="H231" s="76">
        <f t="shared" ref="H231:H238" si="13">G231/$G$239</f>
        <v>0.53709795606554311</v>
      </c>
      <c r="K231"/>
    </row>
    <row r="232" spans="1:11" x14ac:dyDescent="0.3">
      <c r="A232" s="1" t="s">
        <v>605</v>
      </c>
      <c r="B232" s="15">
        <v>20648</v>
      </c>
      <c r="C232" s="76">
        <f t="shared" si="12"/>
        <v>0.16095788964936625</v>
      </c>
      <c r="F232" s="1" t="s">
        <v>64</v>
      </c>
      <c r="G232" s="15">
        <v>40750</v>
      </c>
      <c r="H232" s="76">
        <f t="shared" si="13"/>
        <v>0.31765953134500552</v>
      </c>
      <c r="K232"/>
    </row>
    <row r="233" spans="1:11" x14ac:dyDescent="0.3">
      <c r="A233" s="1" t="s">
        <v>647</v>
      </c>
      <c r="B233" s="15">
        <v>19466</v>
      </c>
      <c r="C233" s="76">
        <f t="shared" si="12"/>
        <v>0.15174381440888043</v>
      </c>
      <c r="F233" s="1"/>
      <c r="G233" s="15">
        <v>16437</v>
      </c>
      <c r="H233" s="76">
        <f t="shared" si="13"/>
        <v>0.12813177218939523</v>
      </c>
      <c r="K233"/>
    </row>
    <row r="234" spans="1:11" x14ac:dyDescent="0.3">
      <c r="A234" s="1" t="s">
        <v>610</v>
      </c>
      <c r="B234" s="15">
        <v>9104</v>
      </c>
      <c r="C234" s="76">
        <f t="shared" si="12"/>
        <v>7.0968647199139395E-2</v>
      </c>
      <c r="F234" s="1" t="s">
        <v>124</v>
      </c>
      <c r="G234" s="15">
        <v>1190</v>
      </c>
      <c r="H234" s="76">
        <f t="shared" si="13"/>
        <v>9.2764378478664197E-3</v>
      </c>
      <c r="K234"/>
    </row>
    <row r="235" spans="1:11" x14ac:dyDescent="0.3">
      <c r="A235" s="1" t="s">
        <v>642</v>
      </c>
      <c r="B235" s="15">
        <v>8599</v>
      </c>
      <c r="C235" s="76">
        <f t="shared" si="12"/>
        <v>6.7032007608238103E-2</v>
      </c>
      <c r="F235" s="8" t="s">
        <v>106</v>
      </c>
      <c r="G235" s="16">
        <v>459</v>
      </c>
      <c r="H235" s="81">
        <f t="shared" si="13"/>
        <v>3.5780545984627618E-3</v>
      </c>
      <c r="K235"/>
    </row>
    <row r="236" spans="1:11" x14ac:dyDescent="0.3">
      <c r="A236" s="8" t="s">
        <v>69</v>
      </c>
      <c r="B236" s="16">
        <v>4079</v>
      </c>
      <c r="C236" s="81">
        <f t="shared" si="12"/>
        <v>3.1797134438190863E-2</v>
      </c>
      <c r="F236" s="8" t="s">
        <v>69</v>
      </c>
      <c r="G236" s="16">
        <v>389</v>
      </c>
      <c r="H236" s="81">
        <f t="shared" si="13"/>
        <v>3.0323817838823841E-3</v>
      </c>
      <c r="K236"/>
    </row>
    <row r="237" spans="1:11" x14ac:dyDescent="0.3">
      <c r="A237" s="1" t="s">
        <v>123</v>
      </c>
      <c r="B237" s="15">
        <v>2423</v>
      </c>
      <c r="C237" s="76">
        <f t="shared" si="12"/>
        <v>1.8888074710403643E-2</v>
      </c>
      <c r="F237" s="1" t="s">
        <v>105</v>
      </c>
      <c r="G237" s="15">
        <v>134</v>
      </c>
      <c r="H237" s="76">
        <f t="shared" si="13"/>
        <v>1.0445736736252942E-3</v>
      </c>
      <c r="K237"/>
    </row>
    <row r="238" spans="1:11" x14ac:dyDescent="0.3">
      <c r="A238" s="8"/>
      <c r="B238" s="16">
        <v>1855</v>
      </c>
      <c r="C238" s="81">
        <f t="shared" si="12"/>
        <v>1.4460329586380006E-2</v>
      </c>
      <c r="F238" s="1" t="s">
        <v>127</v>
      </c>
      <c r="G238" s="15">
        <v>23</v>
      </c>
      <c r="H238" s="76">
        <f t="shared" si="13"/>
        <v>1.7929249621926693E-4</v>
      </c>
      <c r="K238"/>
    </row>
    <row r="239" spans="1:11" x14ac:dyDescent="0.3">
      <c r="B239" s="17">
        <f>SUM(B231:B238)</f>
        <v>128282</v>
      </c>
      <c r="G239" s="17">
        <f>SUM(G231:G238)</f>
        <v>128282</v>
      </c>
      <c r="K239"/>
    </row>
    <row r="240" spans="1:11" x14ac:dyDescent="0.3">
      <c r="A240" s="64" t="s">
        <v>8</v>
      </c>
      <c r="B240" s="17"/>
      <c r="F240" s="64" t="s">
        <v>13</v>
      </c>
      <c r="G240" s="17"/>
      <c r="K240"/>
    </row>
    <row r="241" spans="1:11" x14ac:dyDescent="0.3">
      <c r="B241" s="17"/>
      <c r="G241" s="17"/>
      <c r="K241"/>
    </row>
    <row r="242" spans="1:11" x14ac:dyDescent="0.3">
      <c r="B242" s="17"/>
      <c r="G242" s="17"/>
    </row>
    <row r="243" spans="1:11" x14ac:dyDescent="0.3">
      <c r="B243" s="17"/>
      <c r="G243" s="17"/>
    </row>
    <row r="244" spans="1:11" x14ac:dyDescent="0.3">
      <c r="A244" s="5" t="s">
        <v>442</v>
      </c>
      <c r="B244" s="86" t="s">
        <v>450</v>
      </c>
      <c r="C244" s="76"/>
      <c r="F244" s="5" t="s">
        <v>458</v>
      </c>
      <c r="G244" s="86" t="s">
        <v>450</v>
      </c>
    </row>
    <row r="245" spans="1:11" x14ac:dyDescent="0.3">
      <c r="A245" s="1" t="s">
        <v>61</v>
      </c>
      <c r="B245" s="15">
        <v>97835</v>
      </c>
      <c r="C245" s="76">
        <f t="shared" ref="C245:C257" si="14">B245/$B$258</f>
        <v>0.76265571163530343</v>
      </c>
      <c r="F245" s="1" t="s">
        <v>67</v>
      </c>
      <c r="G245" s="15">
        <v>35160</v>
      </c>
      <c r="H245" s="76">
        <f t="shared" ref="H245:H257" si="15">G245/$G$258</f>
        <v>0.27408365943780111</v>
      </c>
    </row>
    <row r="246" spans="1:11" x14ac:dyDescent="0.3">
      <c r="A246" s="8"/>
      <c r="B246" s="16">
        <v>17086</v>
      </c>
      <c r="C246" s="81">
        <f t="shared" si="14"/>
        <v>0.13319093871314761</v>
      </c>
      <c r="F246" s="1" t="s">
        <v>131</v>
      </c>
      <c r="G246" s="15">
        <v>31067</v>
      </c>
      <c r="H246" s="76">
        <f t="shared" si="15"/>
        <v>0.24217739043669415</v>
      </c>
    </row>
    <row r="247" spans="1:11" x14ac:dyDescent="0.3">
      <c r="A247" s="1" t="s">
        <v>751</v>
      </c>
      <c r="B247" s="15">
        <v>5653</v>
      </c>
      <c r="C247" s="76">
        <f t="shared" si="14"/>
        <v>4.4066977440326782E-2</v>
      </c>
      <c r="F247" s="8"/>
      <c r="G247" s="16">
        <v>19806</v>
      </c>
      <c r="H247" s="81">
        <f t="shared" si="15"/>
        <v>0.15439422522255655</v>
      </c>
    </row>
    <row r="248" spans="1:11" x14ac:dyDescent="0.3">
      <c r="A248" s="1" t="s">
        <v>352</v>
      </c>
      <c r="B248" s="15">
        <v>3304</v>
      </c>
      <c r="C248" s="76">
        <f t="shared" si="14"/>
        <v>2.5755756848193822E-2</v>
      </c>
      <c r="F248" s="1" t="s">
        <v>591</v>
      </c>
      <c r="G248" s="15">
        <v>16640</v>
      </c>
      <c r="H248" s="76">
        <f t="shared" si="15"/>
        <v>0.12971422335167834</v>
      </c>
    </row>
    <row r="249" spans="1:11" x14ac:dyDescent="0.3">
      <c r="A249" s="1" t="s">
        <v>745</v>
      </c>
      <c r="B249" s="15">
        <v>1712</v>
      </c>
      <c r="C249" s="76">
        <f t="shared" si="14"/>
        <v>1.3345597979451521E-2</v>
      </c>
      <c r="F249" s="8" t="s">
        <v>69</v>
      </c>
      <c r="G249" s="16">
        <v>10535</v>
      </c>
      <c r="H249" s="81">
        <f t="shared" si="15"/>
        <v>8.2123758594346827E-2</v>
      </c>
    </row>
    <row r="250" spans="1:11" x14ac:dyDescent="0.3">
      <c r="A250" s="1" t="s">
        <v>609</v>
      </c>
      <c r="B250" s="15">
        <v>1058</v>
      </c>
      <c r="C250" s="76">
        <f t="shared" si="14"/>
        <v>8.2474548260862788E-3</v>
      </c>
      <c r="F250" s="1" t="s">
        <v>622</v>
      </c>
      <c r="G250" s="15">
        <v>9452</v>
      </c>
      <c r="H250" s="76">
        <f t="shared" si="15"/>
        <v>7.3681420620196128E-2</v>
      </c>
    </row>
    <row r="251" spans="1:11" x14ac:dyDescent="0.3">
      <c r="A251" s="1" t="s">
        <v>376</v>
      </c>
      <c r="B251" s="15">
        <v>504</v>
      </c>
      <c r="C251" s="76">
        <f t="shared" si="14"/>
        <v>3.9288442649787186E-3</v>
      </c>
      <c r="F251" s="1" t="s">
        <v>120</v>
      </c>
      <c r="G251" s="15">
        <v>2185</v>
      </c>
      <c r="H251" s="76">
        <f t="shared" si="15"/>
        <v>1.7032787140830358E-2</v>
      </c>
    </row>
    <row r="252" spans="1:11" x14ac:dyDescent="0.3">
      <c r="A252" s="1" t="s">
        <v>373</v>
      </c>
      <c r="B252" s="15">
        <v>428</v>
      </c>
      <c r="C252" s="76">
        <f t="shared" si="14"/>
        <v>3.3363994948628801E-3</v>
      </c>
      <c r="F252" s="1" t="s">
        <v>114</v>
      </c>
      <c r="G252" s="15">
        <v>1324</v>
      </c>
      <c r="H252" s="76">
        <f t="shared" si="15"/>
        <v>1.0321011521491714E-2</v>
      </c>
    </row>
    <row r="253" spans="1:11" x14ac:dyDescent="0.3">
      <c r="A253" s="1" t="s">
        <v>621</v>
      </c>
      <c r="B253" s="15">
        <v>394</v>
      </c>
      <c r="C253" s="76">
        <f t="shared" si="14"/>
        <v>3.0713584134952681E-3</v>
      </c>
      <c r="F253" s="1" t="s">
        <v>133</v>
      </c>
      <c r="G253" s="15">
        <v>929</v>
      </c>
      <c r="H253" s="76">
        <f t="shared" si="15"/>
        <v>7.2418577820738683E-3</v>
      </c>
    </row>
    <row r="254" spans="1:11" x14ac:dyDescent="0.3">
      <c r="A254" s="8" t="s">
        <v>69</v>
      </c>
      <c r="B254" s="16">
        <v>168</v>
      </c>
      <c r="C254" s="81">
        <f t="shared" si="14"/>
        <v>1.3096147549929063E-3</v>
      </c>
      <c r="F254" s="1" t="s">
        <v>603</v>
      </c>
      <c r="G254" s="15">
        <v>763</v>
      </c>
      <c r="H254" s="76">
        <f t="shared" si="15"/>
        <v>5.9478336789261163E-3</v>
      </c>
    </row>
    <row r="255" spans="1:11" x14ac:dyDescent="0.3">
      <c r="A255" s="1" t="s">
        <v>182</v>
      </c>
      <c r="B255" s="15">
        <v>60</v>
      </c>
      <c r="C255" s="76">
        <f t="shared" si="14"/>
        <v>4.6771955535460937E-4</v>
      </c>
      <c r="F255" s="1" t="s">
        <v>118</v>
      </c>
      <c r="G255" s="15">
        <v>248</v>
      </c>
      <c r="H255" s="76">
        <f t="shared" si="15"/>
        <v>1.9332408287990521E-3</v>
      </c>
    </row>
    <row r="256" spans="1:11" x14ac:dyDescent="0.3">
      <c r="A256" s="1" t="s">
        <v>76</v>
      </c>
      <c r="B256" s="15">
        <v>54</v>
      </c>
      <c r="C256" s="76">
        <f t="shared" si="14"/>
        <v>4.2094759981914842E-4</v>
      </c>
      <c r="F256" s="1" t="s">
        <v>615</v>
      </c>
      <c r="G256" s="15">
        <v>89</v>
      </c>
      <c r="H256" s="76">
        <f t="shared" si="15"/>
        <v>6.9378400710933723E-4</v>
      </c>
    </row>
    <row r="257" spans="1:11" x14ac:dyDescent="0.3">
      <c r="A257" s="1" t="s">
        <v>194</v>
      </c>
      <c r="B257" s="15">
        <v>26</v>
      </c>
      <c r="C257" s="76">
        <f t="shared" si="14"/>
        <v>2.0267847398699738E-4</v>
      </c>
      <c r="F257" s="1" t="s">
        <v>76</v>
      </c>
      <c r="G257" s="15">
        <v>84</v>
      </c>
      <c r="H257" s="76">
        <f t="shared" si="15"/>
        <v>6.5480737749645313E-4</v>
      </c>
      <c r="K257"/>
    </row>
    <row r="258" spans="1:11" x14ac:dyDescent="0.3">
      <c r="B258" s="17">
        <f>SUM(B245:B257)</f>
        <v>128282</v>
      </c>
      <c r="C258" s="76"/>
      <c r="G258" s="17">
        <f>SUM(G245:G257)</f>
        <v>128282</v>
      </c>
      <c r="H258" s="76"/>
      <c r="K258"/>
    </row>
    <row r="259" spans="1:11" x14ac:dyDescent="0.3">
      <c r="A259" s="64" t="s">
        <v>8</v>
      </c>
      <c r="B259" s="17"/>
      <c r="C259" s="76"/>
      <c r="F259" s="64" t="s">
        <v>8</v>
      </c>
      <c r="G259" s="17"/>
      <c r="H259" s="76"/>
      <c r="K259"/>
    </row>
    <row r="260" spans="1:11" x14ac:dyDescent="0.3">
      <c r="B260" s="17"/>
      <c r="C260" s="76"/>
      <c r="G260" s="17"/>
      <c r="H260" s="76"/>
      <c r="K260"/>
    </row>
    <row r="261" spans="1:11" x14ac:dyDescent="0.3">
      <c r="B261" s="17"/>
      <c r="C261" s="76"/>
      <c r="G261" s="17"/>
      <c r="H261" s="76"/>
      <c r="K261"/>
    </row>
    <row r="262" spans="1:11" x14ac:dyDescent="0.3">
      <c r="B262" s="17"/>
      <c r="C262" s="76"/>
      <c r="G262" s="17"/>
      <c r="H262" s="76"/>
      <c r="K262"/>
    </row>
    <row r="263" spans="1:11" x14ac:dyDescent="0.3">
      <c r="A263" s="5" t="s">
        <v>760</v>
      </c>
      <c r="B263" s="86" t="s">
        <v>450</v>
      </c>
      <c r="C263" s="76"/>
      <c r="F263" s="5" t="s">
        <v>759</v>
      </c>
      <c r="G263" s="86" t="s">
        <v>450</v>
      </c>
      <c r="H263" s="76"/>
    </row>
    <row r="264" spans="1:11" x14ac:dyDescent="0.3">
      <c r="A264" s="1" t="s">
        <v>88</v>
      </c>
      <c r="B264" s="15">
        <v>175</v>
      </c>
      <c r="C264" s="76">
        <f t="shared" ref="C264:C279" si="16">B264/128282</f>
        <v>1.3641820364509441E-3</v>
      </c>
      <c r="F264" s="82">
        <v>0</v>
      </c>
      <c r="G264" s="16">
        <v>2356</v>
      </c>
      <c r="H264" s="81">
        <f t="shared" ref="H264:H289" si="17">G264/128282</f>
        <v>1.8365787873590996E-2</v>
      </c>
    </row>
    <row r="265" spans="1:11" x14ac:dyDescent="0.3">
      <c r="A265" s="1" t="s">
        <v>113</v>
      </c>
      <c r="B265" s="15">
        <v>82</v>
      </c>
      <c r="C265" s="76">
        <f t="shared" si="16"/>
        <v>6.3921672565129953E-4</v>
      </c>
      <c r="F265" s="77">
        <v>1</v>
      </c>
      <c r="G265" s="15">
        <v>3594</v>
      </c>
      <c r="H265" s="76">
        <f t="shared" si="17"/>
        <v>2.80164013657411E-2</v>
      </c>
    </row>
    <row r="266" spans="1:11" x14ac:dyDescent="0.3">
      <c r="A266" s="1" t="s">
        <v>116</v>
      </c>
      <c r="B266" s="15">
        <v>48</v>
      </c>
      <c r="C266" s="76">
        <f t="shared" si="16"/>
        <v>3.7417564428368752E-4</v>
      </c>
      <c r="F266" s="77">
        <v>2</v>
      </c>
      <c r="G266" s="15">
        <v>8307</v>
      </c>
      <c r="H266" s="76">
        <f t="shared" si="17"/>
        <v>6.4755772438845671E-2</v>
      </c>
    </row>
    <row r="267" spans="1:11" x14ac:dyDescent="0.3">
      <c r="A267" s="1" t="s">
        <v>119</v>
      </c>
      <c r="B267" s="15">
        <v>46</v>
      </c>
      <c r="C267" s="76">
        <f t="shared" si="16"/>
        <v>3.5858499243853387E-4</v>
      </c>
      <c r="F267" s="77">
        <v>3</v>
      </c>
      <c r="G267" s="15">
        <v>13252</v>
      </c>
      <c r="H267" s="76">
        <f t="shared" si="17"/>
        <v>0.10330365912598806</v>
      </c>
    </row>
    <row r="268" spans="1:11" x14ac:dyDescent="0.3">
      <c r="A268" s="1" t="s">
        <v>125</v>
      </c>
      <c r="B268" s="15">
        <v>2</v>
      </c>
      <c r="C268" s="76">
        <f t="shared" si="16"/>
        <v>1.5590651845153644E-5</v>
      </c>
      <c r="F268" s="77">
        <v>4</v>
      </c>
      <c r="G268" s="15">
        <v>9982</v>
      </c>
      <c r="H268" s="76">
        <f t="shared" si="17"/>
        <v>7.7812943359161849E-2</v>
      </c>
    </row>
    <row r="269" spans="1:11" x14ac:dyDescent="0.3">
      <c r="A269" s="1" t="s">
        <v>122</v>
      </c>
      <c r="B269" s="15">
        <v>18</v>
      </c>
      <c r="C269" s="76">
        <f t="shared" si="16"/>
        <v>1.4031586660638281E-4</v>
      </c>
      <c r="F269" s="77">
        <v>5</v>
      </c>
      <c r="G269" s="15">
        <v>9457</v>
      </c>
      <c r="H269" s="76">
        <f t="shared" si="17"/>
        <v>7.3720397249809014E-2</v>
      </c>
    </row>
    <row r="270" spans="1:11" x14ac:dyDescent="0.3">
      <c r="A270" s="1" t="s">
        <v>121</v>
      </c>
      <c r="B270" s="15">
        <v>11</v>
      </c>
      <c r="C270" s="76">
        <f t="shared" si="16"/>
        <v>8.5748585148345054E-5</v>
      </c>
      <c r="F270" s="77">
        <v>6</v>
      </c>
      <c r="G270" s="15">
        <v>10040</v>
      </c>
      <c r="H270" s="76">
        <f t="shared" si="17"/>
        <v>7.8265072262671306E-2</v>
      </c>
    </row>
    <row r="271" spans="1:11" x14ac:dyDescent="0.3">
      <c r="A271" s="1" t="s">
        <v>81</v>
      </c>
      <c r="B271" s="15">
        <v>2</v>
      </c>
      <c r="C271" s="76">
        <f t="shared" si="16"/>
        <v>1.5590651845153644E-5</v>
      </c>
      <c r="F271" s="77">
        <v>7</v>
      </c>
      <c r="G271" s="15">
        <v>10775</v>
      </c>
      <c r="H271" s="76">
        <f t="shared" si="17"/>
        <v>8.3994636815765272E-2</v>
      </c>
    </row>
    <row r="272" spans="1:11" x14ac:dyDescent="0.3">
      <c r="A272" s="1" t="s">
        <v>77</v>
      </c>
      <c r="B272" s="15">
        <v>57</v>
      </c>
      <c r="C272" s="76">
        <f t="shared" si="16"/>
        <v>4.4433357758687892E-4</v>
      </c>
      <c r="F272" s="77">
        <v>8</v>
      </c>
      <c r="G272" s="15">
        <v>11111</v>
      </c>
      <c r="H272" s="76">
        <f t="shared" si="17"/>
        <v>8.6613866325751077E-2</v>
      </c>
    </row>
    <row r="273" spans="1:11" x14ac:dyDescent="0.3">
      <c r="A273" s="1" t="s">
        <v>97</v>
      </c>
      <c r="B273" s="15">
        <v>14</v>
      </c>
      <c r="C273" s="76">
        <f t="shared" si="16"/>
        <v>1.0913456291607552E-4</v>
      </c>
      <c r="F273" s="77">
        <v>9</v>
      </c>
      <c r="G273" s="15">
        <v>8894</v>
      </c>
      <c r="H273" s="76">
        <f t="shared" si="17"/>
        <v>6.9331628755398264E-2</v>
      </c>
    </row>
    <row r="274" spans="1:11" x14ac:dyDescent="0.3">
      <c r="A274" s="1" t="s">
        <v>98</v>
      </c>
      <c r="B274" s="15">
        <v>210</v>
      </c>
      <c r="C274" s="76">
        <f t="shared" si="16"/>
        <v>1.6370184437411329E-3</v>
      </c>
      <c r="F274" s="77">
        <v>10</v>
      </c>
      <c r="G274" s="15">
        <v>4618</v>
      </c>
      <c r="H274" s="76">
        <f t="shared" si="17"/>
        <v>3.599881511045977E-2</v>
      </c>
    </row>
    <row r="275" spans="1:11" x14ac:dyDescent="0.3">
      <c r="A275" s="1" t="s">
        <v>90</v>
      </c>
      <c r="B275" s="15">
        <v>579</v>
      </c>
      <c r="C275" s="76">
        <f t="shared" si="16"/>
        <v>4.5134937091719802E-3</v>
      </c>
      <c r="F275" s="77">
        <v>11</v>
      </c>
      <c r="G275" s="15">
        <v>3924</v>
      </c>
      <c r="H275" s="76">
        <f t="shared" si="17"/>
        <v>3.0588858920191454E-2</v>
      </c>
    </row>
    <row r="276" spans="1:11" x14ac:dyDescent="0.3">
      <c r="A276" s="1" t="s">
        <v>80</v>
      </c>
      <c r="B276" s="15">
        <v>4</v>
      </c>
      <c r="C276" s="76">
        <f t="shared" si="16"/>
        <v>3.1181303690307289E-5</v>
      </c>
      <c r="F276" s="77">
        <v>88</v>
      </c>
      <c r="G276" s="15">
        <v>2</v>
      </c>
      <c r="H276" s="76">
        <f t="shared" si="17"/>
        <v>1.5590651845153644E-5</v>
      </c>
      <c r="K276"/>
    </row>
    <row r="277" spans="1:11" x14ac:dyDescent="0.3">
      <c r="A277" s="1" t="s">
        <v>86</v>
      </c>
      <c r="B277" s="15">
        <v>2205</v>
      </c>
      <c r="C277" s="76">
        <f t="shared" si="16"/>
        <v>1.7188693659281894E-2</v>
      </c>
      <c r="F277" s="77">
        <v>99</v>
      </c>
      <c r="G277" s="15">
        <v>126</v>
      </c>
      <c r="H277" s="76">
        <f t="shared" si="17"/>
        <v>9.8221106624467964E-4</v>
      </c>
      <c r="K277"/>
    </row>
    <row r="278" spans="1:11" x14ac:dyDescent="0.3">
      <c r="A278" s="1" t="s">
        <v>51</v>
      </c>
      <c r="B278" s="15">
        <v>116059</v>
      </c>
      <c r="C278" s="76">
        <f t="shared" si="16"/>
        <v>0.90471773124834354</v>
      </c>
      <c r="F278" s="77" t="s">
        <v>129</v>
      </c>
      <c r="G278" s="15">
        <v>2435</v>
      </c>
      <c r="H278" s="76">
        <f t="shared" si="17"/>
        <v>1.8981618621474565E-2</v>
      </c>
      <c r="K278"/>
    </row>
    <row r="279" spans="1:11" x14ac:dyDescent="0.3">
      <c r="A279" s="8"/>
      <c r="B279" s="16">
        <v>8770</v>
      </c>
      <c r="C279" s="81">
        <f t="shared" si="16"/>
        <v>6.8365008340998734E-2</v>
      </c>
      <c r="F279" s="77" t="s">
        <v>74</v>
      </c>
      <c r="G279" s="15">
        <v>2291</v>
      </c>
      <c r="H279" s="76">
        <f t="shared" si="17"/>
        <v>1.7859091688623503E-2</v>
      </c>
      <c r="K279"/>
    </row>
    <row r="280" spans="1:11" x14ac:dyDescent="0.3">
      <c r="A280" s="49"/>
      <c r="B280" s="87">
        <f>SUM(B264:B279)</f>
        <v>128282</v>
      </c>
      <c r="C280" s="76"/>
      <c r="F280" s="77" t="s">
        <v>136</v>
      </c>
      <c r="G280" s="15">
        <v>1398</v>
      </c>
      <c r="H280" s="76">
        <f t="shared" si="17"/>
        <v>1.0897865639762399E-2</v>
      </c>
      <c r="K280"/>
    </row>
    <row r="281" spans="1:11" x14ac:dyDescent="0.3">
      <c r="A281" s="49"/>
      <c r="B281" s="87"/>
      <c r="C281" s="76"/>
      <c r="F281" s="77" t="s">
        <v>130</v>
      </c>
      <c r="G281" s="15">
        <v>2126</v>
      </c>
      <c r="H281" s="76">
        <f t="shared" si="17"/>
        <v>1.6572862911398326E-2</v>
      </c>
      <c r="K281"/>
    </row>
    <row r="282" spans="1:11" x14ac:dyDescent="0.3">
      <c r="F282" s="77" t="s">
        <v>117</v>
      </c>
      <c r="G282" s="15">
        <v>1874</v>
      </c>
      <c r="H282" s="76">
        <f t="shared" si="17"/>
        <v>1.4608440778908965E-2</v>
      </c>
      <c r="K282"/>
    </row>
    <row r="283" spans="1:11" x14ac:dyDescent="0.3">
      <c r="F283" s="77" t="s">
        <v>145</v>
      </c>
      <c r="G283" s="15">
        <v>1377</v>
      </c>
      <c r="H283" s="76">
        <f t="shared" si="17"/>
        <v>1.0734163795388284E-2</v>
      </c>
      <c r="K283"/>
    </row>
    <row r="284" spans="1:11" x14ac:dyDescent="0.3">
      <c r="F284" s="77" t="s">
        <v>134</v>
      </c>
      <c r="G284" s="15">
        <v>1646</v>
      </c>
      <c r="H284" s="76">
        <f t="shared" si="17"/>
        <v>1.283110646856145E-2</v>
      </c>
      <c r="K284"/>
    </row>
    <row r="285" spans="1:11" x14ac:dyDescent="0.3">
      <c r="F285" s="77" t="s">
        <v>142</v>
      </c>
      <c r="G285" s="15">
        <v>1177</v>
      </c>
      <c r="H285" s="76">
        <f t="shared" si="17"/>
        <v>9.1750986108729213E-3</v>
      </c>
      <c r="K285"/>
    </row>
    <row r="286" spans="1:11" x14ac:dyDescent="0.3">
      <c r="F286" s="77" t="s">
        <v>56</v>
      </c>
      <c r="G286" s="15">
        <v>2609</v>
      </c>
      <c r="H286" s="76">
        <f t="shared" si="17"/>
        <v>2.0338005332002931E-2</v>
      </c>
      <c r="K286"/>
    </row>
    <row r="287" spans="1:11" x14ac:dyDescent="0.3">
      <c r="F287" s="77" t="s">
        <v>132</v>
      </c>
      <c r="G287" s="15">
        <v>1576</v>
      </c>
      <c r="H287" s="76">
        <f t="shared" si="17"/>
        <v>1.2285433653981073E-2</v>
      </c>
      <c r="K287"/>
    </row>
    <row r="288" spans="1:11" x14ac:dyDescent="0.3">
      <c r="F288" s="77" t="s">
        <v>108</v>
      </c>
      <c r="G288" s="15">
        <v>1540</v>
      </c>
      <c r="H288" s="76">
        <f t="shared" si="17"/>
        <v>1.2004801920768308E-2</v>
      </c>
      <c r="K288"/>
    </row>
    <row r="289" spans="1:11" x14ac:dyDescent="0.3">
      <c r="F289" s="82"/>
      <c r="G289" s="16">
        <v>11795</v>
      </c>
      <c r="H289" s="81">
        <f t="shared" si="17"/>
        <v>9.1945869256793628E-2</v>
      </c>
      <c r="K289"/>
    </row>
    <row r="290" spans="1:11" x14ac:dyDescent="0.3">
      <c r="G290" s="17">
        <f>SUM(G264:G289)</f>
        <v>128282</v>
      </c>
      <c r="H290" s="76"/>
      <c r="K290"/>
    </row>
    <row r="291" spans="1:11" x14ac:dyDescent="0.3">
      <c r="F291" s="64" t="s">
        <v>185</v>
      </c>
      <c r="K291"/>
    </row>
    <row r="292" spans="1:11" x14ac:dyDescent="0.3">
      <c r="K292"/>
    </row>
    <row r="293" spans="1:11" x14ac:dyDescent="0.3">
      <c r="K293"/>
    </row>
    <row r="294" spans="1:11" x14ac:dyDescent="0.3">
      <c r="K294"/>
    </row>
    <row r="295" spans="1:11" x14ac:dyDescent="0.3">
      <c r="A295" s="5" t="s">
        <v>446</v>
      </c>
      <c r="B295" s="86" t="s">
        <v>450</v>
      </c>
      <c r="C295" s="76"/>
      <c r="F295" s="5" t="s">
        <v>441</v>
      </c>
      <c r="G295" s="86" t="s">
        <v>450</v>
      </c>
      <c r="H295" s="76"/>
    </row>
    <row r="296" spans="1:11" x14ac:dyDescent="0.3">
      <c r="A296" s="82">
        <v>0</v>
      </c>
      <c r="B296" s="16">
        <v>3274</v>
      </c>
      <c r="C296" s="81">
        <f t="shared" ref="C296:C307" si="18">B296/128282</f>
        <v>2.5521897070516518E-2</v>
      </c>
      <c r="F296" s="82">
        <v>0</v>
      </c>
      <c r="G296" s="16">
        <v>118450</v>
      </c>
      <c r="H296" s="81">
        <f t="shared" ref="H296:H307" si="19">G296/128282</f>
        <v>0.92335635552922468</v>
      </c>
    </row>
    <row r="297" spans="1:11" x14ac:dyDescent="0.3">
      <c r="A297" s="77">
        <v>1</v>
      </c>
      <c r="B297" s="15">
        <v>2484</v>
      </c>
      <c r="C297" s="76">
        <f t="shared" si="18"/>
        <v>1.936358959168083E-2</v>
      </c>
      <c r="F297" s="77">
        <v>1</v>
      </c>
      <c r="G297" s="15">
        <v>14</v>
      </c>
      <c r="H297" s="76">
        <f t="shared" si="19"/>
        <v>1.0913456291607552E-4</v>
      </c>
    </row>
    <row r="298" spans="1:11" x14ac:dyDescent="0.3">
      <c r="A298" s="77">
        <v>2</v>
      </c>
      <c r="B298" s="15">
        <v>8402</v>
      </c>
      <c r="C298" s="76">
        <f t="shared" si="18"/>
        <v>6.5496328401490472E-2</v>
      </c>
      <c r="F298" s="77">
        <v>2</v>
      </c>
      <c r="G298" s="15">
        <v>58</v>
      </c>
      <c r="H298" s="76">
        <f t="shared" si="19"/>
        <v>4.5212890350945572E-4</v>
      </c>
    </row>
    <row r="299" spans="1:11" x14ac:dyDescent="0.3">
      <c r="A299" s="77">
        <v>3</v>
      </c>
      <c r="B299" s="15">
        <v>14025</v>
      </c>
      <c r="C299" s="76">
        <f t="shared" si="18"/>
        <v>0.10932944606413994</v>
      </c>
      <c r="F299" s="77">
        <v>3</v>
      </c>
      <c r="G299" s="15">
        <v>93</v>
      </c>
      <c r="H299" s="76">
        <f t="shared" si="19"/>
        <v>7.2496531079964453E-4</v>
      </c>
    </row>
    <row r="300" spans="1:11" x14ac:dyDescent="0.3">
      <c r="A300" s="77">
        <v>4</v>
      </c>
      <c r="B300" s="15">
        <v>17943</v>
      </c>
      <c r="C300" s="76">
        <f t="shared" si="18"/>
        <v>0.13987153302879593</v>
      </c>
      <c r="F300" s="77">
        <v>4</v>
      </c>
      <c r="G300" s="15">
        <v>147</v>
      </c>
      <c r="H300" s="76">
        <f t="shared" si="19"/>
        <v>1.1459129106187931E-3</v>
      </c>
    </row>
    <row r="301" spans="1:11" x14ac:dyDescent="0.3">
      <c r="A301" s="77">
        <v>5</v>
      </c>
      <c r="B301" s="15">
        <v>17807</v>
      </c>
      <c r="C301" s="76">
        <f t="shared" si="18"/>
        <v>0.1388113687033255</v>
      </c>
      <c r="F301" s="77">
        <v>5</v>
      </c>
      <c r="G301" s="15">
        <v>185</v>
      </c>
      <c r="H301" s="76">
        <f t="shared" si="19"/>
        <v>1.4421352956767123E-3</v>
      </c>
    </row>
    <row r="302" spans="1:11" x14ac:dyDescent="0.3">
      <c r="A302" s="77">
        <v>6</v>
      </c>
      <c r="B302" s="15">
        <v>19100</v>
      </c>
      <c r="C302" s="76">
        <f t="shared" si="18"/>
        <v>0.14889072512121732</v>
      </c>
      <c r="F302" s="77">
        <v>6</v>
      </c>
      <c r="G302" s="15">
        <v>193</v>
      </c>
      <c r="H302" s="76">
        <f t="shared" si="19"/>
        <v>1.5044979030573269E-3</v>
      </c>
    </row>
    <row r="303" spans="1:11" x14ac:dyDescent="0.3">
      <c r="A303" s="77">
        <v>7</v>
      </c>
      <c r="B303" s="15">
        <v>16354</v>
      </c>
      <c r="C303" s="76">
        <f t="shared" si="18"/>
        <v>0.12748476013782137</v>
      </c>
      <c r="F303" s="77">
        <v>7</v>
      </c>
      <c r="G303" s="15">
        <v>139</v>
      </c>
      <c r="H303" s="76">
        <f t="shared" si="19"/>
        <v>1.0835503032381785E-3</v>
      </c>
    </row>
    <row r="304" spans="1:11" x14ac:dyDescent="0.3">
      <c r="A304" s="77">
        <v>8</v>
      </c>
      <c r="B304" s="15">
        <v>10754</v>
      </c>
      <c r="C304" s="76">
        <f t="shared" si="18"/>
        <v>8.3830934971391158E-2</v>
      </c>
      <c r="F304" s="77">
        <v>8</v>
      </c>
      <c r="G304" s="15">
        <v>131</v>
      </c>
      <c r="H304" s="76">
        <f t="shared" si="19"/>
        <v>1.0211876958575639E-3</v>
      </c>
    </row>
    <row r="305" spans="1:8" x14ac:dyDescent="0.3">
      <c r="A305" s="77">
        <v>9</v>
      </c>
      <c r="B305" s="15">
        <v>6642</v>
      </c>
      <c r="C305" s="76">
        <f t="shared" si="18"/>
        <v>5.1776554777755258E-2</v>
      </c>
      <c r="F305" s="77">
        <v>9</v>
      </c>
      <c r="G305" s="15">
        <v>81</v>
      </c>
      <c r="H305" s="76">
        <f t="shared" si="19"/>
        <v>6.3142139972872263E-4</v>
      </c>
    </row>
    <row r="306" spans="1:8" x14ac:dyDescent="0.3">
      <c r="A306" s="77">
        <v>10</v>
      </c>
      <c r="B306" s="15">
        <v>2727</v>
      </c>
      <c r="C306" s="76">
        <f t="shared" si="18"/>
        <v>2.1257853790866997E-2</v>
      </c>
      <c r="F306" s="77">
        <v>10</v>
      </c>
      <c r="G306" s="15">
        <v>21</v>
      </c>
      <c r="H306" s="76">
        <f t="shared" si="19"/>
        <v>1.6370184437411328E-4</v>
      </c>
    </row>
    <row r="307" spans="1:8" x14ac:dyDescent="0.3">
      <c r="A307" s="82"/>
      <c r="B307" s="16">
        <v>8770</v>
      </c>
      <c r="C307" s="81">
        <f t="shared" si="18"/>
        <v>6.8365008340998734E-2</v>
      </c>
      <c r="F307" s="82"/>
      <c r="G307" s="16">
        <v>8770</v>
      </c>
      <c r="H307" s="81">
        <f t="shared" si="19"/>
        <v>6.8365008340998734E-2</v>
      </c>
    </row>
    <row r="308" spans="1:8" x14ac:dyDescent="0.3">
      <c r="A308" s="49"/>
      <c r="B308" s="87">
        <f>SUM(B296:B307)</f>
        <v>128282</v>
      </c>
      <c r="C308" s="76"/>
      <c r="G308" s="17">
        <f>SUM(G296:G307)</f>
        <v>128282</v>
      </c>
      <c r="H308" s="76"/>
    </row>
    <row r="309" spans="1:8" x14ac:dyDescent="0.3">
      <c r="A309" s="64" t="s">
        <v>173</v>
      </c>
      <c r="B309" s="87"/>
      <c r="C309" s="76"/>
      <c r="F309" s="64" t="s">
        <v>173</v>
      </c>
      <c r="G309" s="17"/>
      <c r="H309" s="76"/>
    </row>
    <row r="310" spans="1:8" x14ac:dyDescent="0.3">
      <c r="A310" s="49"/>
      <c r="B310" s="87"/>
      <c r="C310" s="76"/>
      <c r="G310" s="17"/>
      <c r="H310" s="76"/>
    </row>
    <row r="311" spans="1:8" x14ac:dyDescent="0.3">
      <c r="A311" s="49"/>
      <c r="B311" s="87"/>
      <c r="C311" s="76"/>
      <c r="G311" s="17"/>
      <c r="H311" s="76"/>
    </row>
    <row r="312" spans="1:8" x14ac:dyDescent="0.3">
      <c r="A312" s="49"/>
      <c r="B312" s="87"/>
      <c r="C312" s="76"/>
      <c r="G312" s="17"/>
      <c r="H312" s="76"/>
    </row>
    <row r="313" spans="1:8" x14ac:dyDescent="0.3">
      <c r="A313" s="5" t="s">
        <v>477</v>
      </c>
      <c r="B313" s="86" t="s">
        <v>450</v>
      </c>
      <c r="C313" s="76"/>
      <c r="F313" s="5" t="s">
        <v>765</v>
      </c>
      <c r="G313" s="86" t="s">
        <v>450</v>
      </c>
      <c r="H313" s="76"/>
    </row>
    <row r="314" spans="1:8" x14ac:dyDescent="0.3">
      <c r="A314" s="77" t="s">
        <v>37</v>
      </c>
      <c r="B314" s="15">
        <v>58402</v>
      </c>
      <c r="C314" s="76">
        <f>B314/128282</f>
        <v>0.45526262453033162</v>
      </c>
      <c r="F314" s="77" t="s">
        <v>71</v>
      </c>
      <c r="G314" s="15">
        <v>39540</v>
      </c>
      <c r="H314" s="76">
        <f>G314/128282</f>
        <v>0.30822718697868756</v>
      </c>
    </row>
    <row r="315" spans="1:8" x14ac:dyDescent="0.3">
      <c r="A315" s="77" t="s">
        <v>71</v>
      </c>
      <c r="B315" s="15">
        <v>41827</v>
      </c>
      <c r="C315" s="76">
        <f>B315/128282</f>
        <v>0.32605509736362076</v>
      </c>
      <c r="F315" s="1" t="s">
        <v>37</v>
      </c>
      <c r="G315" s="15">
        <v>35258</v>
      </c>
      <c r="H315" s="76">
        <f>G315/128282</f>
        <v>0.27484760137821362</v>
      </c>
    </row>
    <row r="316" spans="1:8" x14ac:dyDescent="0.3">
      <c r="A316" s="1" t="s">
        <v>112</v>
      </c>
      <c r="B316" s="15">
        <v>19272</v>
      </c>
      <c r="C316" s="76">
        <f>B316/128282</f>
        <v>0.15023152117990052</v>
      </c>
      <c r="F316" s="1" t="s">
        <v>112</v>
      </c>
      <c r="G316" s="15">
        <v>24793</v>
      </c>
      <c r="H316" s="76">
        <f>G316/128282</f>
        <v>0.19326951559844718</v>
      </c>
    </row>
    <row r="317" spans="1:8" x14ac:dyDescent="0.3">
      <c r="A317" s="1"/>
      <c r="B317" s="15">
        <v>8781</v>
      </c>
      <c r="C317" s="76">
        <f>B317/128282</f>
        <v>6.8450756926147077E-2</v>
      </c>
      <c r="F317" s="1" t="s">
        <v>60</v>
      </c>
      <c r="G317" s="15">
        <v>19908</v>
      </c>
      <c r="H317" s="76">
        <f>G317/128282</f>
        <v>0.15518934846665938</v>
      </c>
    </row>
    <row r="318" spans="1:8" x14ac:dyDescent="0.3">
      <c r="A318" s="49"/>
      <c r="B318" s="87">
        <f>SUM(B314:B317)</f>
        <v>128282</v>
      </c>
      <c r="C318" s="76"/>
      <c r="F318" s="1"/>
      <c r="G318" s="15">
        <v>8783</v>
      </c>
      <c r="H318" s="76">
        <f>G318/128282</f>
        <v>6.8466347577992234E-2</v>
      </c>
    </row>
    <row r="319" spans="1:8" x14ac:dyDescent="0.3">
      <c r="A319" s="65" t="s">
        <v>167</v>
      </c>
      <c r="B319" s="87"/>
      <c r="C319" s="76"/>
      <c r="G319" s="17">
        <f>SUM(G314:G318)</f>
        <v>128282</v>
      </c>
      <c r="H319" s="76"/>
    </row>
    <row r="320" spans="1:8" x14ac:dyDescent="0.3">
      <c r="A320" s="64" t="s">
        <v>871</v>
      </c>
      <c r="B320" s="87"/>
      <c r="C320" s="76"/>
      <c r="F320" s="65" t="s">
        <v>167</v>
      </c>
      <c r="G320" s="17"/>
      <c r="H320" s="76"/>
    </row>
    <row r="321" spans="1:11" x14ac:dyDescent="0.3">
      <c r="A321" s="49"/>
      <c r="B321" s="87"/>
      <c r="C321" s="76"/>
      <c r="F321" s="64" t="s">
        <v>871</v>
      </c>
      <c r="G321" s="17"/>
      <c r="H321" s="76"/>
    </row>
    <row r="322" spans="1:11" x14ac:dyDescent="0.3">
      <c r="A322" s="49"/>
      <c r="B322" s="87"/>
      <c r="C322" s="76"/>
      <c r="G322" s="17"/>
      <c r="H322" s="76"/>
    </row>
    <row r="323" spans="1:11" x14ac:dyDescent="0.3">
      <c r="A323" s="49"/>
      <c r="B323" s="87"/>
      <c r="C323" s="76"/>
      <c r="G323" s="17"/>
      <c r="H323" s="76"/>
    </row>
    <row r="324" spans="1:11" x14ac:dyDescent="0.3">
      <c r="A324" s="5" t="s">
        <v>758</v>
      </c>
      <c r="B324" s="86" t="s">
        <v>450</v>
      </c>
      <c r="C324" s="76"/>
      <c r="F324" s="5" t="s">
        <v>484</v>
      </c>
      <c r="G324" s="86" t="s">
        <v>450</v>
      </c>
      <c r="H324" s="76"/>
    </row>
    <row r="325" spans="1:11" x14ac:dyDescent="0.3">
      <c r="A325" s="77" t="s">
        <v>71</v>
      </c>
      <c r="B325" s="15">
        <v>45920</v>
      </c>
      <c r="C325" s="76">
        <f>B325/128282</f>
        <v>0.3579613663647277</v>
      </c>
      <c r="F325" s="77">
        <v>0</v>
      </c>
      <c r="G325" s="15">
        <v>83720</v>
      </c>
      <c r="H325" s="76">
        <f t="shared" ref="H325:H331" si="20">G325/128282</f>
        <v>0.65262468623813163</v>
      </c>
      <c r="K325"/>
    </row>
    <row r="326" spans="1:11" x14ac:dyDescent="0.3">
      <c r="A326" s="1" t="s">
        <v>37</v>
      </c>
      <c r="B326" s="15">
        <v>36251</v>
      </c>
      <c r="C326" s="76">
        <f>B326/128282</f>
        <v>0.28258836001933241</v>
      </c>
      <c r="F326" s="77">
        <v>5</v>
      </c>
      <c r="G326" s="15">
        <v>23911</v>
      </c>
      <c r="H326" s="76">
        <f t="shared" si="20"/>
        <v>0.1863940381347344</v>
      </c>
      <c r="K326"/>
    </row>
    <row r="327" spans="1:11" x14ac:dyDescent="0.3">
      <c r="A327" s="1" t="s">
        <v>112</v>
      </c>
      <c r="B327" s="15">
        <v>20666</v>
      </c>
      <c r="C327" s="76">
        <f>B327/128282</f>
        <v>0.16109820551597262</v>
      </c>
      <c r="F327" s="82"/>
      <c r="G327" s="16">
        <v>19959</v>
      </c>
      <c r="H327" s="81">
        <f t="shared" si="20"/>
        <v>0.15558691008871081</v>
      </c>
      <c r="K327"/>
    </row>
    <row r="328" spans="1:11" x14ac:dyDescent="0.3">
      <c r="A328" s="1" t="s">
        <v>60</v>
      </c>
      <c r="B328" s="15">
        <v>16662</v>
      </c>
      <c r="C328" s="76">
        <f>B328/128282</f>
        <v>0.12988572052197503</v>
      </c>
      <c r="F328" s="77">
        <v>2</v>
      </c>
      <c r="G328" s="15">
        <v>328</v>
      </c>
      <c r="H328" s="76">
        <f t="shared" si="20"/>
        <v>2.5568669026051981E-3</v>
      </c>
      <c r="K328"/>
    </row>
    <row r="329" spans="1:11" x14ac:dyDescent="0.3">
      <c r="A329" s="1"/>
      <c r="B329" s="15">
        <v>8783</v>
      </c>
      <c r="C329" s="76">
        <f>B329/128282</f>
        <v>6.8466347577992234E-2</v>
      </c>
      <c r="F329" s="77">
        <v>6</v>
      </c>
      <c r="G329" s="15">
        <v>246</v>
      </c>
      <c r="H329" s="76">
        <f t="shared" si="20"/>
        <v>1.9176501769538985E-3</v>
      </c>
      <c r="K329"/>
    </row>
    <row r="330" spans="1:11" x14ac:dyDescent="0.3">
      <c r="B330" s="17">
        <f>SUM(B325:B329)</f>
        <v>128282</v>
      </c>
      <c r="C330" s="76"/>
      <c r="F330" s="77">
        <v>4</v>
      </c>
      <c r="G330" s="15">
        <v>67</v>
      </c>
      <c r="H330" s="76">
        <f t="shared" si="20"/>
        <v>5.2228683681264712E-4</v>
      </c>
      <c r="K330"/>
    </row>
    <row r="331" spans="1:11" x14ac:dyDescent="0.3">
      <c r="A331" s="65" t="s">
        <v>167</v>
      </c>
      <c r="B331" s="17"/>
      <c r="C331" s="76"/>
      <c r="F331" s="77">
        <v>1</v>
      </c>
      <c r="G331" s="15">
        <v>51</v>
      </c>
      <c r="H331" s="76">
        <f t="shared" si="20"/>
        <v>3.9756162205141797E-4</v>
      </c>
    </row>
    <row r="332" spans="1:11" x14ac:dyDescent="0.3">
      <c r="A332" s="64" t="s">
        <v>871</v>
      </c>
      <c r="B332" s="17"/>
      <c r="C332" s="76"/>
      <c r="G332" s="17">
        <f>SUM(G325:G331)</f>
        <v>128282</v>
      </c>
      <c r="H332" s="76"/>
    </row>
    <row r="333" spans="1:11" x14ac:dyDescent="0.3">
      <c r="B333" s="17"/>
      <c r="C333" s="76"/>
      <c r="F333" s="64" t="s">
        <v>11</v>
      </c>
      <c r="G333" s="17"/>
      <c r="H333" s="76"/>
    </row>
    <row r="334" spans="1:11" x14ac:dyDescent="0.3">
      <c r="B334" s="17"/>
      <c r="C334" s="76"/>
      <c r="F334" s="64"/>
      <c r="G334" s="17"/>
      <c r="H334" s="76"/>
    </row>
    <row r="335" spans="1:11" x14ac:dyDescent="0.3">
      <c r="B335" s="17"/>
      <c r="C335" s="76"/>
      <c r="F335" s="64"/>
      <c r="G335" s="17"/>
      <c r="H335" s="76"/>
    </row>
    <row r="336" spans="1:11" x14ac:dyDescent="0.3">
      <c r="B336" s="17"/>
      <c r="C336" s="76"/>
      <c r="F336" s="64"/>
      <c r="G336" s="17"/>
      <c r="H336" s="76"/>
    </row>
    <row r="337" spans="1:11" x14ac:dyDescent="0.3">
      <c r="A337" s="5" t="s">
        <v>460</v>
      </c>
      <c r="B337" s="86" t="s">
        <v>450</v>
      </c>
      <c r="C337" s="76"/>
      <c r="F337" s="5" t="s">
        <v>467</v>
      </c>
      <c r="G337" s="86" t="s">
        <v>450</v>
      </c>
      <c r="H337" s="76"/>
    </row>
    <row r="338" spans="1:11" x14ac:dyDescent="0.3">
      <c r="A338" s="82">
        <v>0</v>
      </c>
      <c r="B338" s="16">
        <v>111388</v>
      </c>
      <c r="C338" s="81">
        <f t="shared" ref="C338:C349" si="21">B338/128282</f>
        <v>0.86830576386398717</v>
      </c>
      <c r="F338" s="1" t="s">
        <v>70</v>
      </c>
      <c r="G338" s="15">
        <v>127476</v>
      </c>
      <c r="H338" s="76">
        <f>G338/128282</f>
        <v>0.99371696730640313</v>
      </c>
    </row>
    <row r="339" spans="1:11" x14ac:dyDescent="0.3">
      <c r="A339" s="77">
        <v>1</v>
      </c>
      <c r="B339" s="15">
        <v>80</v>
      </c>
      <c r="C339" s="76">
        <f t="shared" si="21"/>
        <v>6.2362607380614583E-4</v>
      </c>
      <c r="F339" s="1" t="s">
        <v>54</v>
      </c>
      <c r="G339" s="15">
        <v>806</v>
      </c>
      <c r="H339" s="76">
        <f>G339/128282</f>
        <v>6.2830326935969195E-3</v>
      </c>
    </row>
    <row r="340" spans="1:11" x14ac:dyDescent="0.3">
      <c r="A340" s="77">
        <v>2</v>
      </c>
      <c r="B340" s="15">
        <v>17</v>
      </c>
      <c r="C340" s="76">
        <f t="shared" si="21"/>
        <v>1.3252054068380598E-4</v>
      </c>
      <c r="G340" s="17">
        <f>SUM(G338:G339)</f>
        <v>128282</v>
      </c>
      <c r="H340" s="76"/>
    </row>
    <row r="341" spans="1:11" x14ac:dyDescent="0.3">
      <c r="A341" s="77">
        <v>4</v>
      </c>
      <c r="B341" s="15">
        <v>31</v>
      </c>
      <c r="C341" s="76">
        <f t="shared" si="21"/>
        <v>2.4165510359988151E-4</v>
      </c>
      <c r="F341" s="64" t="s">
        <v>340</v>
      </c>
      <c r="G341" s="17"/>
      <c r="H341" s="76"/>
      <c r="J341" s="78"/>
      <c r="K341" s="49"/>
    </row>
    <row r="342" spans="1:11" x14ac:dyDescent="0.3">
      <c r="A342" s="77">
        <v>5</v>
      </c>
      <c r="B342" s="15">
        <v>34</v>
      </c>
      <c r="C342" s="76">
        <f t="shared" si="21"/>
        <v>2.6504108136761196E-4</v>
      </c>
      <c r="G342" s="17"/>
      <c r="H342" s="76"/>
      <c r="J342" s="78"/>
      <c r="K342" s="49"/>
    </row>
    <row r="343" spans="1:11" x14ac:dyDescent="0.3">
      <c r="A343" s="77">
        <v>7</v>
      </c>
      <c r="B343" s="15">
        <v>97</v>
      </c>
      <c r="C343" s="76">
        <f t="shared" si="21"/>
        <v>7.5614661448995184E-4</v>
      </c>
      <c r="G343" s="17"/>
      <c r="H343" s="76"/>
      <c r="J343" s="78"/>
      <c r="K343" s="49"/>
    </row>
    <row r="344" spans="1:11" x14ac:dyDescent="0.3">
      <c r="A344" s="77">
        <v>9</v>
      </c>
      <c r="B344" s="15">
        <v>1</v>
      </c>
      <c r="C344" s="76">
        <f t="shared" si="21"/>
        <v>7.7953259225768222E-6</v>
      </c>
      <c r="G344" s="17"/>
      <c r="H344" s="76"/>
      <c r="K344"/>
    </row>
    <row r="345" spans="1:11" x14ac:dyDescent="0.3">
      <c r="A345" s="77">
        <v>10</v>
      </c>
      <c r="B345" s="15">
        <v>69</v>
      </c>
      <c r="C345" s="76">
        <f t="shared" si="21"/>
        <v>5.3787748865780083E-4</v>
      </c>
      <c r="G345" s="17"/>
      <c r="H345" s="76"/>
    </row>
    <row r="346" spans="1:11" x14ac:dyDescent="0.3">
      <c r="A346" s="77">
        <v>12</v>
      </c>
      <c r="B346" s="15">
        <v>94</v>
      </c>
      <c r="C346" s="76">
        <f t="shared" si="21"/>
        <v>7.3276063672222133E-4</v>
      </c>
      <c r="G346" s="17"/>
      <c r="H346" s="76"/>
    </row>
    <row r="347" spans="1:11" x14ac:dyDescent="0.3">
      <c r="A347" s="77">
        <v>13</v>
      </c>
      <c r="B347" s="15">
        <v>39</v>
      </c>
      <c r="C347" s="76">
        <f t="shared" si="21"/>
        <v>3.0401771098049612E-4</v>
      </c>
      <c r="G347" s="17"/>
      <c r="H347" s="76"/>
    </row>
    <row r="348" spans="1:11" x14ac:dyDescent="0.3">
      <c r="A348" s="77">
        <v>15</v>
      </c>
      <c r="B348" s="15">
        <v>10</v>
      </c>
      <c r="C348" s="76">
        <f t="shared" si="21"/>
        <v>7.7953259225768229E-5</v>
      </c>
      <c r="G348" s="17"/>
      <c r="H348" s="76"/>
    </row>
    <row r="349" spans="1:11" x14ac:dyDescent="0.3">
      <c r="A349" s="82"/>
      <c r="B349" s="16">
        <v>16422</v>
      </c>
      <c r="C349" s="81">
        <f t="shared" si="21"/>
        <v>0.1280148423005566</v>
      </c>
      <c r="G349" s="17"/>
      <c r="H349" s="76"/>
      <c r="K349"/>
    </row>
    <row r="350" spans="1:11" x14ac:dyDescent="0.3">
      <c r="B350" s="17">
        <f>SUM(B338:B349)</f>
        <v>128282</v>
      </c>
      <c r="C350" s="76"/>
      <c r="G350" s="17"/>
      <c r="H350" s="76"/>
      <c r="K350"/>
    </row>
    <row r="351" spans="1:11" x14ac:dyDescent="0.3">
      <c r="A351" s="64" t="s">
        <v>173</v>
      </c>
      <c r="B351" s="17"/>
      <c r="C351" s="76"/>
      <c r="G351" s="17"/>
      <c r="H351" s="76"/>
      <c r="K351"/>
    </row>
    <row r="352" spans="1:11" x14ac:dyDescent="0.3">
      <c r="B352" s="17"/>
      <c r="C352" s="76"/>
      <c r="G352" s="17"/>
      <c r="H352" s="76"/>
      <c r="K352"/>
    </row>
    <row r="353" spans="1:11" x14ac:dyDescent="0.3">
      <c r="B353" s="17"/>
      <c r="C353" s="76"/>
      <c r="G353" s="17"/>
      <c r="H353" s="76"/>
      <c r="K353"/>
    </row>
    <row r="354" spans="1:11" x14ac:dyDescent="0.3">
      <c r="A354" s="5" t="s">
        <v>487</v>
      </c>
      <c r="B354" s="86" t="s">
        <v>450</v>
      </c>
      <c r="C354" s="76"/>
      <c r="F354" s="5" t="s">
        <v>471</v>
      </c>
      <c r="G354" s="86" t="s">
        <v>450</v>
      </c>
      <c r="H354" s="76"/>
      <c r="K354"/>
    </row>
    <row r="355" spans="1:11" x14ac:dyDescent="0.3">
      <c r="A355" s="1" t="s">
        <v>70</v>
      </c>
      <c r="B355" s="15">
        <v>83798</v>
      </c>
      <c r="C355" s="76">
        <f>B355/128282</f>
        <v>0.65323272166009261</v>
      </c>
      <c r="F355" s="1" t="s">
        <v>70</v>
      </c>
      <c r="G355" s="15">
        <v>119631</v>
      </c>
      <c r="H355" s="76">
        <f>G355/128282</f>
        <v>0.93256263544378792</v>
      </c>
      <c r="K355"/>
    </row>
    <row r="356" spans="1:11" x14ac:dyDescent="0.3">
      <c r="A356" s="1" t="s">
        <v>54</v>
      </c>
      <c r="B356" s="15">
        <v>44484</v>
      </c>
      <c r="C356" s="76">
        <f>B356/128282</f>
        <v>0.34676727833990739</v>
      </c>
      <c r="F356" s="1" t="s">
        <v>54</v>
      </c>
      <c r="G356" s="15">
        <v>8651</v>
      </c>
      <c r="H356" s="76">
        <f>G356/128282</f>
        <v>6.743736455621209E-2</v>
      </c>
      <c r="K356"/>
    </row>
    <row r="357" spans="1:11" x14ac:dyDescent="0.3">
      <c r="B357" s="17">
        <f>SUM(B355:B356)</f>
        <v>128282</v>
      </c>
      <c r="C357" s="76"/>
      <c r="G357" s="17">
        <f>SUM(G355:G356)</f>
        <v>128282</v>
      </c>
      <c r="H357" s="76"/>
      <c r="K357"/>
    </row>
    <row r="358" spans="1:11" x14ac:dyDescent="0.3">
      <c r="A358" s="64" t="s">
        <v>340</v>
      </c>
      <c r="B358" s="87"/>
      <c r="C358" s="76"/>
      <c r="F358" s="64" t="s">
        <v>340</v>
      </c>
      <c r="G358" s="17"/>
      <c r="H358" s="76"/>
      <c r="K358"/>
    </row>
    <row r="359" spans="1:11" x14ac:dyDescent="0.3">
      <c r="A359" s="49"/>
      <c r="B359" s="87"/>
      <c r="C359" s="76"/>
      <c r="G359" s="17"/>
      <c r="H359" s="76"/>
      <c r="K359"/>
    </row>
    <row r="360" spans="1:11" x14ac:dyDescent="0.3">
      <c r="A360" s="49"/>
      <c r="B360" s="87"/>
      <c r="C360" s="76"/>
      <c r="G360" s="17"/>
      <c r="H360" s="76"/>
      <c r="K360"/>
    </row>
    <row r="361" spans="1:11" x14ac:dyDescent="0.3">
      <c r="B361" s="17"/>
      <c r="C361" s="76"/>
      <c r="G361" s="17"/>
      <c r="H361" s="76"/>
    </row>
    <row r="362" spans="1:11" x14ac:dyDescent="0.3">
      <c r="A362" s="5" t="s">
        <v>480</v>
      </c>
      <c r="B362" s="86" t="s">
        <v>450</v>
      </c>
      <c r="C362" s="76"/>
      <c r="F362" s="5" t="s">
        <v>457</v>
      </c>
      <c r="G362" s="86" t="s">
        <v>450</v>
      </c>
      <c r="H362" s="76"/>
    </row>
    <row r="363" spans="1:11" x14ac:dyDescent="0.3">
      <c r="A363" s="13" t="s">
        <v>472</v>
      </c>
      <c r="B363" s="14">
        <v>121087</v>
      </c>
      <c r="C363" s="88">
        <f t="shared" ref="C363:C370" si="22">B363/128282</f>
        <v>0.94391262998705971</v>
      </c>
      <c r="F363" s="1">
        <v>0</v>
      </c>
      <c r="G363" s="15">
        <v>128277</v>
      </c>
      <c r="H363" s="76">
        <f>G363/128282</f>
        <v>0.99996102337038717</v>
      </c>
    </row>
    <row r="364" spans="1:11" x14ac:dyDescent="0.3">
      <c r="A364" s="8" t="s">
        <v>24</v>
      </c>
      <c r="B364" s="16">
        <v>3334</v>
      </c>
      <c r="C364" s="81">
        <f t="shared" si="22"/>
        <v>2.5989616625871129E-2</v>
      </c>
      <c r="F364" s="1">
        <v>39</v>
      </c>
      <c r="G364" s="15">
        <v>2</v>
      </c>
      <c r="H364" s="76">
        <f>G364/128282</f>
        <v>1.5590651845153644E-5</v>
      </c>
    </row>
    <row r="365" spans="1:11" x14ac:dyDescent="0.3">
      <c r="A365" s="8" t="s">
        <v>31</v>
      </c>
      <c r="B365" s="16">
        <v>1976</v>
      </c>
      <c r="C365" s="81">
        <f t="shared" si="22"/>
        <v>1.5403564023011802E-2</v>
      </c>
      <c r="F365" s="1">
        <v>25.5</v>
      </c>
      <c r="G365" s="15">
        <v>1</v>
      </c>
      <c r="H365" s="76">
        <f>G365/128282</f>
        <v>7.7953259225768222E-6</v>
      </c>
    </row>
    <row r="366" spans="1:11" x14ac:dyDescent="0.3">
      <c r="A366" s="13" t="s">
        <v>33</v>
      </c>
      <c r="B366" s="14">
        <v>921</v>
      </c>
      <c r="C366" s="88">
        <f t="shared" si="22"/>
        <v>7.1794951746932539E-3</v>
      </c>
      <c r="F366" s="1">
        <v>33</v>
      </c>
      <c r="G366" s="15">
        <v>1</v>
      </c>
      <c r="H366" s="76">
        <f>G366/128282</f>
        <v>7.7953259225768222E-6</v>
      </c>
    </row>
    <row r="367" spans="1:11" x14ac:dyDescent="0.3">
      <c r="A367" s="8" t="s">
        <v>483</v>
      </c>
      <c r="B367" s="16">
        <v>494</v>
      </c>
      <c r="C367" s="81">
        <f t="shared" si="22"/>
        <v>3.8508910057529506E-3</v>
      </c>
      <c r="F367" s="1">
        <v>27</v>
      </c>
      <c r="G367" s="15">
        <v>1</v>
      </c>
      <c r="H367" s="76">
        <f>G367/128282</f>
        <v>7.7953259225768222E-6</v>
      </c>
    </row>
    <row r="368" spans="1:11" x14ac:dyDescent="0.3">
      <c r="A368" s="13" t="s">
        <v>30</v>
      </c>
      <c r="B368" s="14">
        <v>202</v>
      </c>
      <c r="C368" s="88">
        <f t="shared" si="22"/>
        <v>1.5746558363605183E-3</v>
      </c>
      <c r="G368" s="17">
        <f>SUM(G363:G367)</f>
        <v>128282</v>
      </c>
      <c r="H368" s="76"/>
    </row>
    <row r="369" spans="1:12" x14ac:dyDescent="0.3">
      <c r="A369" s="13" t="s">
        <v>490</v>
      </c>
      <c r="B369" s="14">
        <v>155</v>
      </c>
      <c r="C369" s="88">
        <f t="shared" si="22"/>
        <v>1.2082755179994074E-3</v>
      </c>
      <c r="F369" s="65" t="s">
        <v>346</v>
      </c>
      <c r="G369" s="17"/>
      <c r="H369" s="76"/>
    </row>
    <row r="370" spans="1:12" x14ac:dyDescent="0.3">
      <c r="A370" s="13" t="s">
        <v>473</v>
      </c>
      <c r="B370" s="14">
        <v>113</v>
      </c>
      <c r="C370" s="88">
        <f t="shared" si="22"/>
        <v>8.8087182925118104E-4</v>
      </c>
      <c r="F370" s="64" t="s">
        <v>871</v>
      </c>
      <c r="G370" s="17"/>
      <c r="H370" s="76"/>
    </row>
    <row r="371" spans="1:12" x14ac:dyDescent="0.3">
      <c r="A371" s="49"/>
      <c r="B371" s="87">
        <f>SUM(B363:B370)</f>
        <v>128282</v>
      </c>
      <c r="C371" s="76"/>
      <c r="G371" s="17"/>
      <c r="H371" s="76"/>
    </row>
    <row r="372" spans="1:12" x14ac:dyDescent="0.3">
      <c r="A372" s="49"/>
      <c r="B372" s="87"/>
      <c r="C372" s="76"/>
      <c r="G372" s="17"/>
      <c r="H372" s="76"/>
      <c r="J372" s="49"/>
      <c r="K372" s="49"/>
      <c r="L372" s="49"/>
    </row>
    <row r="373" spans="1:12" x14ac:dyDescent="0.3">
      <c r="A373" s="49"/>
      <c r="B373" s="87"/>
      <c r="C373" s="76"/>
      <c r="G373" s="17"/>
      <c r="H373" s="76"/>
      <c r="J373" s="49"/>
      <c r="K373" s="49"/>
      <c r="L373" s="49"/>
    </row>
    <row r="374" spans="1:12" x14ac:dyDescent="0.3">
      <c r="A374" s="49"/>
      <c r="B374" s="87"/>
      <c r="C374" s="76"/>
      <c r="G374" s="17"/>
      <c r="H374" s="76"/>
      <c r="J374" s="49"/>
      <c r="K374" s="49"/>
      <c r="L374" s="49"/>
    </row>
    <row r="375" spans="1:12" x14ac:dyDescent="0.3">
      <c r="A375" s="5" t="s">
        <v>87</v>
      </c>
      <c r="B375" s="86" t="s">
        <v>450</v>
      </c>
      <c r="C375" s="76"/>
      <c r="F375" s="5" t="s">
        <v>488</v>
      </c>
      <c r="G375" s="86" t="s">
        <v>450</v>
      </c>
      <c r="H375" s="76"/>
      <c r="J375" s="49"/>
      <c r="K375" s="49"/>
      <c r="L375" s="49"/>
    </row>
    <row r="376" spans="1:12" x14ac:dyDescent="0.3">
      <c r="A376" s="1" t="s">
        <v>137</v>
      </c>
      <c r="B376" s="15">
        <v>92743</v>
      </c>
      <c r="C376" s="76">
        <f>B376/128282</f>
        <v>0.72296191203754234</v>
      </c>
      <c r="F376" s="13" t="s">
        <v>26</v>
      </c>
      <c r="G376" s="14">
        <v>122478</v>
      </c>
      <c r="H376" s="88">
        <f>G376/128282</f>
        <v>0.95475592834536416</v>
      </c>
      <c r="J376" s="49"/>
      <c r="K376" s="49"/>
      <c r="L376" s="49"/>
    </row>
    <row r="377" spans="1:12" x14ac:dyDescent="0.3">
      <c r="A377" s="1" t="s">
        <v>110</v>
      </c>
      <c r="B377" s="15">
        <v>35539</v>
      </c>
      <c r="C377" s="76">
        <f>B377/128282</f>
        <v>0.27703808796245771</v>
      </c>
      <c r="F377" s="8" t="s">
        <v>65</v>
      </c>
      <c r="G377" s="16">
        <v>5804</v>
      </c>
      <c r="H377" s="81">
        <f>G377/128282</f>
        <v>4.5244071654635877E-2</v>
      </c>
      <c r="J377" s="49"/>
      <c r="K377" s="49"/>
      <c r="L377" s="49"/>
    </row>
    <row r="378" spans="1:12" x14ac:dyDescent="0.3">
      <c r="A378" s="49"/>
      <c r="B378" s="87">
        <f>SUM(B376:B377)</f>
        <v>128282</v>
      </c>
      <c r="C378" s="76"/>
      <c r="G378" s="17">
        <f>SUM(G376:G377)</f>
        <v>128282</v>
      </c>
      <c r="J378" s="49"/>
      <c r="K378" s="49"/>
      <c r="L378" s="49"/>
    </row>
    <row r="379" spans="1:12" x14ac:dyDescent="0.3">
      <c r="A379" s="49"/>
      <c r="B379" s="49"/>
      <c r="J379" s="49"/>
      <c r="K379" s="49"/>
      <c r="L379" s="49"/>
    </row>
    <row r="380" spans="1:12" x14ac:dyDescent="0.3">
      <c r="A380" s="49"/>
      <c r="B380" s="49"/>
      <c r="J380" s="49"/>
      <c r="K380" s="49"/>
      <c r="L380" s="49"/>
    </row>
    <row r="381" spans="1:12" x14ac:dyDescent="0.3">
      <c r="A381" s="49"/>
      <c r="B381" s="49"/>
      <c r="J381" s="49"/>
      <c r="K381" s="49"/>
      <c r="L381" s="49"/>
    </row>
    <row r="382" spans="1:12" x14ac:dyDescent="0.3">
      <c r="A382" s="49"/>
      <c r="B382" s="49"/>
      <c r="J382" s="49"/>
      <c r="K382" s="49"/>
      <c r="L382" s="49"/>
    </row>
    <row r="383" spans="1:12" x14ac:dyDescent="0.3">
      <c r="A383" s="49" t="s">
        <v>778</v>
      </c>
      <c r="B383" s="49"/>
      <c r="F383" t="s">
        <v>62</v>
      </c>
      <c r="G383" s="12"/>
      <c r="J383" s="49"/>
      <c r="K383" s="49"/>
      <c r="L383" s="49"/>
    </row>
    <row r="384" spans="1:12" x14ac:dyDescent="0.3">
      <c r="A384" s="5" t="s">
        <v>85</v>
      </c>
      <c r="B384" s="5" t="s">
        <v>102</v>
      </c>
      <c r="C384" s="5" t="s">
        <v>450</v>
      </c>
      <c r="F384" s="5" t="s">
        <v>85</v>
      </c>
      <c r="G384" s="5" t="s">
        <v>102</v>
      </c>
      <c r="H384" s="5" t="s">
        <v>450</v>
      </c>
      <c r="J384" s="49"/>
      <c r="K384" s="49"/>
      <c r="L384" s="49"/>
    </row>
    <row r="385" spans="1:12" x14ac:dyDescent="0.3">
      <c r="A385" s="8" t="s">
        <v>183</v>
      </c>
      <c r="B385" s="8" t="s">
        <v>370</v>
      </c>
      <c r="C385" s="16">
        <v>7361</v>
      </c>
      <c r="D385" s="81">
        <f t="shared" ref="D385:D400" si="23">C385/$C$401</f>
        <v>5.7381394116087996E-2</v>
      </c>
      <c r="F385" s="1" t="s">
        <v>611</v>
      </c>
      <c r="G385" s="1" t="s">
        <v>641</v>
      </c>
      <c r="H385" s="15">
        <v>7448</v>
      </c>
      <c r="I385" s="76">
        <f t="shared" ref="I385:I399" si="24">H385/$H$400</f>
        <v>5.8059587471352175E-2</v>
      </c>
      <c r="J385" s="49"/>
      <c r="K385" s="49"/>
      <c r="L385" s="49"/>
    </row>
    <row r="386" spans="1:12" x14ac:dyDescent="0.3">
      <c r="A386" s="1" t="s">
        <v>374</v>
      </c>
      <c r="B386" s="1" t="s">
        <v>379</v>
      </c>
      <c r="C386" s="15">
        <v>7453</v>
      </c>
      <c r="D386" s="76">
        <f t="shared" si="23"/>
        <v>5.8098564100965061E-2</v>
      </c>
      <c r="F386" s="1" t="s">
        <v>592</v>
      </c>
      <c r="G386" s="1" t="s">
        <v>596</v>
      </c>
      <c r="H386" s="15">
        <v>9470</v>
      </c>
      <c r="I386" s="76">
        <f t="shared" si="24"/>
        <v>7.3821736486802514E-2</v>
      </c>
      <c r="J386" s="49"/>
      <c r="K386" s="49"/>
      <c r="L386" s="49"/>
    </row>
    <row r="387" spans="1:12" x14ac:dyDescent="0.3">
      <c r="A387" s="1" t="s">
        <v>405</v>
      </c>
      <c r="B387" s="1" t="s">
        <v>744</v>
      </c>
      <c r="C387" s="15">
        <v>7468</v>
      </c>
      <c r="D387" s="76">
        <f t="shared" si="23"/>
        <v>5.8215493989803711E-2</v>
      </c>
      <c r="F387" s="1" t="s">
        <v>571</v>
      </c>
      <c r="G387" s="1" t="s">
        <v>588</v>
      </c>
      <c r="H387" s="15">
        <v>4318</v>
      </c>
      <c r="I387" s="76">
        <f t="shared" si="24"/>
        <v>3.3660217333686723E-2</v>
      </c>
      <c r="J387" s="49"/>
      <c r="K387" s="49"/>
      <c r="L387" s="49"/>
    </row>
    <row r="388" spans="1:12" x14ac:dyDescent="0.3">
      <c r="A388" s="1" t="s">
        <v>406</v>
      </c>
      <c r="B388" s="1" t="s">
        <v>386</v>
      </c>
      <c r="C388" s="15">
        <v>7442</v>
      </c>
      <c r="D388" s="76">
        <f t="shared" si="23"/>
        <v>5.8012815515816718E-2</v>
      </c>
      <c r="F388" s="1" t="s">
        <v>606</v>
      </c>
      <c r="G388" s="1" t="s">
        <v>635</v>
      </c>
      <c r="H388" s="15">
        <v>9697</v>
      </c>
      <c r="I388" s="76">
        <f t="shared" si="24"/>
        <v>7.5591275471227445E-2</v>
      </c>
      <c r="J388" s="49"/>
      <c r="K388" s="49"/>
      <c r="L388" s="49"/>
    </row>
    <row r="389" spans="1:12" x14ac:dyDescent="0.3">
      <c r="A389" s="1" t="s">
        <v>395</v>
      </c>
      <c r="B389" s="1" t="s">
        <v>384</v>
      </c>
      <c r="C389" s="15">
        <v>7466</v>
      </c>
      <c r="D389" s="76">
        <f t="shared" si="23"/>
        <v>5.8199903337958561E-2</v>
      </c>
      <c r="F389" s="1" t="s">
        <v>607</v>
      </c>
      <c r="G389" s="1" t="s">
        <v>646</v>
      </c>
      <c r="H389" s="15">
        <v>10106</v>
      </c>
      <c r="I389" s="76">
        <f t="shared" si="24"/>
        <v>7.8779563773561379E-2</v>
      </c>
      <c r="J389" s="49"/>
      <c r="K389" s="49"/>
      <c r="L389" s="49"/>
    </row>
    <row r="390" spans="1:12" x14ac:dyDescent="0.3">
      <c r="A390" s="1" t="s">
        <v>415</v>
      </c>
      <c r="B390" s="1" t="s">
        <v>413</v>
      </c>
      <c r="C390" s="15">
        <v>7425</v>
      </c>
      <c r="D390" s="76">
        <f t="shared" si="23"/>
        <v>5.7880294975132911E-2</v>
      </c>
      <c r="F390" s="1" t="s">
        <v>585</v>
      </c>
      <c r="G390" s="1" t="s">
        <v>589</v>
      </c>
      <c r="H390" s="15">
        <v>9305</v>
      </c>
      <c r="I390" s="76">
        <f t="shared" si="24"/>
        <v>7.253550770957734E-2</v>
      </c>
      <c r="J390" s="49"/>
      <c r="K390" s="49"/>
      <c r="L390" s="49"/>
    </row>
    <row r="391" spans="1:12" x14ac:dyDescent="0.3">
      <c r="A391" s="1" t="s">
        <v>385</v>
      </c>
      <c r="B391" s="1" t="s">
        <v>410</v>
      </c>
      <c r="C391" s="15">
        <v>7432</v>
      </c>
      <c r="D391" s="76">
        <f t="shared" si="23"/>
        <v>5.7934862256590947E-2</v>
      </c>
      <c r="F391" s="1" t="s">
        <v>587</v>
      </c>
      <c r="G391" s="1" t="s">
        <v>640</v>
      </c>
      <c r="H391" s="15">
        <v>9152</v>
      </c>
      <c r="I391" s="76">
        <f t="shared" si="24"/>
        <v>7.1342822843423082E-2</v>
      </c>
      <c r="J391" s="49"/>
      <c r="K391" s="49"/>
      <c r="L391" s="49"/>
    </row>
    <row r="392" spans="1:12" x14ac:dyDescent="0.3">
      <c r="A392" s="1" t="s">
        <v>404</v>
      </c>
      <c r="B392" s="1" t="s">
        <v>388</v>
      </c>
      <c r="C392" s="15">
        <v>7465</v>
      </c>
      <c r="D392" s="76">
        <f t="shared" si="23"/>
        <v>5.8192108012035983E-2</v>
      </c>
      <c r="F392" s="1" t="s">
        <v>601</v>
      </c>
      <c r="G392" s="1" t="s">
        <v>613</v>
      </c>
      <c r="H392" s="15">
        <v>4832</v>
      </c>
      <c r="I392" s="76">
        <f t="shared" si="24"/>
        <v>3.7667014857891208E-2</v>
      </c>
      <c r="J392" s="49"/>
      <c r="K392" s="49"/>
      <c r="L392" s="49"/>
    </row>
    <row r="393" spans="1:12" x14ac:dyDescent="0.3">
      <c r="A393" s="1" t="s">
        <v>398</v>
      </c>
      <c r="B393" s="1" t="s">
        <v>383</v>
      </c>
      <c r="C393" s="15">
        <v>7440</v>
      </c>
      <c r="D393" s="76">
        <f t="shared" si="23"/>
        <v>5.7997224863971561E-2</v>
      </c>
      <c r="F393" s="1" t="s">
        <v>599</v>
      </c>
      <c r="G393" s="1" t="s">
        <v>628</v>
      </c>
      <c r="H393" s="15">
        <v>9976</v>
      </c>
      <c r="I393" s="76">
        <f t="shared" si="24"/>
        <v>7.7766171403626391E-2</v>
      </c>
      <c r="J393" s="49"/>
      <c r="K393" s="49"/>
      <c r="L393" s="49"/>
    </row>
    <row r="394" spans="1:12" x14ac:dyDescent="0.3">
      <c r="A394" s="1" t="s">
        <v>380</v>
      </c>
      <c r="B394" s="1" t="s">
        <v>387</v>
      </c>
      <c r="C394" s="15">
        <v>7429</v>
      </c>
      <c r="D394" s="76">
        <f t="shared" si="23"/>
        <v>5.7911476278823218E-2</v>
      </c>
      <c r="F394" s="1" t="s">
        <v>634</v>
      </c>
      <c r="G394" s="1" t="s">
        <v>612</v>
      </c>
      <c r="H394" s="15">
        <v>9970</v>
      </c>
      <c r="I394" s="76">
        <f t="shared" si="24"/>
        <v>7.771939944809092E-2</v>
      </c>
      <c r="J394" s="49"/>
      <c r="K394" s="49"/>
      <c r="L394" s="49"/>
    </row>
    <row r="395" spans="1:12" x14ac:dyDescent="0.3">
      <c r="A395" s="1" t="s">
        <v>407</v>
      </c>
      <c r="B395" s="1" t="s">
        <v>382</v>
      </c>
      <c r="C395" s="15">
        <v>7446</v>
      </c>
      <c r="D395" s="76">
        <f t="shared" si="23"/>
        <v>5.8043996819507025E-2</v>
      </c>
      <c r="F395" s="1" t="s">
        <v>643</v>
      </c>
      <c r="G395" s="1" t="s">
        <v>632</v>
      </c>
      <c r="H395" s="15">
        <v>9300</v>
      </c>
      <c r="I395" s="76">
        <f t="shared" si="24"/>
        <v>7.2496531079964455E-2</v>
      </c>
      <c r="J395" s="49"/>
      <c r="K395" s="49"/>
      <c r="L395" s="49"/>
    </row>
    <row r="396" spans="1:12" x14ac:dyDescent="0.3">
      <c r="A396" s="1" t="s">
        <v>394</v>
      </c>
      <c r="B396" s="1" t="s">
        <v>408</v>
      </c>
      <c r="C396" s="15">
        <v>7439</v>
      </c>
      <c r="D396" s="76">
        <f t="shared" si="23"/>
        <v>5.7989429538048982E-2</v>
      </c>
      <c r="F396" s="1" t="s">
        <v>636</v>
      </c>
      <c r="G396" s="1" t="s">
        <v>620</v>
      </c>
      <c r="H396" s="15">
        <v>7932</v>
      </c>
      <c r="I396" s="76">
        <f t="shared" si="24"/>
        <v>6.183252521787936E-2</v>
      </c>
      <c r="J396" s="49"/>
      <c r="K396" s="49"/>
      <c r="L396" s="49"/>
    </row>
    <row r="397" spans="1:12" x14ac:dyDescent="0.3">
      <c r="A397" s="1" t="s">
        <v>381</v>
      </c>
      <c r="B397" s="1" t="s">
        <v>411</v>
      </c>
      <c r="C397" s="15">
        <v>7433</v>
      </c>
      <c r="D397" s="76">
        <f t="shared" si="23"/>
        <v>5.7942657582513525E-2</v>
      </c>
      <c r="F397" s="1" t="s">
        <v>666</v>
      </c>
      <c r="G397" s="1" t="s">
        <v>617</v>
      </c>
      <c r="H397" s="15">
        <v>6920</v>
      </c>
      <c r="I397" s="76">
        <f t="shared" si="24"/>
        <v>5.3943655384231612E-2</v>
      </c>
      <c r="J397" s="49"/>
      <c r="K397" s="49"/>
      <c r="L397" s="49"/>
    </row>
    <row r="398" spans="1:12" x14ac:dyDescent="0.3">
      <c r="A398" s="1" t="s">
        <v>390</v>
      </c>
      <c r="B398" s="1" t="s">
        <v>403</v>
      </c>
      <c r="C398" s="15">
        <v>7446</v>
      </c>
      <c r="D398" s="76">
        <f t="shared" si="23"/>
        <v>5.8043996819507025E-2</v>
      </c>
      <c r="F398" s="1" t="s">
        <v>631</v>
      </c>
      <c r="G398" s="1" t="s">
        <v>660</v>
      </c>
      <c r="H398" s="15">
        <v>9238</v>
      </c>
      <c r="I398" s="76">
        <f t="shared" si="24"/>
        <v>7.2013220872764697E-2</v>
      </c>
      <c r="J398" s="49"/>
      <c r="K398" s="49"/>
      <c r="L398" s="49"/>
    </row>
    <row r="399" spans="1:12" x14ac:dyDescent="0.3">
      <c r="A399" s="8" t="s">
        <v>392</v>
      </c>
      <c r="B399" s="8" t="s">
        <v>377</v>
      </c>
      <c r="C399" s="16">
        <v>7442</v>
      </c>
      <c r="D399" s="81">
        <f t="shared" si="23"/>
        <v>5.8012815515816718E-2</v>
      </c>
      <c r="F399" s="1" t="s">
        <v>662</v>
      </c>
      <c r="G399" s="1" t="s">
        <v>627</v>
      </c>
      <c r="H399" s="15">
        <v>10618</v>
      </c>
      <c r="I399" s="76">
        <f t="shared" si="24"/>
        <v>8.2770770645920699E-2</v>
      </c>
      <c r="J399" s="49"/>
      <c r="K399" s="49"/>
      <c r="L399" s="49"/>
    </row>
    <row r="400" spans="1:12" x14ac:dyDescent="0.3">
      <c r="A400" s="1"/>
      <c r="B400" s="1"/>
      <c r="C400" s="15">
        <v>16695</v>
      </c>
      <c r="D400" s="76">
        <f t="shared" si="23"/>
        <v>0.13014296627742006</v>
      </c>
      <c r="H400" s="17">
        <f>SUM(H385:H399)</f>
        <v>128282</v>
      </c>
      <c r="J400" s="49"/>
      <c r="K400" s="49"/>
      <c r="L400" s="49"/>
    </row>
    <row r="401" spans="1:12" x14ac:dyDescent="0.3">
      <c r="A401" s="49"/>
      <c r="B401" s="49"/>
      <c r="C401" s="17">
        <f>SUM(C385:C400)</f>
        <v>128282</v>
      </c>
      <c r="D401" s="76"/>
      <c r="F401" s="64" t="s">
        <v>162</v>
      </c>
      <c r="J401" s="49"/>
      <c r="K401" s="49"/>
      <c r="L401" s="49"/>
    </row>
    <row r="402" spans="1:12" x14ac:dyDescent="0.3">
      <c r="A402" s="64" t="s">
        <v>216</v>
      </c>
      <c r="B402" s="49"/>
      <c r="J402" s="49"/>
      <c r="K402" s="49"/>
      <c r="L402" s="49"/>
    </row>
    <row r="403" spans="1:12" x14ac:dyDescent="0.3">
      <c r="A403" s="49"/>
      <c r="B403" s="49"/>
      <c r="J403" s="49"/>
      <c r="K403" s="49"/>
      <c r="L403" s="49"/>
    </row>
    <row r="404" spans="1:12" x14ac:dyDescent="0.3">
      <c r="A404" s="49"/>
      <c r="B404" s="49"/>
      <c r="J404" s="49"/>
      <c r="K404" s="49"/>
      <c r="L404" s="49"/>
    </row>
    <row r="405" spans="1:12" x14ac:dyDescent="0.3">
      <c r="A405" s="49"/>
      <c r="B405" s="49"/>
      <c r="J405" s="49"/>
      <c r="K405" s="49"/>
      <c r="L405" s="49"/>
    </row>
    <row r="406" spans="1:12" x14ac:dyDescent="0.3">
      <c r="A406" s="5" t="s">
        <v>83</v>
      </c>
      <c r="B406" s="5" t="s">
        <v>450</v>
      </c>
      <c r="F406" s="5" t="s">
        <v>34</v>
      </c>
      <c r="G406" s="5" t="s">
        <v>450</v>
      </c>
      <c r="H406" s="76"/>
      <c r="J406" s="49"/>
      <c r="K406" s="49"/>
      <c r="L406" s="49"/>
    </row>
    <row r="407" spans="1:12" x14ac:dyDescent="0.3">
      <c r="A407" s="1">
        <v>1</v>
      </c>
      <c r="B407" s="15">
        <v>103945</v>
      </c>
      <c r="C407" s="76">
        <f t="shared" ref="C407:C418" si="25">B407/128282</f>
        <v>0.81028515302224791</v>
      </c>
      <c r="F407" s="1"/>
      <c r="G407" s="15">
        <v>16692</v>
      </c>
      <c r="H407" s="76">
        <f t="shared" ref="H407:H415" si="26">G407/128282</f>
        <v>0.13011958029965232</v>
      </c>
      <c r="J407" s="49"/>
      <c r="K407" s="49"/>
      <c r="L407" s="49"/>
    </row>
    <row r="408" spans="1:12" x14ac:dyDescent="0.3">
      <c r="A408" s="1">
        <v>2</v>
      </c>
      <c r="B408" s="15">
        <v>18692</v>
      </c>
      <c r="C408" s="76">
        <f t="shared" si="25"/>
        <v>0.14571023214480597</v>
      </c>
      <c r="F408" s="1" t="s">
        <v>639</v>
      </c>
      <c r="G408" s="15">
        <v>380</v>
      </c>
      <c r="H408" s="76">
        <f t="shared" si="26"/>
        <v>2.9622238505791925E-3</v>
      </c>
      <c r="J408" s="49"/>
      <c r="K408" s="49"/>
      <c r="L408" s="49"/>
    </row>
    <row r="409" spans="1:12" x14ac:dyDescent="0.3">
      <c r="A409" s="1">
        <v>3</v>
      </c>
      <c r="B409" s="15">
        <v>4364</v>
      </c>
      <c r="C409" s="76">
        <f t="shared" si="25"/>
        <v>3.4018802326125253E-2</v>
      </c>
      <c r="F409" s="1" t="s">
        <v>140</v>
      </c>
      <c r="G409" s="15">
        <v>339</v>
      </c>
      <c r="H409" s="76">
        <f t="shared" si="26"/>
        <v>2.6426154877535429E-3</v>
      </c>
      <c r="J409" s="49"/>
      <c r="K409" s="49"/>
      <c r="L409" s="49"/>
    </row>
    <row r="410" spans="1:12" x14ac:dyDescent="0.3">
      <c r="A410" s="1">
        <v>4</v>
      </c>
      <c r="B410" s="15">
        <v>981</v>
      </c>
      <c r="C410" s="76">
        <f t="shared" si="25"/>
        <v>7.6472147300478636E-3</v>
      </c>
      <c r="F410" s="1" t="s">
        <v>677</v>
      </c>
      <c r="G410" s="15">
        <v>297</v>
      </c>
      <c r="H410" s="76">
        <f t="shared" si="26"/>
        <v>2.3152117990053165E-3</v>
      </c>
      <c r="J410" s="49"/>
      <c r="K410" s="49"/>
      <c r="L410" s="49"/>
    </row>
    <row r="411" spans="1:12" x14ac:dyDescent="0.3">
      <c r="A411" s="1">
        <v>5</v>
      </c>
      <c r="B411" s="15">
        <v>211</v>
      </c>
      <c r="C411" s="76">
        <f t="shared" si="25"/>
        <v>1.6448137696637097E-3</v>
      </c>
      <c r="F411" s="1" t="s">
        <v>514</v>
      </c>
      <c r="G411" s="15">
        <v>285</v>
      </c>
      <c r="H411" s="76">
        <f t="shared" si="26"/>
        <v>2.2216678879343945E-3</v>
      </c>
      <c r="J411" s="49"/>
      <c r="K411" s="49"/>
      <c r="L411" s="49"/>
    </row>
    <row r="412" spans="1:12" x14ac:dyDescent="0.3">
      <c r="A412" s="1">
        <v>6</v>
      </c>
      <c r="B412" s="15">
        <v>56</v>
      </c>
      <c r="C412" s="76">
        <f t="shared" si="25"/>
        <v>4.3653825166430207E-4</v>
      </c>
      <c r="F412" s="1" t="s">
        <v>630</v>
      </c>
      <c r="G412" s="15">
        <v>278</v>
      </c>
      <c r="H412" s="76">
        <f t="shared" si="26"/>
        <v>2.1671006064763569E-3</v>
      </c>
      <c r="J412" s="49"/>
      <c r="K412" s="49"/>
      <c r="L412" s="49"/>
    </row>
    <row r="413" spans="1:12" x14ac:dyDescent="0.3">
      <c r="A413" s="1">
        <v>7</v>
      </c>
      <c r="B413" s="15">
        <v>26</v>
      </c>
      <c r="C413" s="76">
        <f t="shared" si="25"/>
        <v>2.0267847398699738E-4</v>
      </c>
      <c r="F413" s="1" t="s">
        <v>650</v>
      </c>
      <c r="G413" s="15">
        <v>267</v>
      </c>
      <c r="H413" s="76">
        <f t="shared" si="26"/>
        <v>2.0813520213280117E-3</v>
      </c>
      <c r="J413" s="49"/>
      <c r="K413" s="49"/>
      <c r="L413" s="49"/>
    </row>
    <row r="414" spans="1:12" x14ac:dyDescent="0.3">
      <c r="A414" s="1">
        <v>8</v>
      </c>
      <c r="B414" s="15">
        <v>3</v>
      </c>
      <c r="C414" s="76">
        <f t="shared" si="25"/>
        <v>2.338597776773047E-5</v>
      </c>
      <c r="F414" s="1" t="s">
        <v>111</v>
      </c>
      <c r="G414" s="15">
        <v>237</v>
      </c>
      <c r="H414" s="76">
        <f t="shared" si="26"/>
        <v>1.8474922436507071E-3</v>
      </c>
      <c r="J414" s="49"/>
      <c r="K414" s="49"/>
      <c r="L414" s="49"/>
    </row>
    <row r="415" spans="1:12" x14ac:dyDescent="0.3">
      <c r="A415" s="1">
        <v>15</v>
      </c>
      <c r="B415" s="15">
        <v>1</v>
      </c>
      <c r="C415" s="76">
        <f t="shared" si="25"/>
        <v>7.7953259225768222E-6</v>
      </c>
      <c r="F415" s="1" t="s">
        <v>645</v>
      </c>
      <c r="G415" s="15">
        <v>233</v>
      </c>
      <c r="H415" s="76">
        <f t="shared" si="26"/>
        <v>1.8163109399603997E-3</v>
      </c>
      <c r="J415" s="49"/>
      <c r="K415" s="49"/>
      <c r="L415" s="49"/>
    </row>
    <row r="416" spans="1:12" x14ac:dyDescent="0.3">
      <c r="A416" s="1">
        <v>21</v>
      </c>
      <c r="B416" s="15">
        <v>1</v>
      </c>
      <c r="C416" s="76">
        <f t="shared" si="25"/>
        <v>7.7953259225768222E-6</v>
      </c>
      <c r="F416" s="1" t="s">
        <v>147</v>
      </c>
      <c r="G416" s="15" t="s">
        <v>147</v>
      </c>
      <c r="H416" s="76"/>
      <c r="J416" s="49"/>
      <c r="K416" s="49"/>
      <c r="L416" s="49"/>
    </row>
    <row r="417" spans="1:12" x14ac:dyDescent="0.3">
      <c r="A417" s="1">
        <v>11</v>
      </c>
      <c r="B417" s="15">
        <v>1</v>
      </c>
      <c r="C417" s="76">
        <f t="shared" si="25"/>
        <v>7.7953259225768222E-6</v>
      </c>
      <c r="F417" s="49"/>
      <c r="G417" s="87">
        <v>128282</v>
      </c>
      <c r="H417" s="76"/>
      <c r="J417" s="49"/>
      <c r="K417" s="49"/>
      <c r="L417" s="49"/>
    </row>
    <row r="418" spans="1:12" x14ac:dyDescent="0.3">
      <c r="A418" s="1">
        <v>10</v>
      </c>
      <c r="B418" s="15">
        <v>1</v>
      </c>
      <c r="C418" s="76">
        <f t="shared" si="25"/>
        <v>7.7953259225768222E-6</v>
      </c>
      <c r="F418" s="65" t="s">
        <v>341</v>
      </c>
      <c r="H418" s="76"/>
      <c r="J418" s="49"/>
      <c r="K418" s="49"/>
      <c r="L418" s="49"/>
    </row>
    <row r="419" spans="1:12" x14ac:dyDescent="0.3">
      <c r="A419" s="49"/>
      <c r="B419" s="87">
        <f>SUM(B407:B418)</f>
        <v>128282</v>
      </c>
      <c r="C419" s="76"/>
      <c r="F419" s="64" t="s">
        <v>871</v>
      </c>
      <c r="H419" s="76"/>
      <c r="J419" s="49"/>
      <c r="K419" s="49"/>
      <c r="L419" s="49"/>
    </row>
    <row r="420" spans="1:12" x14ac:dyDescent="0.3">
      <c r="A420" s="65" t="s">
        <v>210</v>
      </c>
      <c r="B420" s="49"/>
      <c r="C420" s="76"/>
      <c r="H420" s="76"/>
      <c r="J420" s="49"/>
      <c r="K420" s="49"/>
      <c r="L420" s="49"/>
    </row>
    <row r="421" spans="1:12" x14ac:dyDescent="0.3">
      <c r="A421" s="64"/>
      <c r="B421" s="49"/>
      <c r="C421" s="76"/>
      <c r="H421" s="76"/>
      <c r="J421" s="49"/>
      <c r="K421" s="49"/>
      <c r="L421" s="49"/>
    </row>
    <row r="422" spans="1:12" x14ac:dyDescent="0.3">
      <c r="A422" s="49"/>
      <c r="B422" s="49"/>
      <c r="C422" s="76"/>
      <c r="H422" s="76"/>
      <c r="J422" s="49"/>
      <c r="K422" s="49"/>
      <c r="L422" s="49"/>
    </row>
    <row r="423" spans="1:12" x14ac:dyDescent="0.3">
      <c r="A423" s="49"/>
      <c r="B423" s="49"/>
      <c r="C423" s="76"/>
      <c r="H423" s="76"/>
      <c r="J423" s="49"/>
      <c r="K423" s="49"/>
      <c r="L423" s="49"/>
    </row>
    <row r="424" spans="1:12" x14ac:dyDescent="0.3">
      <c r="A424" s="5" t="s">
        <v>453</v>
      </c>
      <c r="B424" s="5" t="s">
        <v>450</v>
      </c>
      <c r="C424" s="76"/>
      <c r="F424" s="5" t="s">
        <v>433</v>
      </c>
      <c r="G424" s="5" t="s">
        <v>450</v>
      </c>
      <c r="H424" s="76"/>
      <c r="J424" s="49"/>
      <c r="K424" s="49"/>
      <c r="L424" s="49"/>
    </row>
    <row r="425" spans="1:12" x14ac:dyDescent="0.3">
      <c r="A425" s="1"/>
      <c r="B425" s="15">
        <v>16695</v>
      </c>
      <c r="C425" s="76">
        <f t="shared" ref="C425:C433" si="27">B425/128282</f>
        <v>0.13014296627742006</v>
      </c>
      <c r="F425" s="1" t="s">
        <v>181</v>
      </c>
      <c r="G425" s="15">
        <v>4500</v>
      </c>
      <c r="H425" s="76">
        <f t="shared" ref="H425:H433" si="28">G425/128282</f>
        <v>3.5078966651595704E-2</v>
      </c>
      <c r="J425" s="49"/>
      <c r="K425" s="49"/>
      <c r="L425" s="49"/>
    </row>
    <row r="426" spans="1:12" x14ac:dyDescent="0.3">
      <c r="A426" s="1">
        <v>20110101</v>
      </c>
      <c r="B426" s="15">
        <v>4159</v>
      </c>
      <c r="C426" s="76">
        <f t="shared" si="27"/>
        <v>3.2420760511997007E-2</v>
      </c>
      <c r="F426" s="1" t="s">
        <v>905</v>
      </c>
      <c r="G426" s="15">
        <v>4349</v>
      </c>
      <c r="H426" s="76">
        <f t="shared" si="28"/>
        <v>3.3901872437286602E-2</v>
      </c>
      <c r="J426" s="49"/>
      <c r="K426" s="49"/>
      <c r="L426" s="49"/>
    </row>
    <row r="427" spans="1:12" x14ac:dyDescent="0.3">
      <c r="A427" s="1">
        <v>20100101</v>
      </c>
      <c r="B427" s="15">
        <v>3175</v>
      </c>
      <c r="C427" s="76">
        <f t="shared" si="27"/>
        <v>2.4750159804181413E-2</v>
      </c>
      <c r="F427" s="1" t="s">
        <v>602</v>
      </c>
      <c r="G427" s="15">
        <v>3875</v>
      </c>
      <c r="H427" s="76">
        <f t="shared" si="28"/>
        <v>3.0206887949985189E-2</v>
      </c>
      <c r="J427" s="49"/>
      <c r="K427" s="49"/>
      <c r="L427" s="49"/>
    </row>
    <row r="428" spans="1:12" x14ac:dyDescent="0.3">
      <c r="A428" s="1">
        <v>20120101</v>
      </c>
      <c r="B428" s="15">
        <v>2656</v>
      </c>
      <c r="C428" s="76">
        <f t="shared" si="27"/>
        <v>2.0704385650364043E-2</v>
      </c>
      <c r="F428" s="1" t="s">
        <v>903</v>
      </c>
      <c r="G428" s="15">
        <v>3145</v>
      </c>
      <c r="H428" s="76">
        <f t="shared" si="28"/>
        <v>2.4516300026504109E-2</v>
      </c>
      <c r="J428" s="49"/>
      <c r="K428" s="49"/>
      <c r="L428" s="49"/>
    </row>
    <row r="429" spans="1:12" x14ac:dyDescent="0.3">
      <c r="A429" s="1">
        <v>20090101</v>
      </c>
      <c r="B429" s="15">
        <v>2021</v>
      </c>
      <c r="C429" s="76">
        <f t="shared" si="27"/>
        <v>1.575435368952776E-2</v>
      </c>
      <c r="F429" s="1" t="s">
        <v>908</v>
      </c>
      <c r="G429" s="15">
        <v>2900</v>
      </c>
      <c r="H429" s="76">
        <f t="shared" si="28"/>
        <v>2.2606445175472785E-2</v>
      </c>
      <c r="J429" s="49"/>
      <c r="K429" s="49"/>
      <c r="L429" s="49"/>
    </row>
    <row r="430" spans="1:12" x14ac:dyDescent="0.3">
      <c r="A430" s="1">
        <v>20120201</v>
      </c>
      <c r="B430" s="15">
        <v>1668</v>
      </c>
      <c r="C430" s="76">
        <f t="shared" si="27"/>
        <v>1.3002603638858141E-2</v>
      </c>
      <c r="F430" s="1" t="s">
        <v>371</v>
      </c>
      <c r="G430" s="15">
        <v>2407</v>
      </c>
      <c r="H430" s="76">
        <f t="shared" si="28"/>
        <v>1.8763349495642411E-2</v>
      </c>
      <c r="J430" s="49"/>
      <c r="K430" s="49"/>
      <c r="L430" s="49"/>
    </row>
    <row r="431" spans="1:12" x14ac:dyDescent="0.3">
      <c r="A431" s="1">
        <v>20080101</v>
      </c>
      <c r="B431" s="15">
        <v>1646</v>
      </c>
      <c r="C431" s="76">
        <f t="shared" si="27"/>
        <v>1.283110646856145E-2</v>
      </c>
      <c r="F431" s="1" t="s">
        <v>904</v>
      </c>
      <c r="G431" s="15">
        <v>2123</v>
      </c>
      <c r="H431" s="76">
        <f t="shared" si="28"/>
        <v>1.6549476933630593E-2</v>
      </c>
      <c r="J431" s="49"/>
      <c r="K431" s="49"/>
      <c r="L431" s="49"/>
    </row>
    <row r="432" spans="1:12" x14ac:dyDescent="0.3">
      <c r="A432" s="1">
        <v>20110501</v>
      </c>
      <c r="B432" s="15">
        <v>1552</v>
      </c>
      <c r="C432" s="76">
        <f t="shared" si="27"/>
        <v>1.2098345831839229E-2</v>
      </c>
      <c r="F432" s="1" t="s">
        <v>180</v>
      </c>
      <c r="G432" s="15">
        <v>2074</v>
      </c>
      <c r="H432" s="76">
        <f t="shared" si="28"/>
        <v>1.6167505963424332E-2</v>
      </c>
      <c r="J432" s="49"/>
      <c r="K432" s="49"/>
      <c r="L432" s="49"/>
    </row>
    <row r="433" spans="1:13" x14ac:dyDescent="0.3">
      <c r="A433" s="1">
        <v>20110701</v>
      </c>
      <c r="B433" s="15">
        <v>1550</v>
      </c>
      <c r="C433" s="76">
        <f t="shared" si="27"/>
        <v>1.2082755179994076E-2</v>
      </c>
      <c r="F433" s="1" t="s">
        <v>574</v>
      </c>
      <c r="G433" s="15">
        <v>2014</v>
      </c>
      <c r="H433" s="76">
        <f t="shared" si="28"/>
        <v>1.5699786408069721E-2</v>
      </c>
      <c r="J433" s="49"/>
      <c r="K433" s="49"/>
      <c r="L433" s="49"/>
    </row>
    <row r="434" spans="1:13" x14ac:dyDescent="0.3">
      <c r="A434" s="1" t="s">
        <v>147</v>
      </c>
      <c r="B434" s="15" t="s">
        <v>147</v>
      </c>
      <c r="F434" s="1" t="s">
        <v>147</v>
      </c>
      <c r="G434" s="15" t="s">
        <v>138</v>
      </c>
      <c r="J434" s="49"/>
      <c r="K434" s="49"/>
      <c r="L434" s="49"/>
    </row>
    <row r="435" spans="1:13" x14ac:dyDescent="0.3">
      <c r="B435" s="17">
        <v>128282</v>
      </c>
      <c r="F435" s="85"/>
      <c r="G435" s="17">
        <v>128282</v>
      </c>
      <c r="J435" s="49"/>
      <c r="K435" s="49"/>
      <c r="L435" s="49"/>
    </row>
    <row r="436" spans="1:13" x14ac:dyDescent="0.3">
      <c r="A436" s="65" t="s">
        <v>191</v>
      </c>
      <c r="B436" s="49"/>
      <c r="C436" s="76"/>
      <c r="F436" s="65" t="s">
        <v>347</v>
      </c>
      <c r="J436" s="49"/>
      <c r="K436" s="49"/>
      <c r="L436" s="49"/>
    </row>
    <row r="437" spans="1:13" x14ac:dyDescent="0.3">
      <c r="A437" s="64" t="s">
        <v>871</v>
      </c>
      <c r="B437" s="49"/>
      <c r="C437" s="76"/>
      <c r="F437" s="64" t="s">
        <v>871</v>
      </c>
      <c r="J437" s="49"/>
      <c r="K437" s="49"/>
      <c r="L437" s="49"/>
    </row>
    <row r="438" spans="1:13" x14ac:dyDescent="0.3">
      <c r="A438" s="49"/>
      <c r="B438" s="49"/>
      <c r="C438" s="76"/>
      <c r="J438" s="49"/>
      <c r="K438" s="49"/>
      <c r="L438" s="49"/>
    </row>
    <row r="439" spans="1:13" x14ac:dyDescent="0.3">
      <c r="A439" s="49"/>
      <c r="B439" s="49"/>
      <c r="C439" s="76"/>
      <c r="J439" s="49"/>
      <c r="K439" s="49"/>
      <c r="L439" s="49"/>
    </row>
    <row r="440" spans="1:13" x14ac:dyDescent="0.3">
      <c r="A440" s="5" t="s">
        <v>448</v>
      </c>
      <c r="B440" s="5" t="s">
        <v>450</v>
      </c>
      <c r="C440" s="76"/>
      <c r="F440" s="5" t="s">
        <v>486</v>
      </c>
      <c r="G440" s="86" t="s">
        <v>450</v>
      </c>
      <c r="J440" s="49"/>
      <c r="K440" s="49"/>
      <c r="L440" s="49"/>
    </row>
    <row r="441" spans="1:13" x14ac:dyDescent="0.3">
      <c r="A441" s="1">
        <v>0</v>
      </c>
      <c r="B441" s="15">
        <v>128282</v>
      </c>
      <c r="F441" s="1">
        <v>0</v>
      </c>
      <c r="G441" s="15">
        <v>128282</v>
      </c>
      <c r="J441" s="49"/>
      <c r="K441" s="49"/>
      <c r="L441" s="49"/>
    </row>
    <row r="442" spans="1:13" x14ac:dyDescent="0.3">
      <c r="A442" s="65" t="s">
        <v>422</v>
      </c>
      <c r="F442" s="65" t="s">
        <v>422</v>
      </c>
      <c r="K442"/>
    </row>
    <row r="443" spans="1:13" x14ac:dyDescent="0.3">
      <c r="A443" s="64" t="s">
        <v>871</v>
      </c>
      <c r="F443" s="64" t="s">
        <v>871</v>
      </c>
      <c r="G443" s="17"/>
      <c r="K443"/>
    </row>
    <row r="444" spans="1:13" x14ac:dyDescent="0.3">
      <c r="G444" s="17"/>
    </row>
    <row r="445" spans="1:13" x14ac:dyDescent="0.3">
      <c r="G445" s="17"/>
    </row>
    <row r="446" spans="1:13" x14ac:dyDescent="0.3">
      <c r="G446" s="17"/>
    </row>
    <row r="447" spans="1:13" ht="19.5" x14ac:dyDescent="0.3">
      <c r="A447" s="55" t="s">
        <v>5</v>
      </c>
      <c r="M447" s="33" t="s">
        <v>4</v>
      </c>
    </row>
    <row r="448" spans="1:13" x14ac:dyDescent="0.3">
      <c r="A448" s="5" t="s">
        <v>32</v>
      </c>
      <c r="B448" s="5" t="s">
        <v>43</v>
      </c>
      <c r="C448" s="5" t="s">
        <v>36</v>
      </c>
      <c r="D448" s="5" t="s">
        <v>28</v>
      </c>
      <c r="E448" s="5" t="s">
        <v>23</v>
      </c>
      <c r="F448" s="5" t="s">
        <v>466</v>
      </c>
      <c r="G448" s="5" t="s">
        <v>44</v>
      </c>
      <c r="H448" s="5" t="s">
        <v>454</v>
      </c>
      <c r="I448" s="5" t="s">
        <v>40</v>
      </c>
      <c r="J448" s="5" t="s">
        <v>42</v>
      </c>
      <c r="K448" s="5" t="s">
        <v>79</v>
      </c>
      <c r="L448" s="5" t="s">
        <v>532</v>
      </c>
      <c r="M448" s="5" t="s">
        <v>494</v>
      </c>
    </row>
    <row r="449" spans="1:13" x14ac:dyDescent="0.3">
      <c r="A449" s="10" t="s">
        <v>484</v>
      </c>
      <c r="B449" s="10" t="s">
        <v>104</v>
      </c>
      <c r="C449" s="10" t="s">
        <v>29</v>
      </c>
      <c r="D449" s="10" t="s">
        <v>29</v>
      </c>
      <c r="E449" s="10" t="s">
        <v>29</v>
      </c>
      <c r="F449" s="10" t="s">
        <v>29</v>
      </c>
      <c r="G449" s="10" t="s">
        <v>29</v>
      </c>
      <c r="H449" s="10">
        <v>6</v>
      </c>
      <c r="I449" s="10">
        <v>108323</v>
      </c>
      <c r="J449" s="11">
        <f t="shared" ref="J449:J454" si="29">I449/128282</f>
        <v>0.84441308991128916</v>
      </c>
      <c r="K449" s="52"/>
      <c r="L449" s="57"/>
      <c r="M449" s="63"/>
    </row>
    <row r="450" spans="1:13" x14ac:dyDescent="0.3">
      <c r="A450" s="10" t="s">
        <v>458</v>
      </c>
      <c r="B450" s="10" t="s">
        <v>104</v>
      </c>
      <c r="C450" s="10" t="s">
        <v>29</v>
      </c>
      <c r="D450" s="10" t="s">
        <v>29</v>
      </c>
      <c r="E450" s="10" t="s">
        <v>29</v>
      </c>
      <c r="F450" s="10" t="s">
        <v>29</v>
      </c>
      <c r="G450" s="10" t="s">
        <v>29</v>
      </c>
      <c r="H450" s="10">
        <v>12</v>
      </c>
      <c r="I450" s="10">
        <v>108476</v>
      </c>
      <c r="J450" s="11">
        <f t="shared" si="29"/>
        <v>0.84560577477744348</v>
      </c>
      <c r="K450" s="10"/>
      <c r="L450" s="37"/>
      <c r="M450" s="59"/>
    </row>
    <row r="451" spans="1:13" x14ac:dyDescent="0.3">
      <c r="A451" s="10" t="s">
        <v>442</v>
      </c>
      <c r="B451" s="10" t="s">
        <v>104</v>
      </c>
      <c r="C451" s="10" t="s">
        <v>29</v>
      </c>
      <c r="D451" s="10" t="s">
        <v>29</v>
      </c>
      <c r="E451" s="10" t="s">
        <v>29</v>
      </c>
      <c r="F451" s="10" t="s">
        <v>29</v>
      </c>
      <c r="G451" s="10" t="s">
        <v>29</v>
      </c>
      <c r="H451" s="10">
        <v>12</v>
      </c>
      <c r="I451" s="10">
        <v>111196</v>
      </c>
      <c r="J451" s="11">
        <f t="shared" si="29"/>
        <v>0.86680906128685242</v>
      </c>
      <c r="K451" s="10"/>
      <c r="L451" s="37"/>
      <c r="M451" s="59"/>
    </row>
    <row r="452" spans="1:13" x14ac:dyDescent="0.3">
      <c r="A452" s="10" t="s">
        <v>778</v>
      </c>
      <c r="B452" s="10" t="s">
        <v>47</v>
      </c>
      <c r="C452" s="10">
        <v>-386.89117043121098</v>
      </c>
      <c r="D452" s="10">
        <v>1596.1889117043099</v>
      </c>
      <c r="E452" s="10">
        <v>60.291519757634198</v>
      </c>
      <c r="F452" s="10">
        <v>74.9079486194358</v>
      </c>
      <c r="G452" s="10">
        <v>2.9731281199128601</v>
      </c>
      <c r="H452" s="10" t="s">
        <v>29</v>
      </c>
      <c r="I452" s="10">
        <v>111587</v>
      </c>
      <c r="J452" s="11">
        <f t="shared" si="29"/>
        <v>0.86985703372257994</v>
      </c>
      <c r="K452" s="10"/>
      <c r="L452" s="59"/>
      <c r="M452" s="59"/>
    </row>
    <row r="453" spans="1:13" x14ac:dyDescent="0.3">
      <c r="A453" s="10" t="s">
        <v>456</v>
      </c>
      <c r="B453" s="10" t="s">
        <v>104</v>
      </c>
      <c r="C453" s="10" t="s">
        <v>29</v>
      </c>
      <c r="D453" s="10" t="s">
        <v>29</v>
      </c>
      <c r="E453" s="10" t="s">
        <v>29</v>
      </c>
      <c r="F453" s="10" t="s">
        <v>29</v>
      </c>
      <c r="G453" s="10" t="s">
        <v>29</v>
      </c>
      <c r="H453" s="10">
        <v>5</v>
      </c>
      <c r="I453" s="10">
        <v>111655</v>
      </c>
      <c r="J453" s="11">
        <f t="shared" si="29"/>
        <v>0.87038711588531514</v>
      </c>
      <c r="K453" s="10"/>
      <c r="L453" s="59"/>
      <c r="M453" s="59"/>
    </row>
    <row r="454" spans="1:13" x14ac:dyDescent="0.3">
      <c r="A454" s="10" t="s">
        <v>447</v>
      </c>
      <c r="B454" s="10" t="s">
        <v>104</v>
      </c>
      <c r="C454" s="10" t="s">
        <v>29</v>
      </c>
      <c r="D454" s="10" t="s">
        <v>29</v>
      </c>
      <c r="E454" s="10" t="s">
        <v>29</v>
      </c>
      <c r="F454" s="10" t="s">
        <v>29</v>
      </c>
      <c r="G454" s="10" t="s">
        <v>29</v>
      </c>
      <c r="H454" s="10">
        <v>7</v>
      </c>
      <c r="I454" s="10">
        <v>111845</v>
      </c>
      <c r="J454" s="11">
        <f t="shared" si="29"/>
        <v>0.8718682278106048</v>
      </c>
      <c r="K454" s="10"/>
      <c r="L454" s="37"/>
      <c r="M454" s="59"/>
    </row>
    <row r="455" spans="1:13" x14ac:dyDescent="0.3">
      <c r="L455" s="12"/>
      <c r="M455" s="12"/>
    </row>
    <row r="456" spans="1:13" x14ac:dyDescent="0.3">
      <c r="L456" s="12"/>
      <c r="M456" s="12"/>
    </row>
    <row r="457" spans="1:13" x14ac:dyDescent="0.3">
      <c r="L457" s="12"/>
      <c r="M457" s="12"/>
    </row>
    <row r="458" spans="1:13" x14ac:dyDescent="0.3">
      <c r="L458" s="12"/>
      <c r="M458" s="12"/>
    </row>
    <row r="459" spans="1:13" x14ac:dyDescent="0.3">
      <c r="L459" s="12"/>
      <c r="M459" s="12"/>
    </row>
    <row r="460" spans="1:13" x14ac:dyDescent="0.3">
      <c r="L460" s="12"/>
      <c r="M460" s="12"/>
    </row>
    <row r="461" spans="1:13" x14ac:dyDescent="0.3">
      <c r="L461" s="12"/>
      <c r="M461" s="12"/>
    </row>
    <row r="462" spans="1:13" x14ac:dyDescent="0.3">
      <c r="L462" s="12"/>
      <c r="M462" s="12"/>
    </row>
    <row r="463" spans="1:13" x14ac:dyDescent="0.3">
      <c r="L463" s="12"/>
      <c r="M463" s="12"/>
    </row>
    <row r="464" spans="1:13" x14ac:dyDescent="0.3">
      <c r="L464" s="12"/>
      <c r="M464" s="12"/>
    </row>
    <row r="465" spans="12:13" x14ac:dyDescent="0.3">
      <c r="L465" s="12"/>
      <c r="M465" s="12"/>
    </row>
    <row r="466" spans="12:13" x14ac:dyDescent="0.3">
      <c r="L466" s="12"/>
      <c r="M466" s="12"/>
    </row>
    <row r="467" spans="12:13" x14ac:dyDescent="0.3">
      <c r="L467" s="12"/>
      <c r="M467" s="12"/>
    </row>
    <row r="468" spans="12:13" x14ac:dyDescent="0.3">
      <c r="L468" s="12"/>
      <c r="M468" s="12"/>
    </row>
    <row r="469" spans="12:13" x14ac:dyDescent="0.3">
      <c r="L469" s="12"/>
      <c r="M469" s="12"/>
    </row>
    <row r="470" spans="12:13" x14ac:dyDescent="0.3">
      <c r="L470" s="12"/>
      <c r="M470" s="12"/>
    </row>
    <row r="471" spans="12:13" x14ac:dyDescent="0.3">
      <c r="L471" s="12"/>
      <c r="M471" s="12"/>
    </row>
    <row r="472" spans="12:13" x14ac:dyDescent="0.3">
      <c r="L472" s="12"/>
      <c r="M472" s="12"/>
    </row>
    <row r="473" spans="12:13" x14ac:dyDescent="0.3">
      <c r="L473" s="12"/>
      <c r="M473" s="12"/>
    </row>
    <row r="474" spans="12:13" x14ac:dyDescent="0.3">
      <c r="L474" s="12"/>
      <c r="M474" s="12"/>
    </row>
  </sheetData>
  <phoneticPr fontId="14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E8B8B8"/>
  </sheetPr>
  <dimension ref="A1:O466"/>
  <sheetViews>
    <sheetView zoomScale="90" zoomScaleNormal="90" workbookViewId="0">
      <pane xSplit="1" ySplit="2" topLeftCell="B3" activePane="bottomRight" state="frozen"/>
      <selection pane="topRight"/>
      <selection pane="bottomLeft"/>
      <selection pane="bottomRight" activeCell="F124" sqref="F124"/>
    </sheetView>
  </sheetViews>
  <sheetFormatPr defaultColWidth="8.75" defaultRowHeight="16.5" x14ac:dyDescent="0.3"/>
  <cols>
    <col min="1" max="1" width="31.25" customWidth="1"/>
    <col min="2" max="2" width="14.375" customWidth="1"/>
    <col min="3" max="3" width="16.25" bestFit="1" customWidth="1"/>
    <col min="4" max="4" width="20.25" customWidth="1"/>
    <col min="5" max="5" width="18.75" bestFit="1" customWidth="1"/>
    <col min="6" max="6" width="12.5" customWidth="1"/>
    <col min="7" max="7" width="12" bestFit="1" customWidth="1"/>
    <col min="8" max="8" width="13" customWidth="1"/>
    <col min="9" max="9" width="21.875" bestFit="1" customWidth="1"/>
    <col min="10" max="10" width="23.125" customWidth="1"/>
    <col min="11" max="11" width="22.75" style="12" customWidth="1"/>
    <col min="12" max="12" width="14.75" customWidth="1"/>
    <col min="13" max="13" width="12.5" customWidth="1"/>
  </cols>
  <sheetData>
    <row r="1" spans="1:14" ht="19.5" x14ac:dyDescent="0.3">
      <c r="A1" s="55" t="s">
        <v>7</v>
      </c>
      <c r="M1" s="33" t="s">
        <v>4</v>
      </c>
    </row>
    <row r="2" spans="1:14" x14ac:dyDescent="0.3">
      <c r="A2" s="5" t="s">
        <v>32</v>
      </c>
      <c r="B2" s="5" t="s">
        <v>43</v>
      </c>
      <c r="C2" s="5" t="s">
        <v>36</v>
      </c>
      <c r="D2" s="5" t="s">
        <v>28</v>
      </c>
      <c r="E2" s="5" t="s">
        <v>23</v>
      </c>
      <c r="F2" s="5" t="s">
        <v>466</v>
      </c>
      <c r="G2" s="5" t="s">
        <v>44</v>
      </c>
      <c r="H2" s="5" t="s">
        <v>964</v>
      </c>
      <c r="I2" s="5" t="s">
        <v>454</v>
      </c>
      <c r="J2" s="5" t="s">
        <v>154</v>
      </c>
      <c r="K2" s="5" t="s">
        <v>1009</v>
      </c>
      <c r="L2" s="5" t="s">
        <v>532</v>
      </c>
      <c r="M2" s="5" t="s">
        <v>494</v>
      </c>
    </row>
    <row r="3" spans="1:14" s="106" customFormat="1" x14ac:dyDescent="0.3">
      <c r="A3" s="178" t="s">
        <v>995</v>
      </c>
      <c r="B3" s="108" t="s">
        <v>923</v>
      </c>
      <c r="C3" s="109"/>
      <c r="D3" s="52"/>
      <c r="E3" s="52"/>
      <c r="F3" s="52"/>
      <c r="G3" s="52"/>
      <c r="H3" s="52"/>
      <c r="I3" s="52">
        <v>290001</v>
      </c>
      <c r="J3" s="129" t="s">
        <v>972</v>
      </c>
      <c r="K3" s="132" t="s">
        <v>997</v>
      </c>
      <c r="L3" s="109"/>
      <c r="M3" s="52"/>
      <c r="N3" s="146"/>
    </row>
    <row r="4" spans="1:14" s="106" customFormat="1" ht="46.5" customHeight="1" x14ac:dyDescent="0.3">
      <c r="A4" s="179" t="s">
        <v>1023</v>
      </c>
      <c r="B4" s="108" t="s">
        <v>923</v>
      </c>
      <c r="C4" s="109"/>
      <c r="D4" s="52"/>
      <c r="E4" s="52"/>
      <c r="F4" s="52"/>
      <c r="G4" s="52"/>
      <c r="H4" s="52"/>
      <c r="I4" s="108">
        <v>2</v>
      </c>
      <c r="J4" s="128" t="s">
        <v>925</v>
      </c>
      <c r="K4" s="132" t="s">
        <v>159</v>
      </c>
      <c r="L4" s="109"/>
      <c r="M4" s="52"/>
    </row>
    <row r="5" spans="1:14" s="106" customFormat="1" x14ac:dyDescent="0.3">
      <c r="A5" s="180" t="s">
        <v>1040</v>
      </c>
      <c r="B5" s="108" t="s">
        <v>922</v>
      </c>
      <c r="C5" s="136">
        <v>42795</v>
      </c>
      <c r="D5" s="143">
        <v>43220</v>
      </c>
      <c r="E5" s="52"/>
      <c r="F5" s="52"/>
      <c r="G5" s="52"/>
      <c r="H5" s="52"/>
      <c r="I5" s="52"/>
      <c r="J5" s="129" t="s">
        <v>976</v>
      </c>
      <c r="K5" s="133" t="s">
        <v>1003</v>
      </c>
      <c r="L5" s="109"/>
      <c r="M5" s="52"/>
    </row>
    <row r="6" spans="1:14" s="106" customFormat="1" x14ac:dyDescent="0.3">
      <c r="A6" s="181" t="s">
        <v>970</v>
      </c>
      <c r="B6" s="108" t="s">
        <v>923</v>
      </c>
      <c r="C6" s="109"/>
      <c r="D6" s="52"/>
      <c r="E6" s="52"/>
      <c r="F6" s="52"/>
      <c r="G6" s="52"/>
      <c r="H6" s="52"/>
      <c r="I6" s="52">
        <v>1</v>
      </c>
      <c r="J6" s="130" t="s">
        <v>991</v>
      </c>
      <c r="K6" s="133" t="s">
        <v>996</v>
      </c>
      <c r="L6" s="166" t="s">
        <v>1070</v>
      </c>
      <c r="M6" s="167" t="s">
        <v>1071</v>
      </c>
      <c r="N6" s="146"/>
    </row>
    <row r="7" spans="1:14" s="106" customFormat="1" x14ac:dyDescent="0.3">
      <c r="A7" s="178" t="s">
        <v>957</v>
      </c>
      <c r="B7" s="108" t="s">
        <v>923</v>
      </c>
      <c r="C7" s="110"/>
      <c r="D7" s="111"/>
      <c r="E7" s="52"/>
      <c r="F7" s="52"/>
      <c r="G7" s="52"/>
      <c r="H7" s="52">
        <v>55921</v>
      </c>
      <c r="I7" s="52">
        <v>3</v>
      </c>
      <c r="J7" s="131" t="s">
        <v>936</v>
      </c>
      <c r="K7" s="133" t="s">
        <v>946</v>
      </c>
      <c r="L7" s="110"/>
      <c r="M7" s="52"/>
    </row>
    <row r="8" spans="1:14" s="106" customFormat="1" x14ac:dyDescent="0.3">
      <c r="A8" s="179" t="s">
        <v>1052</v>
      </c>
      <c r="B8" s="108" t="s">
        <v>923</v>
      </c>
      <c r="C8" s="110"/>
      <c r="D8" s="113"/>
      <c r="E8" s="52"/>
      <c r="F8" s="52"/>
      <c r="G8" s="52"/>
      <c r="H8" s="52"/>
      <c r="I8" s="52">
        <v>12</v>
      </c>
      <c r="J8" s="128" t="s">
        <v>910</v>
      </c>
      <c r="K8" s="134" t="s">
        <v>1004</v>
      </c>
      <c r="L8" s="110"/>
      <c r="M8" s="52"/>
    </row>
    <row r="9" spans="1:14" s="107" customFormat="1" x14ac:dyDescent="0.3">
      <c r="A9" s="178" t="s">
        <v>959</v>
      </c>
      <c r="B9" s="108" t="s">
        <v>923</v>
      </c>
      <c r="C9" s="109"/>
      <c r="D9" s="52"/>
      <c r="E9" s="114"/>
      <c r="F9" s="114"/>
      <c r="G9" s="114"/>
      <c r="H9" s="114"/>
      <c r="I9" s="114">
        <v>2</v>
      </c>
      <c r="J9" s="131" t="s">
        <v>936</v>
      </c>
      <c r="K9" s="133" t="s">
        <v>946</v>
      </c>
      <c r="L9" s="109"/>
      <c r="M9" s="114"/>
    </row>
    <row r="10" spans="1:14" s="106" customFormat="1" x14ac:dyDescent="0.3">
      <c r="A10" s="172" t="s">
        <v>977</v>
      </c>
      <c r="B10" s="173" t="s">
        <v>923</v>
      </c>
      <c r="C10" s="174"/>
      <c r="D10" s="175"/>
      <c r="E10" s="175"/>
      <c r="F10" s="175"/>
      <c r="G10" s="175"/>
      <c r="H10" s="175"/>
      <c r="I10" s="175">
        <v>310</v>
      </c>
      <c r="J10" s="128" t="s">
        <v>965</v>
      </c>
      <c r="K10" s="133" t="s">
        <v>945</v>
      </c>
      <c r="L10" s="109"/>
      <c r="M10" s="52"/>
    </row>
    <row r="11" spans="1:14" s="106" customFormat="1" x14ac:dyDescent="0.3">
      <c r="A11" s="176" t="s">
        <v>1069</v>
      </c>
      <c r="B11" s="173" t="s">
        <v>923</v>
      </c>
      <c r="C11" s="174"/>
      <c r="D11" s="175"/>
      <c r="E11" s="175"/>
      <c r="F11" s="175"/>
      <c r="G11" s="175"/>
      <c r="H11" s="175"/>
      <c r="I11" s="177">
        <v>41</v>
      </c>
      <c r="J11" s="129" t="s">
        <v>921</v>
      </c>
      <c r="K11" s="133" t="s">
        <v>971</v>
      </c>
      <c r="L11" s="109"/>
      <c r="M11" s="52"/>
    </row>
    <row r="12" spans="1:14" s="106" customFormat="1" x14ac:dyDescent="0.3">
      <c r="A12" s="184" t="s">
        <v>948</v>
      </c>
      <c r="B12" s="173" t="s">
        <v>923</v>
      </c>
      <c r="C12" s="174"/>
      <c r="D12" s="175"/>
      <c r="E12" s="175"/>
      <c r="F12" s="175"/>
      <c r="G12" s="175"/>
      <c r="H12" s="175">
        <v>26216</v>
      </c>
      <c r="I12" s="175">
        <v>226127</v>
      </c>
      <c r="J12" s="128" t="s">
        <v>911</v>
      </c>
      <c r="K12" s="133" t="s">
        <v>961</v>
      </c>
      <c r="L12" s="109"/>
      <c r="M12" s="52"/>
    </row>
    <row r="13" spans="1:14" s="106" customFormat="1" x14ac:dyDescent="0.3">
      <c r="A13" s="182" t="s">
        <v>974</v>
      </c>
      <c r="B13" s="108" t="s">
        <v>981</v>
      </c>
      <c r="C13" s="135">
        <v>-0.747</v>
      </c>
      <c r="D13" s="52">
        <v>263.2</v>
      </c>
      <c r="E13" s="52">
        <v>-0.55100000000000005</v>
      </c>
      <c r="F13" s="52">
        <v>0.69399999999999995</v>
      </c>
      <c r="G13" s="52">
        <v>57.34</v>
      </c>
      <c r="H13" s="52"/>
      <c r="I13" s="52"/>
      <c r="J13" s="129" t="s">
        <v>924</v>
      </c>
      <c r="K13" s="134" t="s">
        <v>963</v>
      </c>
      <c r="L13" s="109"/>
      <c r="M13" s="52"/>
    </row>
    <row r="14" spans="1:14" s="106" customFormat="1" x14ac:dyDescent="0.3">
      <c r="A14" s="183" t="s">
        <v>998</v>
      </c>
      <c r="B14" s="108" t="s">
        <v>923</v>
      </c>
      <c r="C14" s="109"/>
      <c r="D14" s="52"/>
      <c r="E14" s="52"/>
      <c r="F14" s="52"/>
      <c r="G14" s="52"/>
      <c r="H14" s="52"/>
      <c r="I14" s="52">
        <v>308</v>
      </c>
      <c r="J14" s="128" t="s">
        <v>990</v>
      </c>
      <c r="K14" s="133" t="s">
        <v>962</v>
      </c>
      <c r="L14" s="109"/>
      <c r="M14" s="52"/>
    </row>
    <row r="15" spans="1:14" s="106" customFormat="1" x14ac:dyDescent="0.3">
      <c r="A15" s="182" t="s">
        <v>949</v>
      </c>
      <c r="B15" s="108" t="s">
        <v>923</v>
      </c>
      <c r="C15" s="118"/>
      <c r="D15" s="117"/>
      <c r="E15" s="117"/>
      <c r="F15" s="117"/>
      <c r="G15" s="52"/>
      <c r="H15" s="52"/>
      <c r="I15" s="52">
        <v>25</v>
      </c>
      <c r="J15" s="129" t="s">
        <v>993</v>
      </c>
      <c r="K15" s="133" t="s">
        <v>944</v>
      </c>
      <c r="L15" s="109"/>
      <c r="M15" s="52"/>
    </row>
    <row r="16" spans="1:14" s="106" customFormat="1" x14ac:dyDescent="0.3">
      <c r="A16" s="179" t="s">
        <v>1115</v>
      </c>
      <c r="B16" s="108" t="s">
        <v>923</v>
      </c>
      <c r="C16" s="118"/>
      <c r="D16" s="52"/>
      <c r="E16" s="52"/>
      <c r="F16" s="52"/>
      <c r="G16" s="52"/>
      <c r="H16" s="52">
        <v>111744</v>
      </c>
      <c r="I16" s="52">
        <v>6</v>
      </c>
      <c r="J16" s="130" t="s">
        <v>936</v>
      </c>
      <c r="K16" s="133" t="s">
        <v>946</v>
      </c>
      <c r="L16" s="109"/>
      <c r="M16" s="52"/>
    </row>
    <row r="17" spans="1:15" s="101" customFormat="1" x14ac:dyDescent="0.3">
      <c r="B17" s="104"/>
      <c r="C17" s="103"/>
      <c r="K17" s="105"/>
      <c r="L17" s="103"/>
    </row>
    <row r="18" spans="1:15" ht="19.5" x14ac:dyDescent="0.3">
      <c r="A18" s="55" t="s">
        <v>174</v>
      </c>
    </row>
    <row r="19" spans="1:15" x14ac:dyDescent="0.3">
      <c r="B19" s="17"/>
    </row>
    <row r="20" spans="1:15" x14ac:dyDescent="0.3">
      <c r="A20" s="46" t="s">
        <v>1177</v>
      </c>
    </row>
    <row r="23" spans="1:15" ht="19.5" x14ac:dyDescent="0.3">
      <c r="A23" s="55" t="s">
        <v>1012</v>
      </c>
    </row>
    <row r="24" spans="1:15" ht="27" x14ac:dyDescent="0.3">
      <c r="A24" s="162" t="s">
        <v>1178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</row>
    <row r="25" spans="1:15" x14ac:dyDescent="0.3">
      <c r="A25" s="49"/>
      <c r="K25"/>
    </row>
    <row r="26" spans="1:15" ht="19.5" x14ac:dyDescent="0.3">
      <c r="A26" s="55" t="s">
        <v>1013</v>
      </c>
    </row>
    <row r="27" spans="1:15" x14ac:dyDescent="0.3">
      <c r="A27" s="5" t="s">
        <v>1014</v>
      </c>
      <c r="B27" s="5" t="s">
        <v>450</v>
      </c>
      <c r="G27" s="12"/>
      <c r="K27"/>
    </row>
    <row r="28" spans="1:15" x14ac:dyDescent="0.3">
      <c r="A28" s="147" t="s">
        <v>1015</v>
      </c>
      <c r="B28" s="15">
        <v>1963031</v>
      </c>
      <c r="G28" s="12"/>
      <c r="K28"/>
    </row>
    <row r="29" spans="1:15" x14ac:dyDescent="0.3">
      <c r="A29" s="65" t="s">
        <v>1016</v>
      </c>
      <c r="B29" s="49"/>
      <c r="G29" s="12"/>
      <c r="K29"/>
    </row>
    <row r="30" spans="1:15" x14ac:dyDescent="0.3">
      <c r="A30" s="64" t="s">
        <v>1037</v>
      </c>
      <c r="G30" s="12"/>
      <c r="K30"/>
    </row>
    <row r="31" spans="1:15" x14ac:dyDescent="0.3">
      <c r="G31" s="12"/>
      <c r="K31"/>
    </row>
    <row r="32" spans="1:15" x14ac:dyDescent="0.3">
      <c r="G32" s="12"/>
      <c r="K32"/>
    </row>
    <row r="33" spans="1:11" x14ac:dyDescent="0.3">
      <c r="A33" s="5" t="s">
        <v>1017</v>
      </c>
      <c r="B33" s="5" t="s">
        <v>102</v>
      </c>
      <c r="C33" s="5" t="s">
        <v>450</v>
      </c>
      <c r="D33" s="102" t="s">
        <v>1024</v>
      </c>
      <c r="F33" s="102" t="s">
        <v>1047</v>
      </c>
      <c r="G33" s="102" t="s">
        <v>450</v>
      </c>
      <c r="H33" s="149" t="s">
        <v>1024</v>
      </c>
      <c r="K33"/>
    </row>
    <row r="34" spans="1:11" x14ac:dyDescent="0.3">
      <c r="A34" s="147" t="s">
        <v>1018</v>
      </c>
      <c r="B34" s="1"/>
      <c r="C34" s="15">
        <v>1</v>
      </c>
      <c r="D34" s="123"/>
      <c r="F34" s="147">
        <v>1</v>
      </c>
      <c r="G34" s="15">
        <v>1058242</v>
      </c>
      <c r="H34" s="155">
        <f t="shared" ref="H34:H40" si="0">G34/$G$40</f>
        <v>0.53908573017950301</v>
      </c>
      <c r="K34"/>
    </row>
    <row r="35" spans="1:11" x14ac:dyDescent="0.3">
      <c r="A35" s="147" t="s">
        <v>1019</v>
      </c>
      <c r="B35" s="152"/>
      <c r="C35" s="15">
        <v>109</v>
      </c>
      <c r="D35" s="123"/>
      <c r="F35" s="147">
        <v>2</v>
      </c>
      <c r="G35" s="15">
        <v>65663</v>
      </c>
      <c r="H35" s="155">
        <f t="shared" si="0"/>
        <v>3.3449802881360506E-2</v>
      </c>
      <c r="K35"/>
    </row>
    <row r="36" spans="1:11" x14ac:dyDescent="0.3">
      <c r="A36" s="147" t="s">
        <v>1020</v>
      </c>
      <c r="B36" s="1"/>
      <c r="C36" s="15">
        <v>6.7690489999999999</v>
      </c>
      <c r="D36" s="123"/>
      <c r="F36" s="147">
        <v>3</v>
      </c>
      <c r="G36" s="15">
        <v>289525</v>
      </c>
      <c r="H36" s="155">
        <f t="shared" si="0"/>
        <v>0.14748875590859237</v>
      </c>
      <c r="K36"/>
    </row>
    <row r="37" spans="1:11" x14ac:dyDescent="0.3">
      <c r="A37" s="147" t="s">
        <v>1021</v>
      </c>
      <c r="B37" s="1"/>
      <c r="C37" s="15">
        <v>6.6777810000000004</v>
      </c>
      <c r="D37" s="123"/>
      <c r="F37" s="147">
        <v>4</v>
      </c>
      <c r="G37" s="15">
        <v>178590</v>
      </c>
      <c r="H37" s="155">
        <f t="shared" si="0"/>
        <v>9.097665803545639E-2</v>
      </c>
      <c r="K37"/>
    </row>
    <row r="38" spans="1:11" x14ac:dyDescent="0.3">
      <c r="A38" s="147" t="s">
        <v>1022</v>
      </c>
      <c r="B38" s="1"/>
      <c r="C38" s="15">
        <v>290001</v>
      </c>
      <c r="D38" s="123"/>
      <c r="F38" s="147">
        <v>5</v>
      </c>
      <c r="G38" s="15">
        <v>259266</v>
      </c>
      <c r="H38" s="155">
        <f t="shared" si="0"/>
        <v>0.13207432791433249</v>
      </c>
      <c r="K38"/>
    </row>
    <row r="39" spans="1:11" x14ac:dyDescent="0.3">
      <c r="A39" s="147" t="s">
        <v>1055</v>
      </c>
      <c r="B39" s="147" t="s">
        <v>1026</v>
      </c>
      <c r="C39" s="15">
        <v>4</v>
      </c>
      <c r="D39" s="161">
        <f t="shared" ref="D39:D50" si="1">C39/$C$38</f>
        <v>1.3793055886014187E-5</v>
      </c>
      <c r="F39" s="147" t="s">
        <v>1116</v>
      </c>
      <c r="G39" s="15">
        <v>111745</v>
      </c>
      <c r="H39" s="155">
        <f t="shared" si="0"/>
        <v>5.6924725080755217E-2</v>
      </c>
    </row>
    <row r="40" spans="1:11" x14ac:dyDescent="0.3">
      <c r="A40" s="147" t="s">
        <v>1056</v>
      </c>
      <c r="B40" s="147" t="s">
        <v>1027</v>
      </c>
      <c r="C40" s="15">
        <v>4</v>
      </c>
      <c r="D40" s="161">
        <f t="shared" si="1"/>
        <v>1.3793055886014187E-5</v>
      </c>
      <c r="F40" s="147" t="s">
        <v>1046</v>
      </c>
      <c r="G40" s="15">
        <f>SUM(G34:G39)</f>
        <v>1963031</v>
      </c>
      <c r="H40" s="155">
        <f t="shared" si="0"/>
        <v>1</v>
      </c>
    </row>
    <row r="41" spans="1:11" x14ac:dyDescent="0.3">
      <c r="A41" s="147" t="s">
        <v>1057</v>
      </c>
      <c r="B41" s="147" t="s">
        <v>1028</v>
      </c>
      <c r="C41" s="148">
        <v>11</v>
      </c>
      <c r="D41" s="161">
        <f t="shared" si="1"/>
        <v>3.7930903686539009E-5</v>
      </c>
      <c r="F41" s="65" t="s">
        <v>1185</v>
      </c>
      <c r="H41" s="154"/>
    </row>
    <row r="42" spans="1:11" x14ac:dyDescent="0.3">
      <c r="A42" s="147" t="s">
        <v>1058</v>
      </c>
      <c r="B42" s="147" t="s">
        <v>1029</v>
      </c>
      <c r="C42" s="15">
        <v>20</v>
      </c>
      <c r="D42" s="161">
        <f t="shared" si="1"/>
        <v>6.8965279430070934E-5</v>
      </c>
      <c r="H42" s="154"/>
    </row>
    <row r="43" spans="1:11" x14ac:dyDescent="0.3">
      <c r="A43" s="147" t="s">
        <v>1059</v>
      </c>
      <c r="B43" s="147" t="s">
        <v>1030</v>
      </c>
      <c r="C43" s="15">
        <v>65</v>
      </c>
      <c r="D43" s="161">
        <f t="shared" si="1"/>
        <v>2.2413715814773052E-4</v>
      </c>
      <c r="H43" s="154"/>
    </row>
    <row r="44" spans="1:11" x14ac:dyDescent="0.3">
      <c r="A44" s="147" t="s">
        <v>1060</v>
      </c>
      <c r="B44" s="147" t="s">
        <v>1031</v>
      </c>
      <c r="C44" s="15">
        <v>216</v>
      </c>
      <c r="D44" s="161">
        <f t="shared" si="1"/>
        <v>7.448250178447661E-4</v>
      </c>
      <c r="F44" s="102" t="s">
        <v>1043</v>
      </c>
      <c r="G44" s="102" t="s">
        <v>450</v>
      </c>
      <c r="H44" s="102" t="s">
        <v>1024</v>
      </c>
    </row>
    <row r="45" spans="1:11" x14ac:dyDescent="0.3">
      <c r="A45" s="147" t="s">
        <v>1061</v>
      </c>
      <c r="B45" s="147" t="s">
        <v>1032</v>
      </c>
      <c r="C45" s="15">
        <v>718</v>
      </c>
      <c r="D45" s="161">
        <f t="shared" si="1"/>
        <v>2.4758535315395464E-3</v>
      </c>
      <c r="F45" s="147" t="s">
        <v>1044</v>
      </c>
      <c r="G45" s="15">
        <v>63096</v>
      </c>
      <c r="H45" s="155">
        <v>3.2000000000000001E-2</v>
      </c>
    </row>
    <row r="46" spans="1:11" x14ac:dyDescent="0.3">
      <c r="A46" s="147" t="s">
        <v>1062</v>
      </c>
      <c r="B46" s="147" t="s">
        <v>1033</v>
      </c>
      <c r="C46" s="15">
        <v>2525</v>
      </c>
      <c r="D46" s="161">
        <f t="shared" si="1"/>
        <v>8.7068665280464544E-3</v>
      </c>
      <c r="F46" s="147" t="s">
        <v>1045</v>
      </c>
      <c r="G46" s="15">
        <v>1899935</v>
      </c>
      <c r="H46" s="155">
        <v>0.96799999999999997</v>
      </c>
      <c r="K46"/>
    </row>
    <row r="47" spans="1:11" s="119" customFormat="1" x14ac:dyDescent="0.3">
      <c r="A47" s="147" t="s">
        <v>1063</v>
      </c>
      <c r="B47" s="147" t="s">
        <v>1034</v>
      </c>
      <c r="C47" s="15">
        <v>9686</v>
      </c>
      <c r="D47" s="161">
        <f t="shared" si="1"/>
        <v>3.3399884827983353E-2</v>
      </c>
      <c r="F47" s="123"/>
      <c r="G47" s="15">
        <f ca="1">SUM(G45:G47)</f>
        <v>1963031</v>
      </c>
      <c r="H47" s="155">
        <v>1</v>
      </c>
    </row>
    <row r="48" spans="1:11" s="119" customFormat="1" x14ac:dyDescent="0.3">
      <c r="A48" s="147" t="s">
        <v>1064</v>
      </c>
      <c r="B48" s="147" t="s">
        <v>1035</v>
      </c>
      <c r="C48" s="15">
        <v>42820</v>
      </c>
      <c r="D48" s="161">
        <f t="shared" si="1"/>
        <v>0.14765466325978185</v>
      </c>
      <c r="F48" s="65" t="s">
        <v>1184</v>
      </c>
      <c r="G48"/>
      <c r="H48"/>
    </row>
    <row r="49" spans="1:11" x14ac:dyDescent="0.3">
      <c r="A49" s="147" t="s">
        <v>1180</v>
      </c>
      <c r="B49" s="147" t="s">
        <v>1036</v>
      </c>
      <c r="C49" s="15">
        <v>70190</v>
      </c>
      <c r="D49" s="161">
        <f t="shared" si="1"/>
        <v>0.24203364815983394</v>
      </c>
      <c r="F49" s="119"/>
      <c r="G49" s="119"/>
      <c r="H49" s="119"/>
      <c r="K49"/>
    </row>
    <row r="50" spans="1:11" x14ac:dyDescent="0.3">
      <c r="A50" s="147" t="s">
        <v>1065</v>
      </c>
      <c r="B50" s="167" t="s">
        <v>1181</v>
      </c>
      <c r="C50" s="15">
        <v>163742</v>
      </c>
      <c r="D50" s="161">
        <f t="shared" si="1"/>
        <v>0.56462563922193376</v>
      </c>
      <c r="K50"/>
    </row>
    <row r="51" spans="1:11" x14ac:dyDescent="0.3">
      <c r="A51" s="65" t="s">
        <v>1025</v>
      </c>
      <c r="B51" s="17"/>
      <c r="F51" s="39" t="s">
        <v>1048</v>
      </c>
      <c r="G51" s="39" t="s">
        <v>450</v>
      </c>
      <c r="H51" s="149" t="s">
        <v>1024</v>
      </c>
      <c r="K51"/>
    </row>
    <row r="52" spans="1:11" x14ac:dyDescent="0.3">
      <c r="A52" s="64" t="s">
        <v>1038</v>
      </c>
      <c r="F52" s="147" t="s">
        <v>1049</v>
      </c>
      <c r="G52" s="15">
        <v>922244</v>
      </c>
      <c r="H52" s="155">
        <f>G52/$G$56</f>
        <v>0.46980613143653871</v>
      </c>
      <c r="K52"/>
    </row>
    <row r="53" spans="1:11" x14ac:dyDescent="0.3">
      <c r="F53" s="147" t="s">
        <v>1050</v>
      </c>
      <c r="G53" s="15">
        <v>836178</v>
      </c>
      <c r="H53" s="155">
        <f>G53/$G$56</f>
        <v>0.42596270766992472</v>
      </c>
      <c r="K53"/>
    </row>
    <row r="54" spans="1:11" x14ac:dyDescent="0.3">
      <c r="F54" s="147" t="s">
        <v>1051</v>
      </c>
      <c r="G54" s="15">
        <v>148687</v>
      </c>
      <c r="H54" s="155">
        <f>G54/$G$56</f>
        <v>7.5743582246026675E-2</v>
      </c>
      <c r="K54"/>
    </row>
    <row r="55" spans="1:11" x14ac:dyDescent="0.3">
      <c r="A55" s="102" t="s">
        <v>1023</v>
      </c>
      <c r="B55" s="102" t="s">
        <v>450</v>
      </c>
      <c r="C55" s="102" t="s">
        <v>1024</v>
      </c>
      <c r="F55" s="147" t="s">
        <v>1116</v>
      </c>
      <c r="G55" s="15">
        <v>55922</v>
      </c>
      <c r="H55" s="155">
        <f>G55/$G$56</f>
        <v>2.8487578647509896E-2</v>
      </c>
      <c r="K55"/>
    </row>
    <row r="56" spans="1:11" x14ac:dyDescent="0.3">
      <c r="A56" s="123">
        <v>1</v>
      </c>
      <c r="B56" s="15">
        <v>1027617</v>
      </c>
      <c r="C56" s="6">
        <v>0.52300000000000002</v>
      </c>
      <c r="D56" s="150"/>
      <c r="F56" s="147" t="s">
        <v>1046</v>
      </c>
      <c r="G56" s="15">
        <f>SUM(G52:G55)</f>
        <v>1963031</v>
      </c>
      <c r="H56" s="155">
        <f>G56/$G$56</f>
        <v>1</v>
      </c>
      <c r="K56"/>
    </row>
    <row r="57" spans="1:11" x14ac:dyDescent="0.3">
      <c r="A57" s="123">
        <v>2</v>
      </c>
      <c r="B57" s="15">
        <v>935414</v>
      </c>
      <c r="C57" s="6">
        <v>0.47699999999999998</v>
      </c>
      <c r="K57"/>
    </row>
    <row r="58" spans="1:11" x14ac:dyDescent="0.3">
      <c r="A58" s="123"/>
      <c r="B58" s="15">
        <f ca="1">SUM(B56:B58)</f>
        <v>1963031</v>
      </c>
      <c r="C58" s="6"/>
      <c r="K58"/>
    </row>
    <row r="59" spans="1:11" x14ac:dyDescent="0.3">
      <c r="A59" s="65" t="s">
        <v>1039</v>
      </c>
      <c r="K59"/>
    </row>
    <row r="60" spans="1:11" x14ac:dyDescent="0.3">
      <c r="A60" s="64" t="s">
        <v>1182</v>
      </c>
      <c r="F60" s="39" t="s">
        <v>1068</v>
      </c>
      <c r="G60" s="39" t="s">
        <v>450</v>
      </c>
      <c r="H60" s="149" t="s">
        <v>1024</v>
      </c>
      <c r="K60"/>
    </row>
    <row r="61" spans="1:11" x14ac:dyDescent="0.3">
      <c r="F61" s="147">
        <v>0</v>
      </c>
      <c r="G61" s="15">
        <v>922244</v>
      </c>
      <c r="H61" s="6">
        <f>G61/$G$76</f>
        <v>0.46980613143653871</v>
      </c>
      <c r="K61"/>
    </row>
    <row r="62" spans="1:11" x14ac:dyDescent="0.3">
      <c r="A62" s="159" t="s">
        <v>1041</v>
      </c>
      <c r="B62" s="159" t="s">
        <v>450</v>
      </c>
      <c r="C62" s="159" t="s">
        <v>1024</v>
      </c>
      <c r="F62" s="147">
        <v>1</v>
      </c>
      <c r="G62" s="15">
        <v>836178</v>
      </c>
      <c r="H62" s="6">
        <f t="shared" ref="H62:H76" si="2">G62/$G$76</f>
        <v>0.42596270766992472</v>
      </c>
      <c r="K62"/>
    </row>
    <row r="63" spans="1:11" x14ac:dyDescent="0.3">
      <c r="A63" s="151">
        <v>1</v>
      </c>
      <c r="B63" s="156">
        <v>84034</v>
      </c>
      <c r="C63" s="158">
        <f>B63/$B$75</f>
        <v>4.280828983342596E-2</v>
      </c>
      <c r="F63" s="147">
        <v>2</v>
      </c>
      <c r="G63" s="15">
        <v>54729</v>
      </c>
      <c r="H63" s="6">
        <f t="shared" si="2"/>
        <v>2.7879844994806502E-2</v>
      </c>
      <c r="K63"/>
    </row>
    <row r="64" spans="1:11" x14ac:dyDescent="0.3">
      <c r="A64" s="151">
        <v>2</v>
      </c>
      <c r="B64" s="156">
        <v>110955</v>
      </c>
      <c r="C64" s="158">
        <f>B64/$B$75</f>
        <v>5.6522286199250038E-2</v>
      </c>
      <c r="F64" s="147">
        <v>3</v>
      </c>
      <c r="G64" s="15">
        <v>44750</v>
      </c>
      <c r="H64" s="6">
        <f t="shared" si="2"/>
        <v>2.2796379680198632E-2</v>
      </c>
      <c r="K64"/>
    </row>
    <row r="65" spans="1:11" x14ac:dyDescent="0.3">
      <c r="A65" s="151">
        <v>3</v>
      </c>
      <c r="B65" s="156">
        <v>808200</v>
      </c>
      <c r="C65" s="158">
        <f>B65/$B$75</f>
        <v>0.41171025826897284</v>
      </c>
      <c r="F65" s="147">
        <v>4</v>
      </c>
      <c r="G65" s="15">
        <v>14815</v>
      </c>
      <c r="H65" s="6">
        <f t="shared" si="2"/>
        <v>7.5470025689864297E-3</v>
      </c>
      <c r="K65"/>
    </row>
    <row r="66" spans="1:11" x14ac:dyDescent="0.3">
      <c r="A66" s="151">
        <v>4</v>
      </c>
      <c r="B66" s="156">
        <v>669067</v>
      </c>
      <c r="C66" s="158">
        <f>B66/$B$75</f>
        <v>0.34083363940763034</v>
      </c>
      <c r="F66" s="147">
        <v>5</v>
      </c>
      <c r="G66" s="15">
        <v>9296</v>
      </c>
      <c r="H66" s="6">
        <f t="shared" si="2"/>
        <v>4.735533977812882E-3</v>
      </c>
      <c r="K66"/>
    </row>
    <row r="67" spans="1:11" x14ac:dyDescent="0.3">
      <c r="A67" s="151">
        <v>5</v>
      </c>
      <c r="B67" s="156">
        <v>21031</v>
      </c>
      <c r="C67" s="158">
        <f>B67/$B$75</f>
        <v>1.0713534325234803E-2</v>
      </c>
      <c r="F67" s="147">
        <v>6</v>
      </c>
      <c r="G67" s="15">
        <v>10389</v>
      </c>
      <c r="H67" s="6">
        <f t="shared" si="2"/>
        <v>5.2923259999460015E-3</v>
      </c>
      <c r="K67"/>
    </row>
    <row r="68" spans="1:11" x14ac:dyDescent="0.3">
      <c r="A68" s="151">
        <v>6</v>
      </c>
      <c r="B68" s="156">
        <v>23671</v>
      </c>
      <c r="C68" s="158">
        <f>B68/$B$75</f>
        <v>1.2058393372290097E-2</v>
      </c>
      <c r="F68" s="147">
        <v>7</v>
      </c>
      <c r="G68" s="15">
        <v>863</v>
      </c>
      <c r="H68" s="6">
        <f t="shared" si="2"/>
        <v>4.3962627182148425E-4</v>
      </c>
      <c r="K68"/>
    </row>
    <row r="69" spans="1:11" x14ac:dyDescent="0.3">
      <c r="A69" s="151">
        <v>7</v>
      </c>
      <c r="B69" s="156">
        <v>29272</v>
      </c>
      <c r="C69" s="158">
        <f>B69/$B$75</f>
        <v>1.4911634100531271E-2</v>
      </c>
      <c r="F69" s="147">
        <v>8</v>
      </c>
      <c r="G69" s="15">
        <v>1555</v>
      </c>
      <c r="H69" s="6">
        <f t="shared" si="2"/>
        <v>7.9214235536779597E-4</v>
      </c>
      <c r="K69"/>
    </row>
    <row r="70" spans="1:11" x14ac:dyDescent="0.3">
      <c r="A70" s="151">
        <v>8</v>
      </c>
      <c r="B70" s="156">
        <v>29981</v>
      </c>
      <c r="C70" s="158">
        <f>B70/$B$75</f>
        <v>1.5272810261274529E-2</v>
      </c>
      <c r="F70" s="147">
        <v>9</v>
      </c>
      <c r="G70" s="15">
        <v>478</v>
      </c>
      <c r="H70" s="6">
        <f t="shared" si="2"/>
        <v>2.4350099412592059E-4</v>
      </c>
      <c r="K70"/>
    </row>
    <row r="71" spans="1:11" x14ac:dyDescent="0.3">
      <c r="A71" s="151">
        <v>9</v>
      </c>
      <c r="B71" s="156">
        <v>33327</v>
      </c>
      <c r="C71" s="158">
        <f>B71/$B$75</f>
        <v>1.6977317220155972E-2</v>
      </c>
      <c r="F71" s="147">
        <v>10</v>
      </c>
      <c r="G71" s="15">
        <v>8899</v>
      </c>
      <c r="H71" s="6">
        <f t="shared" si="2"/>
        <v>4.5332957044488852E-3</v>
      </c>
      <c r="K71"/>
    </row>
    <row r="72" spans="1:11" x14ac:dyDescent="0.3">
      <c r="A72" s="151">
        <v>10</v>
      </c>
      <c r="B72" s="156">
        <v>38110</v>
      </c>
      <c r="C72" s="158">
        <f>B72/$B$75</f>
        <v>1.9413855410332286E-2</v>
      </c>
      <c r="F72" s="147">
        <v>11</v>
      </c>
      <c r="G72" s="15">
        <v>61</v>
      </c>
      <c r="H72" s="6">
        <f t="shared" si="2"/>
        <v>3.1074394647868524E-5</v>
      </c>
      <c r="K72"/>
    </row>
    <row r="73" spans="1:11" x14ac:dyDescent="0.3">
      <c r="A73" s="151">
        <v>11</v>
      </c>
      <c r="B73" s="156">
        <v>45173</v>
      </c>
      <c r="C73" s="158">
        <f>B73/$B$75</f>
        <v>2.30118627775109E-2</v>
      </c>
      <c r="F73" s="147">
        <v>12</v>
      </c>
      <c r="G73" s="15">
        <v>2850</v>
      </c>
      <c r="H73" s="6">
        <f t="shared" si="2"/>
        <v>1.4518364712528737E-3</v>
      </c>
      <c r="K73"/>
    </row>
    <row r="74" spans="1:11" x14ac:dyDescent="0.3">
      <c r="A74" s="151">
        <v>12</v>
      </c>
      <c r="B74" s="156">
        <v>70210</v>
      </c>
      <c r="C74" s="158">
        <f>B74/$B$75</f>
        <v>3.5766118823390973E-2</v>
      </c>
      <c r="F74" s="147">
        <v>-1</v>
      </c>
      <c r="G74" s="15">
        <v>55922</v>
      </c>
      <c r="H74" s="6">
        <f t="shared" si="2"/>
        <v>2.8487578647509896E-2</v>
      </c>
      <c r="K74"/>
    </row>
    <row r="75" spans="1:11" x14ac:dyDescent="0.3">
      <c r="A75" s="151"/>
      <c r="B75" s="156">
        <f>SUM(B63:B74)</f>
        <v>1963031</v>
      </c>
      <c r="C75" s="158">
        <f>B75/$B$75</f>
        <v>1</v>
      </c>
      <c r="F75" s="147">
        <v>999</v>
      </c>
      <c r="G75" s="15">
        <v>2</v>
      </c>
      <c r="H75" s="6">
        <f t="shared" si="2"/>
        <v>1.0188326114055254E-6</v>
      </c>
      <c r="K75"/>
    </row>
    <row r="76" spans="1:11" x14ac:dyDescent="0.3">
      <c r="B76" s="17"/>
      <c r="F76" s="147" t="s">
        <v>1067</v>
      </c>
      <c r="G76" s="15">
        <f>SUM(G61:G75)</f>
        <v>1963031</v>
      </c>
      <c r="H76" s="6">
        <f t="shared" si="2"/>
        <v>1</v>
      </c>
      <c r="K76"/>
    </row>
    <row r="77" spans="1:11" x14ac:dyDescent="0.3">
      <c r="A77" s="64" t="s">
        <v>1182</v>
      </c>
      <c r="F77" s="65" t="s">
        <v>1186</v>
      </c>
      <c r="K77"/>
    </row>
    <row r="78" spans="1:11" x14ac:dyDescent="0.3">
      <c r="K78"/>
    </row>
    <row r="79" spans="1:11" x14ac:dyDescent="0.3">
      <c r="A79" s="102" t="s">
        <v>1053</v>
      </c>
      <c r="B79" s="102" t="s">
        <v>1054</v>
      </c>
      <c r="C79" s="102" t="s">
        <v>1024</v>
      </c>
      <c r="F79" s="170" t="s">
        <v>967</v>
      </c>
      <c r="G79" s="170" t="s">
        <v>1114</v>
      </c>
      <c r="H79" s="170" t="s">
        <v>1113</v>
      </c>
      <c r="I79" s="170" t="s">
        <v>977</v>
      </c>
      <c r="K79"/>
    </row>
    <row r="80" spans="1:11" x14ac:dyDescent="0.3">
      <c r="A80" s="151">
        <v>2018</v>
      </c>
      <c r="B80" s="156">
        <v>1659548</v>
      </c>
      <c r="C80" s="158">
        <f>B80/$B$82</f>
        <v>0.84540081129640843</v>
      </c>
      <c r="F80" s="169">
        <v>-1</v>
      </c>
      <c r="G80" s="15">
        <v>20</v>
      </c>
      <c r="H80" s="6">
        <f>G80/$G$121</f>
        <v>1.0188326114055255E-5</v>
      </c>
      <c r="I80" s="171" t="s">
        <v>1111</v>
      </c>
      <c r="K80"/>
    </row>
    <row r="81" spans="1:11" s="119" customFormat="1" x14ac:dyDescent="0.3">
      <c r="A81" s="151">
        <v>2017</v>
      </c>
      <c r="B81" s="156">
        <v>303483</v>
      </c>
      <c r="C81" s="158">
        <f>B81/$B$82</f>
        <v>0.15459918870359154</v>
      </c>
      <c r="D81"/>
      <c r="F81" s="169">
        <v>1</v>
      </c>
      <c r="G81" s="15">
        <v>66913</v>
      </c>
      <c r="H81" s="6">
        <f t="shared" ref="H81:H121" si="3">G81/$G$121</f>
        <v>3.4086573263488962E-2</v>
      </c>
      <c r="I81" s="171" t="s">
        <v>1085</v>
      </c>
    </row>
    <row r="82" spans="1:11" s="119" customFormat="1" ht="49.5" x14ac:dyDescent="0.3">
      <c r="A82" s="151"/>
      <c r="B82" s="156">
        <f>SUM(B80:B81)</f>
        <v>1963031</v>
      </c>
      <c r="C82" s="158">
        <f>B82/$B$82</f>
        <v>1</v>
      </c>
      <c r="F82" s="169">
        <v>2</v>
      </c>
      <c r="G82" s="15">
        <v>15851</v>
      </c>
      <c r="H82" s="6">
        <f t="shared" si="3"/>
        <v>8.0747578616944919E-3</v>
      </c>
      <c r="I82" s="171" t="s">
        <v>1096</v>
      </c>
    </row>
    <row r="83" spans="1:11" ht="49.5" x14ac:dyDescent="0.3">
      <c r="A83" s="153" t="s">
        <v>1042</v>
      </c>
      <c r="B83" s="160"/>
      <c r="C83" s="157"/>
      <c r="D83" s="119"/>
      <c r="F83" s="169">
        <v>3</v>
      </c>
      <c r="G83" s="15">
        <v>6237</v>
      </c>
      <c r="H83" s="6">
        <f t="shared" si="3"/>
        <v>3.1772294986681313E-3</v>
      </c>
      <c r="I83" s="171" t="s">
        <v>1084</v>
      </c>
      <c r="K83"/>
    </row>
    <row r="84" spans="1:11" x14ac:dyDescent="0.3">
      <c r="A84" s="64" t="s">
        <v>1179</v>
      </c>
      <c r="B84" s="160"/>
      <c r="C84" s="157"/>
      <c r="F84" s="169">
        <v>4</v>
      </c>
      <c r="G84" s="15">
        <v>4302</v>
      </c>
      <c r="H84" s="6">
        <f t="shared" si="3"/>
        <v>2.1915089471332854E-3</v>
      </c>
      <c r="I84" s="171" t="s">
        <v>1106</v>
      </c>
      <c r="K84"/>
    </row>
    <row r="85" spans="1:11" ht="33" x14ac:dyDescent="0.3">
      <c r="F85" s="169">
        <v>5</v>
      </c>
      <c r="G85" s="15">
        <v>1316</v>
      </c>
      <c r="H85" s="6">
        <f t="shared" si="3"/>
        <v>6.7039185830483573E-4</v>
      </c>
      <c r="I85" s="171" t="s">
        <v>1107</v>
      </c>
      <c r="K85"/>
    </row>
    <row r="86" spans="1:11" ht="115.5" x14ac:dyDescent="0.3">
      <c r="A86" s="102" t="s">
        <v>1066</v>
      </c>
      <c r="B86" s="102" t="s">
        <v>1054</v>
      </c>
      <c r="C86" s="102" t="s">
        <v>1024</v>
      </c>
      <c r="F86" s="169">
        <v>7</v>
      </c>
      <c r="G86" s="15">
        <v>54145</v>
      </c>
      <c r="H86" s="6">
        <f t="shared" si="3"/>
        <v>2.7582345872276086E-2</v>
      </c>
      <c r="I86" s="171" t="s">
        <v>1090</v>
      </c>
      <c r="K86"/>
    </row>
    <row r="87" spans="1:11" ht="33" x14ac:dyDescent="0.3">
      <c r="A87" s="163">
        <v>43191</v>
      </c>
      <c r="B87" s="164">
        <v>657657</v>
      </c>
      <c r="C87" s="158">
        <f>B87/$B$101</f>
        <v>0.33502119935956182</v>
      </c>
      <c r="F87" s="169">
        <v>8</v>
      </c>
      <c r="G87" s="15">
        <v>14979</v>
      </c>
      <c r="H87" s="6">
        <f t="shared" si="3"/>
        <v>7.6305468431216829E-3</v>
      </c>
      <c r="I87" s="171" t="s">
        <v>1074</v>
      </c>
      <c r="K87"/>
    </row>
    <row r="88" spans="1:11" ht="33" x14ac:dyDescent="0.3">
      <c r="A88" s="163">
        <v>43161</v>
      </c>
      <c r="B88" s="165">
        <v>806902</v>
      </c>
      <c r="C88" s="158">
        <f>B88/$B$101</f>
        <v>0.41104903590417063</v>
      </c>
      <c r="F88" s="169">
        <v>9</v>
      </c>
      <c r="G88" s="15">
        <v>7590</v>
      </c>
      <c r="H88" s="6">
        <f t="shared" si="3"/>
        <v>3.866469760283969E-3</v>
      </c>
      <c r="I88" s="171" t="s">
        <v>1101</v>
      </c>
      <c r="K88"/>
    </row>
    <row r="89" spans="1:11" x14ac:dyDescent="0.3">
      <c r="A89" s="163">
        <v>43132</v>
      </c>
      <c r="B89" s="165">
        <v>110955</v>
      </c>
      <c r="C89" s="158">
        <f>B89/$B$101</f>
        <v>5.6522286199250038E-2</v>
      </c>
      <c r="F89" s="169">
        <v>10</v>
      </c>
      <c r="G89" s="15">
        <v>9849</v>
      </c>
      <c r="H89" s="6">
        <f t="shared" si="3"/>
        <v>5.0172411948665096E-3</v>
      </c>
      <c r="I89" s="171" t="s">
        <v>1077</v>
      </c>
      <c r="K89"/>
    </row>
    <row r="90" spans="1:11" x14ac:dyDescent="0.3">
      <c r="A90" s="163">
        <v>43101</v>
      </c>
      <c r="B90" s="165">
        <v>84034</v>
      </c>
      <c r="C90" s="158">
        <f>B90/$B$101</f>
        <v>4.280828983342596E-2</v>
      </c>
      <c r="F90" s="169">
        <v>11</v>
      </c>
      <c r="G90" s="15">
        <v>560</v>
      </c>
      <c r="H90" s="6">
        <f t="shared" si="3"/>
        <v>2.8527313119354713E-4</v>
      </c>
      <c r="I90" s="171" t="s">
        <v>1102</v>
      </c>
      <c r="K90"/>
    </row>
    <row r="91" spans="1:11" ht="99" x14ac:dyDescent="0.3">
      <c r="A91" s="163">
        <v>43071</v>
      </c>
      <c r="B91" s="165">
        <v>70210</v>
      </c>
      <c r="C91" s="158">
        <f>B91/$B$101</f>
        <v>3.5766118823390973E-2</v>
      </c>
      <c r="F91" s="169">
        <v>12</v>
      </c>
      <c r="G91" s="15">
        <v>21351</v>
      </c>
      <c r="H91" s="6">
        <f t="shared" si="3"/>
        <v>1.0876547543059686E-2</v>
      </c>
      <c r="I91" s="171" t="s">
        <v>1095</v>
      </c>
      <c r="K91"/>
    </row>
    <row r="92" spans="1:11" x14ac:dyDescent="0.3">
      <c r="A92" s="163">
        <v>43041</v>
      </c>
      <c r="B92" s="165">
        <v>45173</v>
      </c>
      <c r="C92" s="158">
        <f>B92/$B$101</f>
        <v>2.30118627775109E-2</v>
      </c>
      <c r="F92" s="169">
        <v>13</v>
      </c>
      <c r="G92" s="15">
        <v>2419</v>
      </c>
      <c r="H92" s="6">
        <f t="shared" si="3"/>
        <v>1.2322780434949831E-3</v>
      </c>
      <c r="I92" s="171" t="s">
        <v>1108</v>
      </c>
      <c r="K92"/>
    </row>
    <row r="93" spans="1:11" x14ac:dyDescent="0.3">
      <c r="A93" s="163">
        <v>43011</v>
      </c>
      <c r="B93" s="165">
        <v>38110</v>
      </c>
      <c r="C93" s="158">
        <f>B93/$B$101</f>
        <v>1.9413855410332286E-2</v>
      </c>
      <c r="F93" s="169">
        <v>14</v>
      </c>
      <c r="G93" s="15">
        <v>1488</v>
      </c>
      <c r="H93" s="6">
        <f t="shared" si="3"/>
        <v>7.5801146288571094E-4</v>
      </c>
      <c r="I93" s="171" t="s">
        <v>1073</v>
      </c>
      <c r="K93"/>
    </row>
    <row r="94" spans="1:11" x14ac:dyDescent="0.3">
      <c r="A94" s="163">
        <v>42981</v>
      </c>
      <c r="B94" s="165">
        <v>33327</v>
      </c>
      <c r="C94" s="158">
        <f>B94/$B$101</f>
        <v>1.6977317220155972E-2</v>
      </c>
      <c r="F94" s="169">
        <v>15</v>
      </c>
      <c r="G94" s="15">
        <v>29772</v>
      </c>
      <c r="H94" s="6">
        <f t="shared" si="3"/>
        <v>1.5166342253382651E-2</v>
      </c>
      <c r="I94" s="171" t="s">
        <v>1079</v>
      </c>
      <c r="K94"/>
    </row>
    <row r="95" spans="1:11" x14ac:dyDescent="0.3">
      <c r="A95" s="163">
        <v>42951</v>
      </c>
      <c r="B95" s="165">
        <v>29981</v>
      </c>
      <c r="C95" s="158">
        <f>B95/$B$101</f>
        <v>1.5272810261274529E-2</v>
      </c>
      <c r="F95" s="169">
        <v>16</v>
      </c>
      <c r="G95" s="15">
        <v>119297</v>
      </c>
      <c r="H95" s="6">
        <f t="shared" si="3"/>
        <v>6.0771837021422484E-2</v>
      </c>
      <c r="I95" s="171" t="s">
        <v>1076</v>
      </c>
      <c r="K95"/>
    </row>
    <row r="96" spans="1:11" ht="33" x14ac:dyDescent="0.3">
      <c r="A96" s="163">
        <v>42921</v>
      </c>
      <c r="B96" s="165">
        <v>29272</v>
      </c>
      <c r="C96" s="158">
        <f>B96/$B$101</f>
        <v>1.4911634100531271E-2</v>
      </c>
      <c r="F96" s="169">
        <v>17</v>
      </c>
      <c r="G96" s="15">
        <v>23233</v>
      </c>
      <c r="H96" s="6">
        <f t="shared" si="3"/>
        <v>1.1835269030392287E-2</v>
      </c>
      <c r="I96" s="171" t="s">
        <v>1097</v>
      </c>
      <c r="K96"/>
    </row>
    <row r="97" spans="1:11" ht="33" x14ac:dyDescent="0.3">
      <c r="A97" s="163">
        <v>42891</v>
      </c>
      <c r="B97" s="165">
        <v>23671</v>
      </c>
      <c r="C97" s="158">
        <f>B97/$B$101</f>
        <v>1.2058393372290097E-2</v>
      </c>
      <c r="F97" s="169">
        <v>18</v>
      </c>
      <c r="G97" s="15">
        <v>42079</v>
      </c>
      <c r="H97" s="6">
        <f t="shared" si="3"/>
        <v>2.1435728727666553E-2</v>
      </c>
      <c r="I97" s="171" t="s">
        <v>1080</v>
      </c>
      <c r="K97"/>
    </row>
    <row r="98" spans="1:11" x14ac:dyDescent="0.3">
      <c r="A98" s="163">
        <v>42861</v>
      </c>
      <c r="B98" s="165">
        <v>21031</v>
      </c>
      <c r="C98" s="158">
        <f>B98/$B$101</f>
        <v>1.0713534325234803E-2</v>
      </c>
      <c r="F98" s="169">
        <v>19</v>
      </c>
      <c r="G98" s="15">
        <v>200528</v>
      </c>
      <c r="H98" s="6">
        <f t="shared" si="3"/>
        <v>0.1021522329499636</v>
      </c>
      <c r="I98" s="171" t="s">
        <v>1072</v>
      </c>
      <c r="K98"/>
    </row>
    <row r="99" spans="1:11" ht="49.5" x14ac:dyDescent="0.3">
      <c r="A99" s="163">
        <v>42831</v>
      </c>
      <c r="B99" s="165">
        <v>11410</v>
      </c>
      <c r="C99" s="158">
        <f>B99/$B$101</f>
        <v>5.8124400480685226E-3</v>
      </c>
      <c r="F99" s="169">
        <v>20</v>
      </c>
      <c r="G99" s="15">
        <v>38433</v>
      </c>
      <c r="H99" s="6">
        <f t="shared" si="3"/>
        <v>1.9578396877074279E-2</v>
      </c>
      <c r="I99" s="171" t="s">
        <v>1087</v>
      </c>
      <c r="K99"/>
    </row>
    <row r="100" spans="1:11" ht="49.5" x14ac:dyDescent="0.3">
      <c r="A100" s="163">
        <v>42801</v>
      </c>
      <c r="B100" s="165">
        <v>1298</v>
      </c>
      <c r="C100" s="158">
        <f>B100/$B$101</f>
        <v>6.6122236480218601E-4</v>
      </c>
      <c r="F100" s="169">
        <v>21</v>
      </c>
      <c r="G100" s="15">
        <v>74176</v>
      </c>
      <c r="H100" s="6">
        <f t="shared" si="3"/>
        <v>3.7786463891808127E-2</v>
      </c>
      <c r="I100" s="171" t="s">
        <v>1088</v>
      </c>
      <c r="K100"/>
    </row>
    <row r="101" spans="1:11" x14ac:dyDescent="0.3">
      <c r="A101" s="123"/>
      <c r="B101" s="89">
        <f>SUM(B87:B100)</f>
        <v>1963031</v>
      </c>
      <c r="C101" s="158">
        <f>B101/$B$101</f>
        <v>1</v>
      </c>
      <c r="F101" s="169">
        <v>22</v>
      </c>
      <c r="G101" s="15">
        <v>16460</v>
      </c>
      <c r="H101" s="6">
        <f t="shared" si="3"/>
        <v>8.3849923918674751E-3</v>
      </c>
      <c r="I101" s="171" t="s">
        <v>1082</v>
      </c>
      <c r="K101"/>
    </row>
    <row r="102" spans="1:11" x14ac:dyDescent="0.3">
      <c r="F102" s="169">
        <v>23</v>
      </c>
      <c r="G102" s="15">
        <v>1423</v>
      </c>
      <c r="H102" s="6">
        <f t="shared" si="3"/>
        <v>7.2489940301503138E-4</v>
      </c>
      <c r="I102" s="171" t="s">
        <v>1109</v>
      </c>
      <c r="K102"/>
    </row>
    <row r="103" spans="1:11" x14ac:dyDescent="0.3">
      <c r="A103" s="7" t="s">
        <v>1183</v>
      </c>
      <c r="F103" s="169">
        <v>24</v>
      </c>
      <c r="G103" s="15">
        <v>1907</v>
      </c>
      <c r="H103" s="6">
        <f t="shared" si="3"/>
        <v>9.7145689497516851E-4</v>
      </c>
      <c r="I103" s="171" t="s">
        <v>1105</v>
      </c>
      <c r="K103"/>
    </row>
    <row r="104" spans="1:11" ht="66" x14ac:dyDescent="0.3">
      <c r="F104" s="169">
        <v>25</v>
      </c>
      <c r="G104" s="15">
        <v>23805</v>
      </c>
      <c r="H104" s="6">
        <f t="shared" si="3"/>
        <v>1.2126655157254267E-2</v>
      </c>
      <c r="I104" s="171" t="s">
        <v>1100</v>
      </c>
      <c r="K104"/>
    </row>
    <row r="105" spans="1:11" x14ac:dyDescent="0.3">
      <c r="F105" s="169">
        <v>26</v>
      </c>
      <c r="G105" s="15">
        <v>2221</v>
      </c>
      <c r="H105" s="6">
        <f t="shared" si="3"/>
        <v>1.131413614965836E-3</v>
      </c>
      <c r="I105" s="171" t="s">
        <v>1103</v>
      </c>
      <c r="K105"/>
    </row>
    <row r="106" spans="1:11" ht="66" x14ac:dyDescent="0.3">
      <c r="F106" s="169">
        <v>27</v>
      </c>
      <c r="G106" s="15">
        <v>194977</v>
      </c>
      <c r="H106" s="6">
        <f t="shared" si="3"/>
        <v>9.9324463037007565E-2</v>
      </c>
      <c r="I106" s="171" t="s">
        <v>1083</v>
      </c>
      <c r="K106"/>
    </row>
    <row r="107" spans="1:11" x14ac:dyDescent="0.3">
      <c r="F107" s="169">
        <v>28</v>
      </c>
      <c r="G107" s="15">
        <v>8</v>
      </c>
      <c r="H107" s="6">
        <f t="shared" si="3"/>
        <v>4.0753304456221016E-6</v>
      </c>
      <c r="I107" s="171" t="s">
        <v>1112</v>
      </c>
      <c r="K107"/>
    </row>
    <row r="108" spans="1:11" ht="115.5" x14ac:dyDescent="0.3">
      <c r="F108" s="169">
        <v>29</v>
      </c>
      <c r="G108" s="15">
        <v>138039</v>
      </c>
      <c r="H108" s="6">
        <f t="shared" si="3"/>
        <v>7.0319317422903663E-2</v>
      </c>
      <c r="I108" s="171" t="s">
        <v>1075</v>
      </c>
      <c r="K108"/>
    </row>
    <row r="109" spans="1:11" x14ac:dyDescent="0.3">
      <c r="F109" s="169">
        <v>30</v>
      </c>
      <c r="G109" s="15">
        <v>31443</v>
      </c>
      <c r="H109" s="6">
        <f t="shared" si="3"/>
        <v>1.601757690021197E-2</v>
      </c>
      <c r="I109" s="171" t="s">
        <v>1098</v>
      </c>
      <c r="K109"/>
    </row>
    <row r="110" spans="1:11" ht="49.5" x14ac:dyDescent="0.3">
      <c r="F110" s="169">
        <v>31</v>
      </c>
      <c r="G110" s="15">
        <v>15000</v>
      </c>
      <c r="H110" s="6">
        <f t="shared" si="3"/>
        <v>7.641244585541441E-3</v>
      </c>
      <c r="I110" s="171" t="s">
        <v>1099</v>
      </c>
      <c r="K110"/>
    </row>
    <row r="111" spans="1:11" ht="33" x14ac:dyDescent="0.3">
      <c r="F111" s="169">
        <v>32</v>
      </c>
      <c r="G111" s="15">
        <v>16673</v>
      </c>
      <c r="H111" s="6">
        <f t="shared" si="3"/>
        <v>8.4934980649821624E-3</v>
      </c>
      <c r="I111" s="171" t="s">
        <v>1094</v>
      </c>
      <c r="K111"/>
    </row>
    <row r="112" spans="1:11" x14ac:dyDescent="0.3">
      <c r="F112" s="169">
        <v>33</v>
      </c>
      <c r="G112" s="15">
        <v>172585</v>
      </c>
      <c r="H112" s="6">
        <f t="shared" si="3"/>
        <v>8.7917613119711302E-2</v>
      </c>
      <c r="I112" s="171" t="s">
        <v>1086</v>
      </c>
      <c r="K112"/>
    </row>
    <row r="113" spans="6:11" ht="33" x14ac:dyDescent="0.3">
      <c r="F113" s="169">
        <v>34</v>
      </c>
      <c r="G113" s="15">
        <v>183700</v>
      </c>
      <c r="H113" s="6">
        <f t="shared" si="3"/>
        <v>9.3579775357597511E-2</v>
      </c>
      <c r="I113" s="171" t="s">
        <v>1081</v>
      </c>
      <c r="K113"/>
    </row>
    <row r="114" spans="6:11" x14ac:dyDescent="0.3">
      <c r="F114" s="169">
        <v>35</v>
      </c>
      <c r="G114" s="15">
        <v>5233</v>
      </c>
      <c r="H114" s="6">
        <f t="shared" si="3"/>
        <v>2.6657755277425571E-3</v>
      </c>
      <c r="I114" s="171" t="s">
        <v>1104</v>
      </c>
      <c r="K114"/>
    </row>
    <row r="115" spans="6:11" ht="33" x14ac:dyDescent="0.3">
      <c r="F115" s="169">
        <v>36</v>
      </c>
      <c r="G115" s="15">
        <v>36621</v>
      </c>
      <c r="H115" s="6">
        <f t="shared" si="3"/>
        <v>1.8655334531140873E-2</v>
      </c>
      <c r="I115" s="171" t="s">
        <v>1089</v>
      </c>
      <c r="K115"/>
    </row>
    <row r="116" spans="6:11" x14ac:dyDescent="0.3">
      <c r="F116" s="169">
        <v>37</v>
      </c>
      <c r="G116" s="15">
        <v>340053</v>
      </c>
      <c r="H116" s="6">
        <f t="shared" si="3"/>
        <v>0.17322854300314158</v>
      </c>
      <c r="I116" s="171" t="s">
        <v>1078</v>
      </c>
      <c r="K116"/>
    </row>
    <row r="117" spans="6:11" x14ac:dyDescent="0.3">
      <c r="F117" s="169">
        <v>38</v>
      </c>
      <c r="G117" s="15">
        <v>13057</v>
      </c>
      <c r="H117" s="6">
        <f t="shared" si="3"/>
        <v>6.6514487035609724E-3</v>
      </c>
      <c r="I117" s="171" t="s">
        <v>1093</v>
      </c>
      <c r="K117"/>
    </row>
    <row r="118" spans="6:11" x14ac:dyDescent="0.3">
      <c r="F118" s="169">
        <v>39</v>
      </c>
      <c r="G118" s="15">
        <v>21487</v>
      </c>
      <c r="H118" s="6">
        <f t="shared" si="3"/>
        <v>1.0945828160635263E-2</v>
      </c>
      <c r="I118" s="171" t="s">
        <v>1091</v>
      </c>
      <c r="K118"/>
    </row>
    <row r="119" spans="6:11" x14ac:dyDescent="0.3">
      <c r="F119" s="169">
        <v>40</v>
      </c>
      <c r="G119" s="15">
        <v>953</v>
      </c>
      <c r="H119" s="6">
        <f t="shared" si="3"/>
        <v>4.8547373933473286E-4</v>
      </c>
      <c r="I119" s="171" t="s">
        <v>1110</v>
      </c>
      <c r="K119"/>
    </row>
    <row r="120" spans="6:11" x14ac:dyDescent="0.3">
      <c r="F120" s="169">
        <v>41</v>
      </c>
      <c r="G120" s="15">
        <v>12848</v>
      </c>
      <c r="H120" s="6">
        <f t="shared" si="3"/>
        <v>6.544980695669095E-3</v>
      </c>
      <c r="I120" s="171" t="s">
        <v>1092</v>
      </c>
      <c r="K120"/>
    </row>
    <row r="121" spans="6:11" x14ac:dyDescent="0.3">
      <c r="F121" s="123"/>
      <c r="G121" s="15">
        <f>SUM(G80:G120)</f>
        <v>1963031</v>
      </c>
      <c r="H121" s="6">
        <f t="shared" si="3"/>
        <v>1</v>
      </c>
      <c r="I121" s="123"/>
      <c r="K121"/>
    </row>
    <row r="122" spans="6:11" x14ac:dyDescent="0.3">
      <c r="K122"/>
    </row>
    <row r="123" spans="6:11" x14ac:dyDescent="0.3">
      <c r="F123" s="65" t="s">
        <v>1187</v>
      </c>
      <c r="K123"/>
    </row>
    <row r="124" spans="6:11" x14ac:dyDescent="0.3">
      <c r="K124"/>
    </row>
    <row r="125" spans="6:11" x14ac:dyDescent="0.3">
      <c r="K125"/>
    </row>
    <row r="126" spans="6:11" x14ac:dyDescent="0.3">
      <c r="K126"/>
    </row>
    <row r="127" spans="6:11" x14ac:dyDescent="0.3">
      <c r="K127"/>
    </row>
    <row r="128" spans="6:11" x14ac:dyDescent="0.3">
      <c r="K128"/>
    </row>
    <row r="129" spans="11:11" x14ac:dyDescent="0.3">
      <c r="K129"/>
    </row>
    <row r="130" spans="11:11" x14ac:dyDescent="0.3">
      <c r="K130"/>
    </row>
    <row r="131" spans="11:11" x14ac:dyDescent="0.3">
      <c r="K131"/>
    </row>
    <row r="132" spans="11:11" x14ac:dyDescent="0.3">
      <c r="K132"/>
    </row>
    <row r="133" spans="11:11" x14ac:dyDescent="0.3">
      <c r="K133"/>
    </row>
    <row r="134" spans="11:11" x14ac:dyDescent="0.3">
      <c r="K134"/>
    </row>
    <row r="135" spans="11:11" x14ac:dyDescent="0.3">
      <c r="K135"/>
    </row>
    <row r="136" spans="11:11" x14ac:dyDescent="0.3">
      <c r="K136"/>
    </row>
    <row r="137" spans="11:11" x14ac:dyDescent="0.3">
      <c r="K137"/>
    </row>
    <row r="138" spans="11:11" x14ac:dyDescent="0.3">
      <c r="K138"/>
    </row>
    <row r="139" spans="11:11" x14ac:dyDescent="0.3">
      <c r="K139"/>
    </row>
    <row r="140" spans="11:11" x14ac:dyDescent="0.3">
      <c r="K140"/>
    </row>
    <row r="141" spans="11:11" x14ac:dyDescent="0.3">
      <c r="K141"/>
    </row>
    <row r="142" spans="11:11" x14ac:dyDescent="0.3">
      <c r="K142"/>
    </row>
    <row r="143" spans="11:11" x14ac:dyDescent="0.3">
      <c r="K143"/>
    </row>
    <row r="144" spans="11:11" x14ac:dyDescent="0.3">
      <c r="K144"/>
    </row>
    <row r="145" spans="11:11" x14ac:dyDescent="0.3">
      <c r="K145"/>
    </row>
    <row r="146" spans="11:11" x14ac:dyDescent="0.3">
      <c r="K146"/>
    </row>
    <row r="147" spans="11:11" x14ac:dyDescent="0.3">
      <c r="K147"/>
    </row>
    <row r="148" spans="11:11" x14ac:dyDescent="0.3">
      <c r="K148"/>
    </row>
    <row r="149" spans="11:11" x14ac:dyDescent="0.3">
      <c r="K149"/>
    </row>
    <row r="150" spans="11:11" x14ac:dyDescent="0.3">
      <c r="K150"/>
    </row>
    <row r="151" spans="11:11" x14ac:dyDescent="0.3">
      <c r="K151"/>
    </row>
    <row r="152" spans="11:11" x14ac:dyDescent="0.3">
      <c r="K152"/>
    </row>
    <row r="153" spans="11:11" x14ac:dyDescent="0.3">
      <c r="K153"/>
    </row>
    <row r="154" spans="11:11" x14ac:dyDescent="0.3">
      <c r="K154"/>
    </row>
    <row r="155" spans="11:11" x14ac:dyDescent="0.3">
      <c r="K155"/>
    </row>
    <row r="156" spans="11:11" x14ac:dyDescent="0.3">
      <c r="K156"/>
    </row>
    <row r="157" spans="11:11" x14ac:dyDescent="0.3">
      <c r="K157"/>
    </row>
    <row r="158" spans="11:11" x14ac:dyDescent="0.3">
      <c r="K158"/>
    </row>
    <row r="159" spans="11:11" x14ac:dyDescent="0.3">
      <c r="K159"/>
    </row>
    <row r="160" spans="11:11" x14ac:dyDescent="0.3">
      <c r="K160"/>
    </row>
    <row r="161" spans="11:11" x14ac:dyDescent="0.3">
      <c r="K161"/>
    </row>
    <row r="162" spans="11:11" x14ac:dyDescent="0.3">
      <c r="K162"/>
    </row>
    <row r="163" spans="11:11" x14ac:dyDescent="0.3">
      <c r="K163"/>
    </row>
    <row r="164" spans="11:11" x14ac:dyDescent="0.3">
      <c r="K164"/>
    </row>
    <row r="165" spans="11:11" x14ac:dyDescent="0.3">
      <c r="K165"/>
    </row>
    <row r="166" spans="11:11" x14ac:dyDescent="0.3">
      <c r="K166"/>
    </row>
    <row r="167" spans="11:11" x14ac:dyDescent="0.3">
      <c r="K167"/>
    </row>
    <row r="168" spans="11:11" x14ac:dyDescent="0.3">
      <c r="K168"/>
    </row>
    <row r="169" spans="11:11" x14ac:dyDescent="0.3">
      <c r="K169"/>
    </row>
    <row r="170" spans="11:11" x14ac:dyDescent="0.3">
      <c r="K170"/>
    </row>
    <row r="171" spans="11:11" x14ac:dyDescent="0.3">
      <c r="K171"/>
    </row>
    <row r="172" spans="11:11" x14ac:dyDescent="0.3">
      <c r="K172"/>
    </row>
    <row r="173" spans="11:11" x14ac:dyDescent="0.3">
      <c r="K173"/>
    </row>
    <row r="174" spans="11:11" x14ac:dyDescent="0.3">
      <c r="K174"/>
    </row>
    <row r="175" spans="11:11" x14ac:dyDescent="0.3">
      <c r="K175"/>
    </row>
    <row r="176" spans="11:11" x14ac:dyDescent="0.3">
      <c r="K176"/>
    </row>
    <row r="177" spans="11:11" x14ac:dyDescent="0.3">
      <c r="K177"/>
    </row>
    <row r="178" spans="11:11" x14ac:dyDescent="0.3">
      <c r="K178"/>
    </row>
    <row r="179" spans="11:11" x14ac:dyDescent="0.3">
      <c r="K179"/>
    </row>
    <row r="180" spans="11:11" x14ac:dyDescent="0.3">
      <c r="K180"/>
    </row>
    <row r="181" spans="11:11" x14ac:dyDescent="0.3">
      <c r="K181"/>
    </row>
    <row r="182" spans="11:11" x14ac:dyDescent="0.3">
      <c r="K182"/>
    </row>
    <row r="183" spans="11:11" x14ac:dyDescent="0.3">
      <c r="K183"/>
    </row>
    <row r="184" spans="11:11" x14ac:dyDescent="0.3">
      <c r="K184"/>
    </row>
    <row r="185" spans="11:11" x14ac:dyDescent="0.3">
      <c r="K185"/>
    </row>
    <row r="186" spans="11:11" x14ac:dyDescent="0.3">
      <c r="K186"/>
    </row>
    <row r="187" spans="11:11" x14ac:dyDescent="0.3">
      <c r="K187"/>
    </row>
    <row r="188" spans="11:11" x14ac:dyDescent="0.3">
      <c r="K188"/>
    </row>
    <row r="189" spans="11:11" x14ac:dyDescent="0.3">
      <c r="K189"/>
    </row>
    <row r="190" spans="11:11" x14ac:dyDescent="0.3">
      <c r="K190"/>
    </row>
    <row r="191" spans="11:11" x14ac:dyDescent="0.3">
      <c r="K191"/>
    </row>
    <row r="192" spans="11:11" x14ac:dyDescent="0.3">
      <c r="K192"/>
    </row>
    <row r="193" spans="11:11" x14ac:dyDescent="0.3">
      <c r="K193"/>
    </row>
    <row r="194" spans="11:11" x14ac:dyDescent="0.3">
      <c r="K194"/>
    </row>
    <row r="195" spans="11:11" x14ac:dyDescent="0.3">
      <c r="K195"/>
    </row>
    <row r="196" spans="11:11" x14ac:dyDescent="0.3">
      <c r="K196"/>
    </row>
    <row r="197" spans="11:11" x14ac:dyDescent="0.3">
      <c r="K197"/>
    </row>
    <row r="198" spans="11:11" x14ac:dyDescent="0.3">
      <c r="K198"/>
    </row>
    <row r="199" spans="11:11" x14ac:dyDescent="0.3">
      <c r="K199"/>
    </row>
    <row r="200" spans="11:11" x14ac:dyDescent="0.3">
      <c r="K200"/>
    </row>
    <row r="201" spans="11:11" x14ac:dyDescent="0.3">
      <c r="K201"/>
    </row>
    <row r="202" spans="11:11" x14ac:dyDescent="0.3">
      <c r="K202"/>
    </row>
    <row r="203" spans="11:11" x14ac:dyDescent="0.3">
      <c r="K203"/>
    </row>
    <row r="204" spans="11:11" x14ac:dyDescent="0.3">
      <c r="K204"/>
    </row>
    <row r="205" spans="11:11" x14ac:dyDescent="0.3">
      <c r="K205"/>
    </row>
    <row r="206" spans="11:11" x14ac:dyDescent="0.3">
      <c r="K206"/>
    </row>
    <row r="207" spans="11:11" x14ac:dyDescent="0.3">
      <c r="K207"/>
    </row>
    <row r="208" spans="11:11" x14ac:dyDescent="0.3">
      <c r="K208"/>
    </row>
    <row r="209" spans="11:11" x14ac:dyDescent="0.3">
      <c r="K209"/>
    </row>
    <row r="210" spans="11:11" x14ac:dyDescent="0.3">
      <c r="K210"/>
    </row>
    <row r="211" spans="11:11" x14ac:dyDescent="0.3">
      <c r="K211"/>
    </row>
    <row r="212" spans="11:11" x14ac:dyDescent="0.3">
      <c r="K212"/>
    </row>
    <row r="213" spans="11:11" x14ac:dyDescent="0.3">
      <c r="K213"/>
    </row>
    <row r="214" spans="11:11" x14ac:dyDescent="0.3">
      <c r="K214"/>
    </row>
    <row r="215" spans="11:11" x14ac:dyDescent="0.3">
      <c r="K215"/>
    </row>
    <row r="216" spans="11:11" x14ac:dyDescent="0.3">
      <c r="K216"/>
    </row>
    <row r="217" spans="11:11" x14ac:dyDescent="0.3">
      <c r="K217"/>
    </row>
    <row r="218" spans="11:11" x14ac:dyDescent="0.3">
      <c r="K218"/>
    </row>
    <row r="219" spans="11:11" x14ac:dyDescent="0.3">
      <c r="K219"/>
    </row>
    <row r="220" spans="11:11" x14ac:dyDescent="0.3">
      <c r="K220"/>
    </row>
    <row r="221" spans="11:11" x14ac:dyDescent="0.3">
      <c r="K221"/>
    </row>
    <row r="222" spans="11:11" x14ac:dyDescent="0.3">
      <c r="K222"/>
    </row>
    <row r="223" spans="11:11" x14ac:dyDescent="0.3">
      <c r="K223"/>
    </row>
    <row r="224" spans="11:11" x14ac:dyDescent="0.3">
      <c r="K224"/>
    </row>
    <row r="225" spans="11:11" x14ac:dyDescent="0.3">
      <c r="K225"/>
    </row>
    <row r="226" spans="11:11" x14ac:dyDescent="0.3">
      <c r="K226"/>
    </row>
    <row r="227" spans="11:11" x14ac:dyDescent="0.3">
      <c r="K227"/>
    </row>
    <row r="228" spans="11:11" x14ac:dyDescent="0.3">
      <c r="K228"/>
    </row>
    <row r="229" spans="11:11" x14ac:dyDescent="0.3">
      <c r="K229"/>
    </row>
    <row r="230" spans="11:11" x14ac:dyDescent="0.3">
      <c r="K230"/>
    </row>
    <row r="231" spans="11:11" x14ac:dyDescent="0.3">
      <c r="K231"/>
    </row>
    <row r="232" spans="11:11" x14ac:dyDescent="0.3">
      <c r="K232"/>
    </row>
    <row r="233" spans="11:11" x14ac:dyDescent="0.3">
      <c r="K233"/>
    </row>
    <row r="234" spans="11:11" x14ac:dyDescent="0.3">
      <c r="K234"/>
    </row>
    <row r="235" spans="11:11" x14ac:dyDescent="0.3">
      <c r="K235"/>
    </row>
    <row r="236" spans="11:11" x14ac:dyDescent="0.3">
      <c r="K236"/>
    </row>
    <row r="237" spans="11:11" x14ac:dyDescent="0.3">
      <c r="K237"/>
    </row>
    <row r="238" spans="11:11" x14ac:dyDescent="0.3">
      <c r="K238"/>
    </row>
    <row r="239" spans="11:11" x14ac:dyDescent="0.3">
      <c r="K239"/>
    </row>
    <row r="240" spans="11:11" x14ac:dyDescent="0.3">
      <c r="K240"/>
    </row>
    <row r="241" spans="11:11" x14ac:dyDescent="0.3">
      <c r="K241"/>
    </row>
    <row r="242" spans="11:11" x14ac:dyDescent="0.3">
      <c r="K242"/>
    </row>
    <row r="243" spans="11:11" x14ac:dyDescent="0.3">
      <c r="K243"/>
    </row>
    <row r="244" spans="11:11" x14ac:dyDescent="0.3">
      <c r="K244"/>
    </row>
    <row r="245" spans="11:11" x14ac:dyDescent="0.3">
      <c r="K245"/>
    </row>
    <row r="246" spans="11:11" x14ac:dyDescent="0.3">
      <c r="K246"/>
    </row>
    <row r="247" spans="11:11" x14ac:dyDescent="0.3">
      <c r="K247"/>
    </row>
    <row r="248" spans="11:11" x14ac:dyDescent="0.3">
      <c r="K248"/>
    </row>
    <row r="249" spans="11:11" x14ac:dyDescent="0.3">
      <c r="K249"/>
    </row>
    <row r="250" spans="11:11" x14ac:dyDescent="0.3">
      <c r="K250"/>
    </row>
    <row r="251" spans="11:11" x14ac:dyDescent="0.3">
      <c r="K251"/>
    </row>
    <row r="252" spans="11:11" x14ac:dyDescent="0.3">
      <c r="K252"/>
    </row>
    <row r="253" spans="11:11" x14ac:dyDescent="0.3">
      <c r="K253"/>
    </row>
    <row r="254" spans="11:11" x14ac:dyDescent="0.3">
      <c r="K254"/>
    </row>
    <row r="255" spans="11:11" x14ac:dyDescent="0.3">
      <c r="K255"/>
    </row>
    <row r="256" spans="11:11" x14ac:dyDescent="0.3">
      <c r="K256"/>
    </row>
    <row r="257" spans="11:11" x14ac:dyDescent="0.3">
      <c r="K257"/>
    </row>
    <row r="258" spans="11:11" x14ac:dyDescent="0.3">
      <c r="K258"/>
    </row>
    <row r="259" spans="11:11" x14ac:dyDescent="0.3">
      <c r="K259"/>
    </row>
    <row r="260" spans="11:11" x14ac:dyDescent="0.3">
      <c r="K260"/>
    </row>
    <row r="261" spans="11:11" x14ac:dyDescent="0.3">
      <c r="K261"/>
    </row>
    <row r="262" spans="11:11" x14ac:dyDescent="0.3">
      <c r="K262"/>
    </row>
    <row r="263" spans="11:11" x14ac:dyDescent="0.3">
      <c r="K263"/>
    </row>
    <row r="264" spans="11:11" x14ac:dyDescent="0.3">
      <c r="K264"/>
    </row>
    <row r="265" spans="11:11" x14ac:dyDescent="0.3">
      <c r="K265"/>
    </row>
    <row r="266" spans="11:11" x14ac:dyDescent="0.3">
      <c r="K266"/>
    </row>
    <row r="267" spans="11:11" x14ac:dyDescent="0.3">
      <c r="K267"/>
    </row>
    <row r="268" spans="11:11" x14ac:dyDescent="0.3">
      <c r="K268"/>
    </row>
    <row r="269" spans="11:11" x14ac:dyDescent="0.3">
      <c r="K269"/>
    </row>
    <row r="270" spans="11:11" x14ac:dyDescent="0.3">
      <c r="K270"/>
    </row>
    <row r="271" spans="11:11" x14ac:dyDescent="0.3">
      <c r="K271"/>
    </row>
    <row r="272" spans="11:11" x14ac:dyDescent="0.3">
      <c r="K272"/>
    </row>
    <row r="273" spans="11:11" x14ac:dyDescent="0.3">
      <c r="K273"/>
    </row>
    <row r="274" spans="11:11" x14ac:dyDescent="0.3">
      <c r="K274"/>
    </row>
    <row r="275" spans="11:11" x14ac:dyDescent="0.3">
      <c r="K275"/>
    </row>
    <row r="276" spans="11:11" x14ac:dyDescent="0.3">
      <c r="K276"/>
    </row>
    <row r="277" spans="11:11" x14ac:dyDescent="0.3">
      <c r="K277"/>
    </row>
    <row r="278" spans="11:11" x14ac:dyDescent="0.3">
      <c r="K278"/>
    </row>
    <row r="279" spans="11:11" x14ac:dyDescent="0.3">
      <c r="K279"/>
    </row>
    <row r="280" spans="11:11" x14ac:dyDescent="0.3">
      <c r="K280"/>
    </row>
    <row r="281" spans="11:11" x14ac:dyDescent="0.3">
      <c r="K281"/>
    </row>
    <row r="282" spans="11:11" x14ac:dyDescent="0.3">
      <c r="K282"/>
    </row>
    <row r="283" spans="11:11" x14ac:dyDescent="0.3">
      <c r="K283"/>
    </row>
    <row r="284" spans="11:11" x14ac:dyDescent="0.3">
      <c r="K284"/>
    </row>
    <row r="285" spans="11:11" x14ac:dyDescent="0.3">
      <c r="K285"/>
    </row>
    <row r="286" spans="11:11" x14ac:dyDescent="0.3">
      <c r="K286"/>
    </row>
    <row r="287" spans="11:11" x14ac:dyDescent="0.3">
      <c r="K287"/>
    </row>
    <row r="288" spans="11:11" x14ac:dyDescent="0.3">
      <c r="K288"/>
    </row>
    <row r="289" spans="11:11" x14ac:dyDescent="0.3">
      <c r="K289"/>
    </row>
    <row r="290" spans="11:11" x14ac:dyDescent="0.3">
      <c r="K290"/>
    </row>
    <row r="291" spans="11:11" x14ac:dyDescent="0.3">
      <c r="K291"/>
    </row>
    <row r="292" spans="11:11" x14ac:dyDescent="0.3">
      <c r="K292"/>
    </row>
    <row r="293" spans="11:11" x14ac:dyDescent="0.3">
      <c r="K293"/>
    </row>
    <row r="294" spans="11:11" x14ac:dyDescent="0.3">
      <c r="K294"/>
    </row>
    <row r="295" spans="11:11" x14ac:dyDescent="0.3">
      <c r="K295"/>
    </row>
    <row r="296" spans="11:11" x14ac:dyDescent="0.3">
      <c r="K296"/>
    </row>
    <row r="297" spans="11:11" x14ac:dyDescent="0.3">
      <c r="K297"/>
    </row>
    <row r="298" spans="11:11" x14ac:dyDescent="0.3">
      <c r="K298"/>
    </row>
    <row r="299" spans="11:11" x14ac:dyDescent="0.3">
      <c r="K299"/>
    </row>
    <row r="300" spans="11:11" x14ac:dyDescent="0.3">
      <c r="K300"/>
    </row>
    <row r="301" spans="11:11" x14ac:dyDescent="0.3">
      <c r="K301"/>
    </row>
    <row r="302" spans="11:11" x14ac:dyDescent="0.3">
      <c r="K302"/>
    </row>
    <row r="303" spans="11:11" x14ac:dyDescent="0.3">
      <c r="K303"/>
    </row>
    <row r="304" spans="11:11" x14ac:dyDescent="0.3">
      <c r="K304"/>
    </row>
    <row r="305" spans="11:11" x14ac:dyDescent="0.3">
      <c r="K305"/>
    </row>
    <row r="306" spans="11:11" x14ac:dyDescent="0.3">
      <c r="K306"/>
    </row>
    <row r="307" spans="11:11" x14ac:dyDescent="0.3">
      <c r="K307"/>
    </row>
    <row r="308" spans="11:11" x14ac:dyDescent="0.3">
      <c r="K308"/>
    </row>
    <row r="309" spans="11:11" x14ac:dyDescent="0.3">
      <c r="K309"/>
    </row>
    <row r="310" spans="11:11" x14ac:dyDescent="0.3">
      <c r="K310"/>
    </row>
    <row r="311" spans="11:11" x14ac:dyDescent="0.3">
      <c r="K311"/>
    </row>
    <row r="312" spans="11:11" x14ac:dyDescent="0.3">
      <c r="K312"/>
    </row>
    <row r="313" spans="11:11" x14ac:dyDescent="0.3">
      <c r="K313"/>
    </row>
    <row r="314" spans="11:11" x14ac:dyDescent="0.3">
      <c r="K314"/>
    </row>
    <row r="315" spans="11:11" x14ac:dyDescent="0.3">
      <c r="K315"/>
    </row>
    <row r="316" spans="11:11" x14ac:dyDescent="0.3">
      <c r="K316"/>
    </row>
    <row r="317" spans="11:11" x14ac:dyDescent="0.3">
      <c r="K317"/>
    </row>
    <row r="318" spans="11:11" x14ac:dyDescent="0.3">
      <c r="K318"/>
    </row>
    <row r="319" spans="11:11" x14ac:dyDescent="0.3">
      <c r="K319"/>
    </row>
    <row r="320" spans="11:11" x14ac:dyDescent="0.3">
      <c r="K320"/>
    </row>
    <row r="321" spans="11:11" x14ac:dyDescent="0.3">
      <c r="K321"/>
    </row>
    <row r="322" spans="11:11" x14ac:dyDescent="0.3">
      <c r="K322"/>
    </row>
    <row r="323" spans="11:11" x14ac:dyDescent="0.3">
      <c r="K323"/>
    </row>
    <row r="324" spans="11:11" x14ac:dyDescent="0.3">
      <c r="K324"/>
    </row>
    <row r="325" spans="11:11" x14ac:dyDescent="0.3">
      <c r="K325"/>
    </row>
    <row r="326" spans="11:11" x14ac:dyDescent="0.3">
      <c r="K326"/>
    </row>
    <row r="327" spans="11:11" x14ac:dyDescent="0.3">
      <c r="K327"/>
    </row>
    <row r="328" spans="11:11" x14ac:dyDescent="0.3">
      <c r="K328"/>
    </row>
    <row r="329" spans="11:11" x14ac:dyDescent="0.3">
      <c r="K329"/>
    </row>
    <row r="330" spans="11:11" x14ac:dyDescent="0.3">
      <c r="K330"/>
    </row>
    <row r="331" spans="11:11" x14ac:dyDescent="0.3">
      <c r="K331"/>
    </row>
    <row r="332" spans="11:11" x14ac:dyDescent="0.3">
      <c r="K332"/>
    </row>
    <row r="333" spans="11:11" x14ac:dyDescent="0.3">
      <c r="K333"/>
    </row>
    <row r="334" spans="11:11" x14ac:dyDescent="0.3">
      <c r="K334"/>
    </row>
    <row r="335" spans="11:11" x14ac:dyDescent="0.3">
      <c r="K335"/>
    </row>
    <row r="336" spans="11:11" x14ac:dyDescent="0.3">
      <c r="K336"/>
    </row>
    <row r="337" spans="11:11" x14ac:dyDescent="0.3">
      <c r="K337"/>
    </row>
    <row r="338" spans="11:11" x14ac:dyDescent="0.3">
      <c r="K338"/>
    </row>
    <row r="339" spans="11:11" x14ac:dyDescent="0.3">
      <c r="K339"/>
    </row>
    <row r="340" spans="11:11" x14ac:dyDescent="0.3">
      <c r="K340"/>
    </row>
    <row r="341" spans="11:11" x14ac:dyDescent="0.3">
      <c r="K341"/>
    </row>
    <row r="342" spans="11:11" x14ac:dyDescent="0.3">
      <c r="K342"/>
    </row>
    <row r="343" spans="11:11" x14ac:dyDescent="0.3">
      <c r="K343"/>
    </row>
    <row r="344" spans="11:11" x14ac:dyDescent="0.3">
      <c r="K344"/>
    </row>
    <row r="345" spans="11:11" x14ac:dyDescent="0.3">
      <c r="K345"/>
    </row>
    <row r="346" spans="11:11" x14ac:dyDescent="0.3">
      <c r="K346"/>
    </row>
    <row r="347" spans="11:11" x14ac:dyDescent="0.3">
      <c r="K347"/>
    </row>
    <row r="348" spans="11:11" x14ac:dyDescent="0.3">
      <c r="K348"/>
    </row>
    <row r="349" spans="11:11" x14ac:dyDescent="0.3">
      <c r="K349"/>
    </row>
    <row r="350" spans="11:11" x14ac:dyDescent="0.3">
      <c r="K350"/>
    </row>
    <row r="351" spans="11:11" x14ac:dyDescent="0.3">
      <c r="K351"/>
    </row>
    <row r="352" spans="11:11" x14ac:dyDescent="0.3">
      <c r="K352"/>
    </row>
    <row r="353" spans="11:11" x14ac:dyDescent="0.3">
      <c r="K353"/>
    </row>
    <row r="354" spans="11:11" x14ac:dyDescent="0.3">
      <c r="K354"/>
    </row>
    <row r="355" spans="11:11" x14ac:dyDescent="0.3">
      <c r="K355"/>
    </row>
    <row r="356" spans="11:11" x14ac:dyDescent="0.3">
      <c r="K356"/>
    </row>
    <row r="357" spans="11:11" x14ac:dyDescent="0.3">
      <c r="K357"/>
    </row>
    <row r="358" spans="11:11" x14ac:dyDescent="0.3">
      <c r="K358"/>
    </row>
    <row r="359" spans="11:11" x14ac:dyDescent="0.3">
      <c r="K359"/>
    </row>
    <row r="360" spans="11:11" x14ac:dyDescent="0.3">
      <c r="K360"/>
    </row>
    <row r="361" spans="11:11" x14ac:dyDescent="0.3">
      <c r="K361"/>
    </row>
    <row r="362" spans="11:11" x14ac:dyDescent="0.3">
      <c r="K362"/>
    </row>
    <row r="363" spans="11:11" x14ac:dyDescent="0.3">
      <c r="K363"/>
    </row>
    <row r="364" spans="11:11" x14ac:dyDescent="0.3">
      <c r="K364"/>
    </row>
    <row r="365" spans="11:11" x14ac:dyDescent="0.3">
      <c r="K365"/>
    </row>
    <row r="366" spans="11:11" x14ac:dyDescent="0.3">
      <c r="K366"/>
    </row>
    <row r="367" spans="11:11" x14ac:dyDescent="0.3">
      <c r="K367"/>
    </row>
    <row r="368" spans="11:11" x14ac:dyDescent="0.3">
      <c r="K368"/>
    </row>
    <row r="369" spans="11:11" x14ac:dyDescent="0.3">
      <c r="K369"/>
    </row>
    <row r="370" spans="11:11" x14ac:dyDescent="0.3">
      <c r="K370"/>
    </row>
    <row r="371" spans="11:11" x14ac:dyDescent="0.3">
      <c r="K371"/>
    </row>
    <row r="372" spans="11:11" x14ac:dyDescent="0.3">
      <c r="K372"/>
    </row>
    <row r="373" spans="11:11" x14ac:dyDescent="0.3">
      <c r="K373"/>
    </row>
    <row r="374" spans="11:11" x14ac:dyDescent="0.3">
      <c r="K374"/>
    </row>
    <row r="375" spans="11:11" x14ac:dyDescent="0.3">
      <c r="K375"/>
    </row>
    <row r="376" spans="11:11" x14ac:dyDescent="0.3">
      <c r="K376"/>
    </row>
    <row r="377" spans="11:11" x14ac:dyDescent="0.3">
      <c r="K377"/>
    </row>
    <row r="378" spans="11:11" x14ac:dyDescent="0.3">
      <c r="K378"/>
    </row>
    <row r="379" spans="11:11" x14ac:dyDescent="0.3">
      <c r="K379"/>
    </row>
    <row r="380" spans="11:11" x14ac:dyDescent="0.3">
      <c r="K380"/>
    </row>
    <row r="381" spans="11:11" x14ac:dyDescent="0.3">
      <c r="K381"/>
    </row>
    <row r="382" spans="11:11" x14ac:dyDescent="0.3">
      <c r="K382"/>
    </row>
    <row r="383" spans="11:11" x14ac:dyDescent="0.3">
      <c r="K383"/>
    </row>
    <row r="384" spans="11:11" x14ac:dyDescent="0.3">
      <c r="K384"/>
    </row>
    <row r="385" spans="11:11" x14ac:dyDescent="0.3">
      <c r="K385"/>
    </row>
    <row r="386" spans="11:11" x14ac:dyDescent="0.3">
      <c r="K386"/>
    </row>
    <row r="387" spans="11:11" x14ac:dyDescent="0.3">
      <c r="K387"/>
    </row>
    <row r="388" spans="11:11" x14ac:dyDescent="0.3">
      <c r="K388"/>
    </row>
    <row r="389" spans="11:11" x14ac:dyDescent="0.3">
      <c r="K389"/>
    </row>
    <row r="390" spans="11:11" x14ac:dyDescent="0.3">
      <c r="K390"/>
    </row>
    <row r="391" spans="11:11" x14ac:dyDescent="0.3">
      <c r="K391"/>
    </row>
    <row r="392" spans="11:11" x14ac:dyDescent="0.3">
      <c r="K392"/>
    </row>
    <row r="393" spans="11:11" x14ac:dyDescent="0.3">
      <c r="K393"/>
    </row>
    <row r="394" spans="11:11" x14ac:dyDescent="0.3">
      <c r="K394"/>
    </row>
    <row r="395" spans="11:11" x14ac:dyDescent="0.3">
      <c r="K395"/>
    </row>
    <row r="396" spans="11:11" x14ac:dyDescent="0.3">
      <c r="K396"/>
    </row>
    <row r="397" spans="11:11" x14ac:dyDescent="0.3">
      <c r="K397"/>
    </row>
    <row r="398" spans="11:11" x14ac:dyDescent="0.3">
      <c r="K398"/>
    </row>
    <row r="399" spans="11:11" x14ac:dyDescent="0.3">
      <c r="K399"/>
    </row>
    <row r="400" spans="11:11" x14ac:dyDescent="0.3">
      <c r="K400"/>
    </row>
    <row r="401" spans="11:11" x14ac:dyDescent="0.3">
      <c r="K401"/>
    </row>
    <row r="402" spans="11:11" x14ac:dyDescent="0.3">
      <c r="K402"/>
    </row>
    <row r="403" spans="11:11" x14ac:dyDescent="0.3">
      <c r="K403"/>
    </row>
    <row r="404" spans="11:11" x14ac:dyDescent="0.3">
      <c r="K404"/>
    </row>
    <row r="405" spans="11:11" x14ac:dyDescent="0.3">
      <c r="K405"/>
    </row>
    <row r="406" spans="11:11" x14ac:dyDescent="0.3">
      <c r="K406"/>
    </row>
    <row r="407" spans="11:11" x14ac:dyDescent="0.3">
      <c r="K407"/>
    </row>
    <row r="408" spans="11:11" x14ac:dyDescent="0.3">
      <c r="K408"/>
    </row>
    <row r="409" spans="11:11" x14ac:dyDescent="0.3">
      <c r="K409"/>
    </row>
    <row r="410" spans="11:11" x14ac:dyDescent="0.3">
      <c r="K410"/>
    </row>
    <row r="411" spans="11:11" x14ac:dyDescent="0.3">
      <c r="K411"/>
    </row>
    <row r="412" spans="11:11" x14ac:dyDescent="0.3">
      <c r="K412"/>
    </row>
    <row r="413" spans="11:11" x14ac:dyDescent="0.3">
      <c r="K413"/>
    </row>
    <row r="414" spans="11:11" x14ac:dyDescent="0.3">
      <c r="K414"/>
    </row>
    <row r="415" spans="11:11" x14ac:dyDescent="0.3">
      <c r="K415"/>
    </row>
    <row r="416" spans="11:11" x14ac:dyDescent="0.3">
      <c r="K416"/>
    </row>
    <row r="417" spans="11:11" x14ac:dyDescent="0.3">
      <c r="K417"/>
    </row>
    <row r="418" spans="11:11" x14ac:dyDescent="0.3">
      <c r="K418"/>
    </row>
    <row r="419" spans="11:11" x14ac:dyDescent="0.3">
      <c r="K419"/>
    </row>
    <row r="420" spans="11:11" x14ac:dyDescent="0.3">
      <c r="K420"/>
    </row>
    <row r="421" spans="11:11" x14ac:dyDescent="0.3">
      <c r="K421"/>
    </row>
    <row r="422" spans="11:11" x14ac:dyDescent="0.3">
      <c r="K422"/>
    </row>
    <row r="423" spans="11:11" x14ac:dyDescent="0.3">
      <c r="K423"/>
    </row>
    <row r="424" spans="11:11" x14ac:dyDescent="0.3">
      <c r="K424"/>
    </row>
    <row r="425" spans="11:11" x14ac:dyDescent="0.3">
      <c r="K425"/>
    </row>
    <row r="426" spans="11:11" x14ac:dyDescent="0.3">
      <c r="K426"/>
    </row>
    <row r="427" spans="11:11" x14ac:dyDescent="0.3">
      <c r="K427"/>
    </row>
    <row r="428" spans="11:11" x14ac:dyDescent="0.3">
      <c r="K428"/>
    </row>
    <row r="429" spans="11:11" x14ac:dyDescent="0.3">
      <c r="K429"/>
    </row>
    <row r="430" spans="11:11" x14ac:dyDescent="0.3">
      <c r="K430"/>
    </row>
    <row r="431" spans="11:11" x14ac:dyDescent="0.3">
      <c r="K431"/>
    </row>
    <row r="432" spans="11:11" x14ac:dyDescent="0.3">
      <c r="K432"/>
    </row>
    <row r="433" spans="11:11" x14ac:dyDescent="0.3">
      <c r="K433"/>
    </row>
    <row r="434" spans="11:11" x14ac:dyDescent="0.3">
      <c r="K434"/>
    </row>
    <row r="435" spans="11:11" x14ac:dyDescent="0.3">
      <c r="K435"/>
    </row>
    <row r="436" spans="11:11" x14ac:dyDescent="0.3">
      <c r="K436"/>
    </row>
    <row r="437" spans="11:11" x14ac:dyDescent="0.3">
      <c r="K437"/>
    </row>
    <row r="438" spans="11:11" x14ac:dyDescent="0.3">
      <c r="K438"/>
    </row>
    <row r="439" spans="11:11" x14ac:dyDescent="0.3">
      <c r="K439"/>
    </row>
    <row r="440" spans="11:11" x14ac:dyDescent="0.3">
      <c r="K440"/>
    </row>
    <row r="441" spans="11:11" x14ac:dyDescent="0.3">
      <c r="K441"/>
    </row>
    <row r="442" spans="11:11" x14ac:dyDescent="0.3">
      <c r="K442"/>
    </row>
    <row r="443" spans="11:11" x14ac:dyDescent="0.3">
      <c r="K443"/>
    </row>
    <row r="444" spans="11:11" x14ac:dyDescent="0.3">
      <c r="K444"/>
    </row>
    <row r="445" spans="11:11" x14ac:dyDescent="0.3">
      <c r="K445"/>
    </row>
    <row r="446" spans="11:11" x14ac:dyDescent="0.3">
      <c r="K446"/>
    </row>
    <row r="447" spans="11:11" x14ac:dyDescent="0.3">
      <c r="K447"/>
    </row>
    <row r="448" spans="11:11" x14ac:dyDescent="0.3">
      <c r="K448"/>
    </row>
    <row r="449" spans="11:11" x14ac:dyDescent="0.3">
      <c r="K449"/>
    </row>
    <row r="450" spans="11:11" x14ac:dyDescent="0.3">
      <c r="K450"/>
    </row>
    <row r="451" spans="11:11" x14ac:dyDescent="0.3">
      <c r="K451"/>
    </row>
    <row r="452" spans="11:11" x14ac:dyDescent="0.3">
      <c r="K452"/>
    </row>
    <row r="453" spans="11:11" x14ac:dyDescent="0.3">
      <c r="K453"/>
    </row>
    <row r="454" spans="11:11" x14ac:dyDescent="0.3">
      <c r="K454"/>
    </row>
    <row r="455" spans="11:11" x14ac:dyDescent="0.3">
      <c r="K455"/>
    </row>
    <row r="456" spans="11:11" x14ac:dyDescent="0.3">
      <c r="K456"/>
    </row>
    <row r="457" spans="11:11" x14ac:dyDescent="0.3">
      <c r="K457"/>
    </row>
    <row r="458" spans="11:11" x14ac:dyDescent="0.3">
      <c r="K458"/>
    </row>
    <row r="459" spans="11:11" x14ac:dyDescent="0.3">
      <c r="K459"/>
    </row>
    <row r="460" spans="11:11" x14ac:dyDescent="0.3">
      <c r="K460"/>
    </row>
    <row r="461" spans="11:11" x14ac:dyDescent="0.3">
      <c r="K461"/>
    </row>
    <row r="462" spans="11:11" x14ac:dyDescent="0.3">
      <c r="K462"/>
    </row>
    <row r="463" spans="11:11" x14ac:dyDescent="0.3">
      <c r="K463"/>
    </row>
    <row r="464" spans="11:11" x14ac:dyDescent="0.3">
      <c r="K464"/>
    </row>
    <row r="465" spans="11:11" x14ac:dyDescent="0.3">
      <c r="K465"/>
    </row>
    <row r="466" spans="11:11" x14ac:dyDescent="0.3">
      <c r="K466"/>
    </row>
  </sheetData>
  <phoneticPr fontId="14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1.사전">
    <tabColor rgb="FFFFC000"/>
  </sheetPr>
  <dimension ref="A1:W490"/>
  <sheetViews>
    <sheetView zoomScale="90" zoomScaleNormal="90" workbookViewId="0">
      <pane xSplit="1" ySplit="2" topLeftCell="B27" activePane="bottomRight" state="frozen"/>
      <selection pane="topRight"/>
      <selection pane="bottomLeft"/>
      <selection pane="bottomRight" activeCell="A49" sqref="A49:A51"/>
    </sheetView>
  </sheetViews>
  <sheetFormatPr defaultColWidth="8.75" defaultRowHeight="16.5" x14ac:dyDescent="0.3"/>
  <cols>
    <col min="1" max="1" width="29.625" customWidth="1"/>
    <col min="2" max="2" width="14.375" customWidth="1"/>
    <col min="3" max="3" width="16.25" bestFit="1" customWidth="1"/>
    <col min="4" max="4" width="20.25" customWidth="1"/>
    <col min="5" max="5" width="18.75" bestFit="1" customWidth="1"/>
    <col min="6" max="6" width="12.625" bestFit="1" customWidth="1"/>
    <col min="7" max="7" width="13.375" bestFit="1" customWidth="1"/>
    <col min="8" max="8" width="11.5" bestFit="1" customWidth="1"/>
    <col min="9" max="9" width="21.875" bestFit="1" customWidth="1"/>
    <col min="10" max="10" width="23.125" customWidth="1"/>
    <col min="11" max="11" width="19.375" style="12" customWidth="1"/>
    <col min="12" max="12" width="10.75" bestFit="1" customWidth="1"/>
    <col min="13" max="13" width="12.5" customWidth="1"/>
  </cols>
  <sheetData>
    <row r="1" spans="1:13" ht="19.5" x14ac:dyDescent="0.3">
      <c r="A1" s="55" t="s">
        <v>7</v>
      </c>
      <c r="M1" s="33" t="s">
        <v>4</v>
      </c>
    </row>
    <row r="2" spans="1:13" x14ac:dyDescent="0.3">
      <c r="A2" s="5" t="s">
        <v>32</v>
      </c>
      <c r="B2" s="5" t="s">
        <v>43</v>
      </c>
      <c r="C2" s="5" t="s">
        <v>36</v>
      </c>
      <c r="D2" s="5" t="s">
        <v>28</v>
      </c>
      <c r="E2" s="5" t="s">
        <v>23</v>
      </c>
      <c r="F2" s="5" t="s">
        <v>466</v>
      </c>
      <c r="G2" s="5" t="s">
        <v>44</v>
      </c>
      <c r="H2" s="5" t="s">
        <v>964</v>
      </c>
      <c r="I2" s="5" t="s">
        <v>454</v>
      </c>
      <c r="J2" s="5" t="s">
        <v>154</v>
      </c>
      <c r="K2" s="5" t="s">
        <v>1009</v>
      </c>
      <c r="L2" s="5" t="s">
        <v>532</v>
      </c>
      <c r="M2" s="5" t="s">
        <v>494</v>
      </c>
    </row>
    <row r="3" spans="1:13" s="106" customFormat="1" x14ac:dyDescent="0.3">
      <c r="A3" s="108" t="s">
        <v>948</v>
      </c>
      <c r="B3" s="108" t="s">
        <v>923</v>
      </c>
      <c r="C3" s="109"/>
      <c r="D3" s="52"/>
      <c r="E3" s="52"/>
      <c r="F3" s="52"/>
      <c r="G3" s="52"/>
      <c r="H3" s="52"/>
      <c r="I3" s="52">
        <v>334633</v>
      </c>
      <c r="J3" s="108" t="s">
        <v>960</v>
      </c>
      <c r="K3" s="109" t="s">
        <v>1001</v>
      </c>
      <c r="L3" s="109"/>
      <c r="M3" s="52"/>
    </row>
    <row r="4" spans="1:13" s="106" customFormat="1" x14ac:dyDescent="0.3">
      <c r="A4" s="108" t="s">
        <v>937</v>
      </c>
      <c r="B4" s="108" t="s">
        <v>923</v>
      </c>
      <c r="C4" s="109"/>
      <c r="E4" s="52"/>
      <c r="F4" s="52"/>
      <c r="G4" s="52"/>
      <c r="H4" s="52"/>
      <c r="I4" s="108">
        <v>109391</v>
      </c>
      <c r="J4" s="108" t="s">
        <v>992</v>
      </c>
      <c r="K4" s="109" t="s">
        <v>1002</v>
      </c>
      <c r="L4" s="109"/>
      <c r="M4" s="52"/>
    </row>
    <row r="5" spans="1:13" s="106" customFormat="1" x14ac:dyDescent="0.3">
      <c r="A5" s="52" t="s">
        <v>977</v>
      </c>
      <c r="B5" s="108" t="s">
        <v>923</v>
      </c>
      <c r="C5" s="109"/>
      <c r="E5" s="52"/>
      <c r="F5" s="52"/>
      <c r="G5" s="52"/>
      <c r="H5" s="52"/>
      <c r="I5" s="52">
        <v>324</v>
      </c>
      <c r="J5" s="52" t="s">
        <v>220</v>
      </c>
      <c r="K5" s="109" t="s">
        <v>1000</v>
      </c>
      <c r="L5" s="109"/>
      <c r="M5" s="52"/>
    </row>
    <row r="6" spans="1:13" s="106" customFormat="1" x14ac:dyDescent="0.3">
      <c r="A6" s="52" t="s">
        <v>967</v>
      </c>
      <c r="B6" s="108" t="s">
        <v>923</v>
      </c>
      <c r="C6" s="109"/>
      <c r="D6" s="52"/>
      <c r="E6" s="52"/>
      <c r="F6" s="52"/>
      <c r="G6" s="52"/>
      <c r="H6" s="52"/>
      <c r="I6" s="52">
        <v>41</v>
      </c>
      <c r="J6" s="52" t="s">
        <v>916</v>
      </c>
      <c r="K6" s="109" t="s">
        <v>956</v>
      </c>
      <c r="L6" s="109"/>
      <c r="M6" s="52"/>
    </row>
    <row r="7" spans="1:13" s="106" customFormat="1" x14ac:dyDescent="0.3">
      <c r="A7" s="108" t="s">
        <v>951</v>
      </c>
      <c r="B7" s="108" t="s">
        <v>981</v>
      </c>
      <c r="C7" s="110">
        <v>-5.7464599609375E-2</v>
      </c>
      <c r="D7" s="111">
        <v>183.75</v>
      </c>
      <c r="E7" s="52">
        <v>1.1480000000000001E-2</v>
      </c>
      <c r="F7" s="52">
        <v>0</v>
      </c>
      <c r="G7" s="52">
        <v>80.952776999999998</v>
      </c>
      <c r="H7" s="52"/>
      <c r="I7" s="52"/>
      <c r="J7" s="112" t="s">
        <v>941</v>
      </c>
      <c r="K7" s="110" t="s">
        <v>999</v>
      </c>
      <c r="L7" s="110"/>
      <c r="M7" s="52"/>
    </row>
    <row r="8" spans="1:13" s="106" customFormat="1" x14ac:dyDescent="0.3">
      <c r="A8" s="108" t="s">
        <v>952</v>
      </c>
      <c r="B8" s="108" t="s">
        <v>981</v>
      </c>
      <c r="C8" s="110">
        <v>-5.7464599609375E-2</v>
      </c>
      <c r="D8" s="113">
        <v>182.125</v>
      </c>
      <c r="E8" s="52">
        <v>8.0949999999999998E-3</v>
      </c>
      <c r="F8" s="52">
        <v>0</v>
      </c>
      <c r="G8" s="52">
        <v>80.231314999999995</v>
      </c>
      <c r="H8" s="52"/>
      <c r="I8" s="52"/>
      <c r="J8" s="112" t="s">
        <v>941</v>
      </c>
      <c r="K8" s="110" t="s">
        <v>999</v>
      </c>
      <c r="L8" s="110"/>
      <c r="M8" s="52"/>
    </row>
    <row r="9" spans="1:13" s="107" customFormat="1" x14ac:dyDescent="0.3">
      <c r="A9" s="52" t="s">
        <v>959</v>
      </c>
      <c r="B9" s="52" t="s">
        <v>989</v>
      </c>
      <c r="C9" s="109"/>
      <c r="D9" s="52"/>
      <c r="E9" s="114"/>
      <c r="F9" s="114"/>
      <c r="G9" s="114"/>
      <c r="H9" s="114"/>
      <c r="I9" s="114">
        <v>2</v>
      </c>
      <c r="J9" s="115" t="s">
        <v>936</v>
      </c>
      <c r="K9" s="109" t="s">
        <v>946</v>
      </c>
      <c r="L9" s="109"/>
      <c r="M9" s="114"/>
    </row>
    <row r="10" spans="1:13" s="106" customFormat="1" x14ac:dyDescent="0.3">
      <c r="A10" s="52" t="s">
        <v>980</v>
      </c>
      <c r="B10" s="52" t="s">
        <v>989</v>
      </c>
      <c r="C10" s="109"/>
      <c r="D10" s="52"/>
      <c r="E10" s="52"/>
      <c r="F10" s="52"/>
      <c r="G10" s="52"/>
      <c r="H10" s="52"/>
      <c r="I10" s="52">
        <v>5</v>
      </c>
      <c r="J10" s="52" t="s">
        <v>213</v>
      </c>
      <c r="K10" s="109" t="s">
        <v>978</v>
      </c>
      <c r="L10" s="109"/>
      <c r="M10" s="52"/>
    </row>
    <row r="11" spans="1:13" s="106" customFormat="1" x14ac:dyDescent="0.3">
      <c r="A11" s="52" t="s">
        <v>926</v>
      </c>
      <c r="B11" s="52" t="s">
        <v>989</v>
      </c>
      <c r="C11" s="109"/>
      <c r="D11" s="52"/>
      <c r="E11" s="52"/>
      <c r="F11" s="52"/>
      <c r="G11" s="52"/>
      <c r="H11" s="52"/>
      <c r="I11" s="52">
        <v>5</v>
      </c>
      <c r="J11" s="52" t="s">
        <v>212</v>
      </c>
      <c r="K11" s="109" t="s">
        <v>927</v>
      </c>
      <c r="L11" s="109"/>
      <c r="M11" s="52"/>
    </row>
    <row r="12" spans="1:13" s="106" customFormat="1" x14ac:dyDescent="0.3">
      <c r="A12" s="52" t="s">
        <v>975</v>
      </c>
      <c r="B12" s="108" t="s">
        <v>981</v>
      </c>
      <c r="C12" s="109">
        <f>-82.129997</f>
        <v>-82.129997000000003</v>
      </c>
      <c r="D12" s="52">
        <v>851844.625</v>
      </c>
      <c r="E12" s="52">
        <v>13.839176</v>
      </c>
      <c r="F12" s="52">
        <v>2395.4533689999998</v>
      </c>
      <c r="G12" s="52">
        <v>264.47123800000003</v>
      </c>
      <c r="H12" s="52">
        <v>13</v>
      </c>
      <c r="I12" s="52"/>
      <c r="J12" s="52" t="s">
        <v>1</v>
      </c>
      <c r="K12" s="109" t="s">
        <v>914</v>
      </c>
      <c r="L12" s="109"/>
      <c r="M12" s="52"/>
    </row>
    <row r="13" spans="1:13" s="106" customFormat="1" x14ac:dyDescent="0.3">
      <c r="A13" s="52" t="s">
        <v>935</v>
      </c>
      <c r="B13" s="108" t="s">
        <v>981</v>
      </c>
      <c r="C13" s="118">
        <v>0.33349529999999999</v>
      </c>
      <c r="D13" s="52">
        <v>61851.333333000002</v>
      </c>
      <c r="E13" s="52">
        <v>1.590762</v>
      </c>
      <c r="F13" s="52">
        <v>107.187059</v>
      </c>
      <c r="G13" s="52">
        <v>574.088527</v>
      </c>
      <c r="H13" s="52"/>
      <c r="I13" s="52"/>
      <c r="J13" s="52" t="s">
        <v>204</v>
      </c>
      <c r="K13" s="109" t="s">
        <v>917</v>
      </c>
      <c r="L13" s="109"/>
      <c r="M13" s="52"/>
    </row>
    <row r="14" spans="1:13" s="106" customFormat="1" x14ac:dyDescent="0.3">
      <c r="A14" s="52" t="s">
        <v>942</v>
      </c>
      <c r="B14" s="108" t="s">
        <v>981</v>
      </c>
      <c r="C14" s="109">
        <v>1</v>
      </c>
      <c r="D14" s="52">
        <v>3</v>
      </c>
      <c r="E14" s="52">
        <v>2.9941080000000002</v>
      </c>
      <c r="F14" s="52">
        <v>9.5246999999999998E-2</v>
      </c>
      <c r="G14" s="52">
        <v>-17.794371000000002</v>
      </c>
      <c r="H14" s="52"/>
      <c r="I14" s="52"/>
      <c r="J14" s="52" t="s">
        <v>986</v>
      </c>
      <c r="K14" s="109" t="s">
        <v>940</v>
      </c>
      <c r="L14" s="109"/>
      <c r="M14" s="52"/>
    </row>
    <row r="15" spans="1:13" s="106" customFormat="1" x14ac:dyDescent="0.3">
      <c r="A15" s="52" t="s">
        <v>973</v>
      </c>
      <c r="B15" s="108" t="s">
        <v>981</v>
      </c>
      <c r="C15" s="118">
        <f>-82.13</f>
        <v>-82.13</v>
      </c>
      <c r="D15" s="117">
        <v>1513959</v>
      </c>
      <c r="E15" s="117">
        <v>21.655290000000001</v>
      </c>
      <c r="F15" s="117">
        <v>3947.0459999999998</v>
      </c>
      <c r="G15" s="52">
        <v>275.37622599999997</v>
      </c>
      <c r="H15" s="52">
        <v>13</v>
      </c>
      <c r="I15" s="52"/>
      <c r="J15" s="52" t="s">
        <v>2</v>
      </c>
      <c r="K15" s="109" t="s">
        <v>920</v>
      </c>
      <c r="L15" s="109"/>
      <c r="M15" s="52"/>
    </row>
    <row r="16" spans="1:13" s="106" customFormat="1" x14ac:dyDescent="0.3">
      <c r="A16" s="108" t="s">
        <v>934</v>
      </c>
      <c r="B16" s="108" t="s">
        <v>981</v>
      </c>
      <c r="C16" s="118">
        <v>0.16704469999999999</v>
      </c>
      <c r="D16" s="52">
        <v>56077.5</v>
      </c>
      <c r="E16" s="52">
        <v>1.8875679999999999</v>
      </c>
      <c r="F16" s="52">
        <v>97.862790000000004</v>
      </c>
      <c r="G16" s="52">
        <v>562.46803</v>
      </c>
      <c r="H16" s="52"/>
      <c r="I16" s="52"/>
      <c r="J16" s="108" t="s">
        <v>203</v>
      </c>
      <c r="K16" s="109" t="s">
        <v>915</v>
      </c>
      <c r="L16" s="109"/>
      <c r="M16" s="52"/>
    </row>
    <row r="17" spans="1:13" s="106" customFormat="1" x14ac:dyDescent="0.3">
      <c r="A17" s="52" t="s">
        <v>932</v>
      </c>
      <c r="B17" s="108" t="s">
        <v>981</v>
      </c>
      <c r="C17" s="109">
        <v>1</v>
      </c>
      <c r="D17" s="52">
        <v>6</v>
      </c>
      <c r="E17" s="52">
        <v>5.9473969999999996</v>
      </c>
      <c r="F17" s="52">
        <v>0.39493600000000001</v>
      </c>
      <c r="G17" s="52">
        <v>-8.7105610000000002</v>
      </c>
      <c r="H17" s="52"/>
      <c r="I17" s="52"/>
      <c r="J17" s="52" t="s">
        <v>987</v>
      </c>
      <c r="K17" s="109" t="s">
        <v>943</v>
      </c>
      <c r="L17" s="109"/>
      <c r="M17" s="52"/>
    </row>
    <row r="18" spans="1:13" s="106" customFormat="1" x14ac:dyDescent="0.3">
      <c r="A18" s="52" t="s">
        <v>966</v>
      </c>
      <c r="B18" s="108" t="s">
        <v>981</v>
      </c>
      <c r="C18" s="118">
        <v>-82.13</v>
      </c>
      <c r="D18" s="117">
        <v>2567408</v>
      </c>
      <c r="E18" s="117">
        <v>25.23122</v>
      </c>
      <c r="F18" s="117">
        <v>5251.777</v>
      </c>
      <c r="G18" s="52">
        <v>385.81179400000002</v>
      </c>
      <c r="H18" s="52">
        <v>13</v>
      </c>
      <c r="I18" s="52"/>
      <c r="J18" s="52" t="s">
        <v>158</v>
      </c>
      <c r="K18" s="109" t="s">
        <v>918</v>
      </c>
      <c r="L18" s="109"/>
      <c r="M18" s="52"/>
    </row>
    <row r="19" spans="1:13" s="106" customFormat="1" x14ac:dyDescent="0.3">
      <c r="A19" s="52" t="s">
        <v>938</v>
      </c>
      <c r="B19" s="108" t="s">
        <v>981</v>
      </c>
      <c r="C19" s="118">
        <v>9.8329540000000007E-2</v>
      </c>
      <c r="D19" s="52">
        <v>50215.555555999999</v>
      </c>
      <c r="E19" s="52">
        <v>2.0791949999999999</v>
      </c>
      <c r="F19" s="52">
        <v>88.442384000000004</v>
      </c>
      <c r="G19" s="52">
        <v>547.88650299999995</v>
      </c>
      <c r="H19" s="52"/>
      <c r="I19" s="52"/>
      <c r="J19" s="52" t="s">
        <v>202</v>
      </c>
      <c r="K19" s="109" t="s">
        <v>919</v>
      </c>
      <c r="L19" s="109"/>
      <c r="M19" s="52"/>
    </row>
    <row r="20" spans="1:13" s="106" customFormat="1" x14ac:dyDescent="0.3">
      <c r="A20" s="52" t="s">
        <v>939</v>
      </c>
      <c r="B20" s="108" t="s">
        <v>981</v>
      </c>
      <c r="C20" s="109">
        <v>1</v>
      </c>
      <c r="D20" s="52">
        <v>12</v>
      </c>
      <c r="E20" s="52">
        <v>11.599335</v>
      </c>
      <c r="F20" s="52">
        <v>1.520138</v>
      </c>
      <c r="G20" s="52">
        <v>-4.3183920000000002</v>
      </c>
      <c r="H20" s="52"/>
      <c r="I20" s="52"/>
      <c r="J20" s="52" t="s">
        <v>988</v>
      </c>
      <c r="K20" s="109" t="s">
        <v>931</v>
      </c>
      <c r="L20" s="109"/>
      <c r="M20" s="52"/>
    </row>
    <row r="21" spans="1:13" s="106" customFormat="1" x14ac:dyDescent="0.3">
      <c r="A21" s="52" t="s">
        <v>955</v>
      </c>
      <c r="B21" s="52" t="s">
        <v>989</v>
      </c>
      <c r="C21" s="109"/>
      <c r="D21" s="52"/>
      <c r="E21" s="52"/>
      <c r="F21" s="52"/>
      <c r="G21" s="52"/>
      <c r="H21" s="52"/>
      <c r="I21" s="52">
        <v>2</v>
      </c>
      <c r="J21" s="115" t="s">
        <v>936</v>
      </c>
      <c r="K21" s="109" t="s">
        <v>946</v>
      </c>
      <c r="L21" s="109"/>
      <c r="M21" s="52"/>
    </row>
    <row r="22" spans="1:13" s="106" customFormat="1" x14ac:dyDescent="0.3">
      <c r="A22" s="52" t="s">
        <v>998</v>
      </c>
      <c r="B22" s="52" t="s">
        <v>989</v>
      </c>
      <c r="C22" s="109"/>
      <c r="D22" s="52"/>
      <c r="E22" s="52"/>
      <c r="F22" s="52"/>
      <c r="G22" s="52"/>
      <c r="H22" s="52"/>
      <c r="I22" s="52">
        <v>271</v>
      </c>
      <c r="J22" s="52" t="s">
        <v>990</v>
      </c>
      <c r="K22" s="52" t="s">
        <v>984</v>
      </c>
      <c r="L22" s="109"/>
      <c r="M22" s="52"/>
    </row>
    <row r="23" spans="1:13" s="106" customFormat="1" x14ac:dyDescent="0.3">
      <c r="A23" s="52" t="s">
        <v>949</v>
      </c>
      <c r="B23" s="52" t="s">
        <v>989</v>
      </c>
      <c r="C23" s="109"/>
      <c r="D23" s="52"/>
      <c r="E23" s="52"/>
      <c r="F23" s="52"/>
      <c r="G23" s="52"/>
      <c r="H23" s="52"/>
      <c r="I23" s="52">
        <v>25</v>
      </c>
      <c r="J23" s="52" t="s">
        <v>993</v>
      </c>
      <c r="K23" s="52" t="s">
        <v>1007</v>
      </c>
      <c r="L23" s="109"/>
      <c r="M23" s="52"/>
    </row>
    <row r="24" spans="1:13" s="106" customFormat="1" x14ac:dyDescent="0.3">
      <c r="A24" s="52" t="s">
        <v>953</v>
      </c>
      <c r="B24" s="52" t="s">
        <v>989</v>
      </c>
      <c r="C24" s="52"/>
      <c r="D24" s="52"/>
      <c r="E24" s="52"/>
      <c r="F24" s="52"/>
      <c r="G24" s="52"/>
      <c r="H24" s="116">
        <v>11887</v>
      </c>
      <c r="I24" s="52">
        <v>6</v>
      </c>
      <c r="J24" s="115" t="s">
        <v>936</v>
      </c>
      <c r="K24" s="52" t="s">
        <v>985</v>
      </c>
      <c r="L24" s="52"/>
    </row>
    <row r="25" spans="1:13" s="101" customFormat="1" x14ac:dyDescent="0.3">
      <c r="B25" s="104"/>
      <c r="C25" s="103"/>
      <c r="K25" s="105"/>
      <c r="L25" s="103"/>
    </row>
    <row r="26" spans="1:13" ht="19.5" x14ac:dyDescent="0.3">
      <c r="A26" s="55" t="s">
        <v>174</v>
      </c>
    </row>
    <row r="27" spans="1:13" x14ac:dyDescent="0.3">
      <c r="A27" s="56" t="s">
        <v>195</v>
      </c>
    </row>
    <row r="28" spans="1:13" x14ac:dyDescent="0.3">
      <c r="A28" s="5" t="s">
        <v>445</v>
      </c>
      <c r="B28" s="5" t="s">
        <v>450</v>
      </c>
      <c r="C28" s="5" t="s">
        <v>46</v>
      </c>
    </row>
    <row r="29" spans="1:13" x14ac:dyDescent="0.3">
      <c r="A29" s="18">
        <v>201109</v>
      </c>
      <c r="B29" s="24">
        <v>8020</v>
      </c>
      <c r="C29" s="23">
        <f t="shared" ref="C29:C42" si="0">B29/$B$43</f>
        <v>3.1723742373149532E-3</v>
      </c>
    </row>
    <row r="30" spans="1:13" x14ac:dyDescent="0.3">
      <c r="A30" s="20">
        <v>201110</v>
      </c>
      <c r="B30" s="25">
        <v>341051</v>
      </c>
      <c r="C30" s="30">
        <f t="shared" si="0"/>
        <v>0.13490541222076086</v>
      </c>
    </row>
    <row r="31" spans="1:13" x14ac:dyDescent="0.3">
      <c r="A31" s="21">
        <v>201111</v>
      </c>
      <c r="B31" s="26">
        <v>44452</v>
      </c>
      <c r="C31" s="31">
        <f t="shared" si="0"/>
        <v>1.7583339101885823E-2</v>
      </c>
    </row>
    <row r="32" spans="1:13" x14ac:dyDescent="0.3">
      <c r="A32" s="21">
        <v>201112</v>
      </c>
      <c r="B32" s="26">
        <v>40959</v>
      </c>
      <c r="C32" s="31">
        <f t="shared" si="0"/>
        <v>1.6201655409748526E-2</v>
      </c>
    </row>
    <row r="33" spans="1:23" x14ac:dyDescent="0.3">
      <c r="A33" s="21">
        <v>201201</v>
      </c>
      <c r="B33" s="26">
        <v>17464</v>
      </c>
      <c r="C33" s="31">
        <f t="shared" si="0"/>
        <v>6.908022902801539E-3</v>
      </c>
    </row>
    <row r="34" spans="1:23" x14ac:dyDescent="0.3">
      <c r="A34" s="21">
        <v>201202</v>
      </c>
      <c r="B34" s="26">
        <v>23314</v>
      </c>
      <c r="C34" s="31">
        <f t="shared" si="0"/>
        <v>9.2220365297706747E-3</v>
      </c>
    </row>
    <row r="35" spans="1:23" x14ac:dyDescent="0.3">
      <c r="A35" s="21">
        <v>201203</v>
      </c>
      <c r="B35" s="26">
        <v>21423</v>
      </c>
      <c r="C35" s="31">
        <f t="shared" si="0"/>
        <v>8.4740365693264635E-3</v>
      </c>
    </row>
    <row r="36" spans="1:23" x14ac:dyDescent="0.3">
      <c r="A36" s="21">
        <v>201204</v>
      </c>
      <c r="B36" s="26">
        <v>4841</v>
      </c>
      <c r="C36" s="31">
        <f t="shared" si="0"/>
        <v>1.9148957210525796E-3</v>
      </c>
    </row>
    <row r="37" spans="1:23" x14ac:dyDescent="0.3">
      <c r="A37" s="21">
        <v>201205</v>
      </c>
      <c r="B37" s="26">
        <v>397348</v>
      </c>
      <c r="C37" s="31">
        <f t="shared" si="0"/>
        <v>0.157174134469903</v>
      </c>
    </row>
    <row r="38" spans="1:23" x14ac:dyDescent="0.3">
      <c r="A38" s="21">
        <v>201206</v>
      </c>
      <c r="B38" s="26">
        <v>398182</v>
      </c>
      <c r="C38" s="31">
        <f t="shared" si="0"/>
        <v>0.15750402974595296</v>
      </c>
    </row>
    <row r="39" spans="1:23" x14ac:dyDescent="0.3">
      <c r="A39" s="21">
        <v>201207</v>
      </c>
      <c r="B39" s="26">
        <v>440533</v>
      </c>
      <c r="C39" s="31">
        <f t="shared" si="0"/>
        <v>0.17425630173155465</v>
      </c>
    </row>
    <row r="40" spans="1:23" x14ac:dyDescent="0.3">
      <c r="A40" s="21">
        <v>201208</v>
      </c>
      <c r="B40" s="26">
        <v>392015</v>
      </c>
      <c r="C40" s="31">
        <f t="shared" si="0"/>
        <v>0.15506462426945403</v>
      </c>
    </row>
    <row r="41" spans="1:23" x14ac:dyDescent="0.3">
      <c r="A41" s="22">
        <v>201209</v>
      </c>
      <c r="B41" s="27">
        <v>388549</v>
      </c>
      <c r="C41" s="32">
        <f t="shared" si="0"/>
        <v>0.15369362064021044</v>
      </c>
      <c r="D41" s="76">
        <f>SUM(C36:C41)</f>
        <v>0.79960760657812768</v>
      </c>
    </row>
    <row r="42" spans="1:23" x14ac:dyDescent="0.3">
      <c r="A42" s="19">
        <v>201210</v>
      </c>
      <c r="B42" s="28">
        <v>9924</v>
      </c>
      <c r="C42" s="29">
        <f t="shared" si="0"/>
        <v>3.9255164502635404E-3</v>
      </c>
    </row>
    <row r="43" spans="1:23" x14ac:dyDescent="0.3">
      <c r="B43" s="17">
        <f>SUM(B29:B42)</f>
        <v>2528075</v>
      </c>
    </row>
    <row r="44" spans="1:23" x14ac:dyDescent="0.3">
      <c r="A44" s="46" t="s">
        <v>168</v>
      </c>
    </row>
    <row r="47" spans="1:23" ht="19.5" x14ac:dyDescent="0.3">
      <c r="A47" s="55" t="s">
        <v>176</v>
      </c>
    </row>
    <row r="48" spans="1:23" s="124" customFormat="1" x14ac:dyDescent="0.3">
      <c r="A48" s="120"/>
      <c r="B48" s="121" t="s">
        <v>948</v>
      </c>
      <c r="C48" s="121" t="s">
        <v>937</v>
      </c>
      <c r="D48" s="121" t="s">
        <v>977</v>
      </c>
      <c r="E48" s="121" t="s">
        <v>967</v>
      </c>
      <c r="F48" s="121" t="s">
        <v>951</v>
      </c>
      <c r="G48" s="121" t="s">
        <v>952</v>
      </c>
      <c r="H48" s="121" t="s">
        <v>959</v>
      </c>
      <c r="I48" s="121" t="s">
        <v>980</v>
      </c>
      <c r="J48" s="121" t="s">
        <v>926</v>
      </c>
      <c r="K48" s="121" t="s">
        <v>975</v>
      </c>
      <c r="L48" s="121" t="s">
        <v>935</v>
      </c>
      <c r="M48" s="121" t="s">
        <v>942</v>
      </c>
      <c r="N48" s="121" t="s">
        <v>973</v>
      </c>
      <c r="O48" s="121" t="s">
        <v>934</v>
      </c>
      <c r="P48" s="121" t="s">
        <v>932</v>
      </c>
      <c r="Q48" s="121" t="s">
        <v>966</v>
      </c>
      <c r="R48" s="121" t="s">
        <v>938</v>
      </c>
      <c r="S48" s="121" t="s">
        <v>939</v>
      </c>
      <c r="T48" s="121" t="s">
        <v>955</v>
      </c>
      <c r="U48" s="121" t="s">
        <v>998</v>
      </c>
      <c r="V48" s="121" t="s">
        <v>949</v>
      </c>
      <c r="W48" s="120" t="s">
        <v>953</v>
      </c>
    </row>
    <row r="49" spans="1:23" s="119" customFormat="1" x14ac:dyDescent="0.3">
      <c r="A49" s="122">
        <v>10</v>
      </c>
      <c r="B49" s="116" t="s">
        <v>929</v>
      </c>
      <c r="C49" s="116">
        <v>13462</v>
      </c>
      <c r="D49" s="116">
        <v>369</v>
      </c>
      <c r="E49" s="116">
        <v>27</v>
      </c>
      <c r="F49" s="116">
        <v>-5.7459999999999997E-2</v>
      </c>
      <c r="G49" s="116">
        <v>-5.7459999999999997E-2</v>
      </c>
      <c r="H49" s="116" t="s">
        <v>70</v>
      </c>
      <c r="I49" s="116" t="s">
        <v>1006</v>
      </c>
      <c r="J49" s="116" t="s">
        <v>1006</v>
      </c>
      <c r="K49" s="125" t="s">
        <v>1010</v>
      </c>
      <c r="L49" s="126" t="s">
        <v>1005</v>
      </c>
      <c r="M49" s="116">
        <v>3</v>
      </c>
      <c r="N49" s="125" t="s">
        <v>1010</v>
      </c>
      <c r="O49" s="126" t="s">
        <v>1005</v>
      </c>
      <c r="P49" s="116">
        <v>6</v>
      </c>
      <c r="Q49" s="125" t="s">
        <v>1010</v>
      </c>
      <c r="R49" s="126" t="s">
        <v>1005</v>
      </c>
      <c r="S49" s="116">
        <v>12</v>
      </c>
      <c r="T49" s="116" t="s">
        <v>70</v>
      </c>
      <c r="U49" s="116">
        <v>-1</v>
      </c>
      <c r="V49" s="116">
        <v>9</v>
      </c>
      <c r="W49" s="123">
        <v>1</v>
      </c>
    </row>
    <row r="50" spans="1:23" s="119" customFormat="1" x14ac:dyDescent="0.3">
      <c r="A50" s="122">
        <v>11</v>
      </c>
      <c r="B50" s="116" t="s">
        <v>928</v>
      </c>
      <c r="C50" s="116">
        <v>17123</v>
      </c>
      <c r="D50" s="116">
        <v>427</v>
      </c>
      <c r="E50" s="116">
        <v>27</v>
      </c>
      <c r="F50" s="116">
        <v>-5.7459999999999997E-2</v>
      </c>
      <c r="G50" s="116">
        <v>-5.7459999999999997E-2</v>
      </c>
      <c r="H50" s="116" t="s">
        <v>54</v>
      </c>
      <c r="I50" s="116" t="s">
        <v>1006</v>
      </c>
      <c r="J50" s="116" t="s">
        <v>1006</v>
      </c>
      <c r="K50" s="125" t="s">
        <v>1010</v>
      </c>
      <c r="L50" s="126" t="s">
        <v>1005</v>
      </c>
      <c r="M50" s="116">
        <v>3</v>
      </c>
      <c r="N50" s="125" t="s">
        <v>1010</v>
      </c>
      <c r="O50" s="126" t="s">
        <v>1005</v>
      </c>
      <c r="P50" s="116">
        <v>6</v>
      </c>
      <c r="Q50" s="125" t="s">
        <v>1010</v>
      </c>
      <c r="R50" s="126" t="s">
        <v>1005</v>
      </c>
      <c r="S50" s="116">
        <v>12</v>
      </c>
      <c r="T50" s="116" t="s">
        <v>54</v>
      </c>
      <c r="U50" s="116">
        <v>-1</v>
      </c>
      <c r="V50" s="116">
        <v>-1</v>
      </c>
      <c r="W50" s="123"/>
    </row>
    <row r="51" spans="1:23" s="119" customFormat="1" x14ac:dyDescent="0.3">
      <c r="A51" s="122">
        <v>12</v>
      </c>
      <c r="B51" s="116" t="s">
        <v>930</v>
      </c>
      <c r="C51" s="116">
        <v>2118</v>
      </c>
      <c r="D51" s="116">
        <v>63</v>
      </c>
      <c r="E51" s="116">
        <v>27</v>
      </c>
      <c r="F51" s="116">
        <v>-5.7459999999999997E-2</v>
      </c>
      <c r="G51" s="116">
        <v>-5.7459999999999997E-2</v>
      </c>
      <c r="H51" s="116" t="s">
        <v>70</v>
      </c>
      <c r="I51" s="116" t="s">
        <v>1006</v>
      </c>
      <c r="J51" s="116" t="s">
        <v>1006</v>
      </c>
      <c r="K51" s="125" t="s">
        <v>1010</v>
      </c>
      <c r="L51" s="126" t="s">
        <v>1005</v>
      </c>
      <c r="M51" s="116">
        <v>3</v>
      </c>
      <c r="N51" s="125" t="s">
        <v>1010</v>
      </c>
      <c r="O51" s="126" t="s">
        <v>1005</v>
      </c>
      <c r="P51" s="116">
        <v>6</v>
      </c>
      <c r="Q51" s="125" t="s">
        <v>1010</v>
      </c>
      <c r="R51" s="126" t="s">
        <v>1005</v>
      </c>
      <c r="S51" s="116">
        <v>12</v>
      </c>
      <c r="T51" s="116" t="s">
        <v>54</v>
      </c>
      <c r="U51" s="116">
        <v>88</v>
      </c>
      <c r="V51" s="116">
        <v>16</v>
      </c>
      <c r="W51" s="123">
        <v>1</v>
      </c>
    </row>
    <row r="52" spans="1:23" x14ac:dyDescent="0.3">
      <c r="A52" s="127" t="s">
        <v>163</v>
      </c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</row>
    <row r="53" spans="1:23" x14ac:dyDescent="0.3">
      <c r="A53" s="49"/>
      <c r="K53"/>
    </row>
    <row r="54" spans="1:23" ht="19.5" x14ac:dyDescent="0.3">
      <c r="A54" s="55" t="s">
        <v>356</v>
      </c>
    </row>
    <row r="55" spans="1:23" x14ac:dyDescent="0.3">
      <c r="A55" s="5" t="s">
        <v>436</v>
      </c>
      <c r="B55" s="5" t="s">
        <v>450</v>
      </c>
      <c r="F55" s="5" t="s">
        <v>38</v>
      </c>
      <c r="G55" s="5" t="s">
        <v>450</v>
      </c>
    </row>
    <row r="56" spans="1:23" x14ac:dyDescent="0.3">
      <c r="A56" s="1" t="s">
        <v>512</v>
      </c>
      <c r="B56" s="15">
        <v>63435</v>
      </c>
      <c r="F56" s="1" t="s">
        <v>761</v>
      </c>
      <c r="G56" s="15">
        <v>111337</v>
      </c>
    </row>
    <row r="57" spans="1:23" x14ac:dyDescent="0.3">
      <c r="A57" s="1" t="s">
        <v>766</v>
      </c>
      <c r="B57" s="15">
        <v>35044</v>
      </c>
      <c r="F57" s="1" t="s">
        <v>779</v>
      </c>
      <c r="G57" s="15">
        <v>12249</v>
      </c>
    </row>
    <row r="58" spans="1:23" x14ac:dyDescent="0.3">
      <c r="A58" s="1" t="s">
        <v>505</v>
      </c>
      <c r="B58" s="15">
        <v>9998</v>
      </c>
      <c r="F58" s="1" t="s">
        <v>349</v>
      </c>
      <c r="G58" s="15">
        <v>1873</v>
      </c>
    </row>
    <row r="59" spans="1:23" x14ac:dyDescent="0.3">
      <c r="A59" s="1" t="s">
        <v>771</v>
      </c>
      <c r="B59" s="15">
        <v>5449</v>
      </c>
      <c r="F59" s="1" t="s">
        <v>774</v>
      </c>
      <c r="G59" s="15">
        <v>1224</v>
      </c>
    </row>
    <row r="60" spans="1:23" x14ac:dyDescent="0.3">
      <c r="A60" s="1" t="s">
        <v>99</v>
      </c>
      <c r="B60" s="15">
        <v>3826</v>
      </c>
      <c r="F60" s="1" t="s">
        <v>776</v>
      </c>
      <c r="G60" s="15">
        <v>1043</v>
      </c>
    </row>
    <row r="61" spans="1:23" x14ac:dyDescent="0.3">
      <c r="A61" s="1" t="s">
        <v>767</v>
      </c>
      <c r="B61" s="15">
        <v>2844</v>
      </c>
      <c r="F61" s="1" t="s">
        <v>780</v>
      </c>
      <c r="G61" s="15">
        <v>230</v>
      </c>
    </row>
    <row r="62" spans="1:23" x14ac:dyDescent="0.3">
      <c r="A62" s="1" t="s">
        <v>520</v>
      </c>
      <c r="B62" s="15">
        <v>2476</v>
      </c>
      <c r="F62" s="1" t="s">
        <v>348</v>
      </c>
      <c r="G62" s="15">
        <v>211</v>
      </c>
    </row>
    <row r="63" spans="1:23" x14ac:dyDescent="0.3">
      <c r="A63" s="1" t="s">
        <v>781</v>
      </c>
      <c r="B63" s="15">
        <v>1841</v>
      </c>
      <c r="F63" s="1" t="s">
        <v>351</v>
      </c>
      <c r="G63" s="15">
        <v>80</v>
      </c>
    </row>
    <row r="64" spans="1:23" x14ac:dyDescent="0.3">
      <c r="A64" s="1" t="s">
        <v>31</v>
      </c>
      <c r="B64" s="15">
        <v>1652</v>
      </c>
      <c r="F64" s="1" t="s">
        <v>777</v>
      </c>
      <c r="G64" s="15">
        <v>33</v>
      </c>
    </row>
    <row r="65" spans="1:11" x14ac:dyDescent="0.3">
      <c r="A65" s="1" t="s">
        <v>33</v>
      </c>
      <c r="B65" s="15">
        <v>927</v>
      </c>
      <c r="F65" s="1"/>
      <c r="G65" s="15">
        <v>1</v>
      </c>
    </row>
    <row r="66" spans="1:11" x14ac:dyDescent="0.3">
      <c r="A66" s="1" t="s">
        <v>354</v>
      </c>
      <c r="B66" s="15">
        <v>302</v>
      </c>
      <c r="F66" s="1" t="s">
        <v>775</v>
      </c>
      <c r="G66" s="15">
        <v>1</v>
      </c>
    </row>
    <row r="67" spans="1:11" x14ac:dyDescent="0.3">
      <c r="A67" s="1" t="s">
        <v>526</v>
      </c>
      <c r="B67" s="15">
        <v>202</v>
      </c>
    </row>
    <row r="68" spans="1:11" x14ac:dyDescent="0.3">
      <c r="A68" s="1" t="s">
        <v>473</v>
      </c>
      <c r="B68" s="15">
        <v>113</v>
      </c>
    </row>
    <row r="69" spans="1:11" x14ac:dyDescent="0.3">
      <c r="A69" s="1" t="s">
        <v>103</v>
      </c>
      <c r="B69" s="15">
        <v>110</v>
      </c>
    </row>
    <row r="70" spans="1:11" x14ac:dyDescent="0.3">
      <c r="A70" s="1" t="s">
        <v>768</v>
      </c>
      <c r="B70" s="15">
        <v>39</v>
      </c>
    </row>
    <row r="71" spans="1:11" x14ac:dyDescent="0.3">
      <c r="A71" s="1" t="s">
        <v>184</v>
      </c>
      <c r="B71" s="15">
        <v>12</v>
      </c>
    </row>
    <row r="72" spans="1:11" x14ac:dyDescent="0.3">
      <c r="A72" s="1" t="s">
        <v>171</v>
      </c>
      <c r="B72" s="15">
        <v>6</v>
      </c>
    </row>
    <row r="73" spans="1:11" x14ac:dyDescent="0.3">
      <c r="A73" s="1" t="s">
        <v>355</v>
      </c>
      <c r="B73" s="15">
        <v>1</v>
      </c>
    </row>
    <row r="74" spans="1:11" x14ac:dyDescent="0.3">
      <c r="A74" s="1" t="s">
        <v>59</v>
      </c>
      <c r="B74" s="15">
        <v>1</v>
      </c>
      <c r="K74"/>
    </row>
    <row r="75" spans="1:11" x14ac:dyDescent="0.3">
      <c r="A75" s="1" t="s">
        <v>188</v>
      </c>
      <c r="B75" s="15">
        <v>1</v>
      </c>
      <c r="K75"/>
    </row>
    <row r="76" spans="1:11" x14ac:dyDescent="0.3">
      <c r="A76" s="1" t="s">
        <v>179</v>
      </c>
      <c r="B76" s="15">
        <v>1</v>
      </c>
      <c r="K76"/>
    </row>
    <row r="77" spans="1:11" x14ac:dyDescent="0.3">
      <c r="A77" s="1" t="s">
        <v>72</v>
      </c>
      <c r="B77" s="15">
        <v>1</v>
      </c>
      <c r="K77"/>
    </row>
    <row r="78" spans="1:11" x14ac:dyDescent="0.3">
      <c r="A78" s="1" t="s">
        <v>169</v>
      </c>
      <c r="B78" s="15">
        <v>1</v>
      </c>
      <c r="K78"/>
    </row>
    <row r="79" spans="1:11" x14ac:dyDescent="0.3">
      <c r="A79" s="65" t="s">
        <v>372</v>
      </c>
      <c r="B79" s="49"/>
      <c r="K79"/>
    </row>
    <row r="80" spans="1:11" x14ac:dyDescent="0.3">
      <c r="A80" s="64" t="s">
        <v>871</v>
      </c>
      <c r="K80"/>
    </row>
    <row r="81" spans="1:11" x14ac:dyDescent="0.3">
      <c r="K81"/>
    </row>
    <row r="82" spans="1:11" x14ac:dyDescent="0.3">
      <c r="F82" s="7" t="s">
        <v>443</v>
      </c>
      <c r="K82"/>
    </row>
    <row r="83" spans="1:11" x14ac:dyDescent="0.3">
      <c r="A83" s="5" t="s">
        <v>444</v>
      </c>
      <c r="B83" s="5" t="s">
        <v>450</v>
      </c>
      <c r="F83" s="5" t="s">
        <v>85</v>
      </c>
      <c r="G83" s="5" t="s">
        <v>102</v>
      </c>
      <c r="H83" s="5" t="s">
        <v>450</v>
      </c>
      <c r="K83"/>
    </row>
    <row r="84" spans="1:11" x14ac:dyDescent="0.3">
      <c r="A84" s="1" t="s">
        <v>516</v>
      </c>
      <c r="B84" s="15">
        <v>109263</v>
      </c>
      <c r="F84" s="1" t="s">
        <v>537</v>
      </c>
      <c r="G84" s="15" t="s">
        <v>827</v>
      </c>
      <c r="H84" s="15">
        <v>5612</v>
      </c>
      <c r="I84" s="76">
        <f t="shared" ref="I84:I98" si="1">H84/$H$99</f>
        <v>4.3747369077501132E-2</v>
      </c>
      <c r="K84"/>
    </row>
    <row r="85" spans="1:11" x14ac:dyDescent="0.3">
      <c r="A85" s="1" t="s">
        <v>519</v>
      </c>
      <c r="B85" s="15">
        <v>12138</v>
      </c>
      <c r="F85" s="1" t="s">
        <v>816</v>
      </c>
      <c r="G85" s="15" t="s">
        <v>846</v>
      </c>
      <c r="H85" s="15">
        <v>12605</v>
      </c>
      <c r="I85" s="76">
        <f t="shared" si="1"/>
        <v>9.8260083254080852E-2</v>
      </c>
      <c r="K85"/>
    </row>
    <row r="86" spans="1:11" x14ac:dyDescent="0.3">
      <c r="A86" s="1" t="s">
        <v>55</v>
      </c>
      <c r="B86" s="15">
        <v>2161</v>
      </c>
      <c r="F86" s="1" t="s">
        <v>848</v>
      </c>
      <c r="G86" s="15" t="s">
        <v>828</v>
      </c>
      <c r="H86" s="15">
        <v>907</v>
      </c>
      <c r="I86" s="76">
        <f t="shared" si="1"/>
        <v>7.0703606117771788E-3</v>
      </c>
      <c r="K86"/>
    </row>
    <row r="87" spans="1:11" x14ac:dyDescent="0.3">
      <c r="A87" s="1" t="s">
        <v>95</v>
      </c>
      <c r="B87" s="15">
        <v>1475</v>
      </c>
      <c r="F87" s="1" t="s">
        <v>824</v>
      </c>
      <c r="G87" s="15" t="s">
        <v>859</v>
      </c>
      <c r="H87" s="15">
        <v>67060</v>
      </c>
      <c r="I87" s="76">
        <f t="shared" si="1"/>
        <v>0.52275455636800172</v>
      </c>
      <c r="K87"/>
    </row>
    <row r="88" spans="1:11" x14ac:dyDescent="0.3">
      <c r="A88" s="1" t="s">
        <v>769</v>
      </c>
      <c r="B88" s="15">
        <v>1019</v>
      </c>
      <c r="F88" s="1" t="s">
        <v>858</v>
      </c>
      <c r="G88" s="15" t="s">
        <v>834</v>
      </c>
      <c r="H88" s="15">
        <v>2</v>
      </c>
      <c r="I88" s="76">
        <f t="shared" si="1"/>
        <v>1.5590651845153644E-5</v>
      </c>
      <c r="K88"/>
    </row>
    <row r="89" spans="1:11" x14ac:dyDescent="0.3">
      <c r="A89" s="1" t="s">
        <v>508</v>
      </c>
      <c r="B89" s="15">
        <v>1005</v>
      </c>
      <c r="F89" s="1" t="s">
        <v>860</v>
      </c>
      <c r="G89" s="15" t="s">
        <v>847</v>
      </c>
      <c r="H89" s="15">
        <v>3</v>
      </c>
      <c r="I89" s="76">
        <f t="shared" si="1"/>
        <v>2.338597776773047E-5</v>
      </c>
      <c r="K89"/>
    </row>
    <row r="90" spans="1:11" x14ac:dyDescent="0.3">
      <c r="A90" s="1" t="s">
        <v>524</v>
      </c>
      <c r="B90" s="15">
        <v>719</v>
      </c>
      <c r="F90" s="1" t="s">
        <v>854</v>
      </c>
      <c r="G90" s="15" t="s">
        <v>862</v>
      </c>
      <c r="H90" s="15">
        <v>1</v>
      </c>
      <c r="I90" s="76">
        <f t="shared" si="1"/>
        <v>7.7953259225768222E-6</v>
      </c>
      <c r="K90"/>
    </row>
    <row r="91" spans="1:11" x14ac:dyDescent="0.3">
      <c r="A91" s="1" t="s">
        <v>502</v>
      </c>
      <c r="B91" s="15">
        <v>233</v>
      </c>
      <c r="F91" s="1" t="s">
        <v>852</v>
      </c>
      <c r="G91" s="15" t="s">
        <v>819</v>
      </c>
      <c r="H91" s="15">
        <v>1</v>
      </c>
      <c r="I91" s="76">
        <f t="shared" si="1"/>
        <v>7.7953259225768222E-6</v>
      </c>
      <c r="K91"/>
    </row>
    <row r="92" spans="1:11" x14ac:dyDescent="0.3">
      <c r="A92" s="1" t="s">
        <v>101</v>
      </c>
      <c r="B92" s="15">
        <v>100</v>
      </c>
      <c r="F92" s="1" t="s">
        <v>826</v>
      </c>
      <c r="G92" s="15" t="s">
        <v>870</v>
      </c>
      <c r="H92" s="15">
        <v>7</v>
      </c>
      <c r="I92" s="76">
        <f t="shared" si="1"/>
        <v>5.4567281458037759E-5</v>
      </c>
      <c r="K92"/>
    </row>
    <row r="93" spans="1:11" x14ac:dyDescent="0.3">
      <c r="A93" s="1" t="s">
        <v>504</v>
      </c>
      <c r="B93" s="15">
        <v>87</v>
      </c>
      <c r="F93" s="1" t="s">
        <v>853</v>
      </c>
      <c r="G93" s="15" t="s">
        <v>874</v>
      </c>
      <c r="H93" s="15">
        <v>4</v>
      </c>
      <c r="I93" s="76">
        <f t="shared" si="1"/>
        <v>3.1181303690307289E-5</v>
      </c>
      <c r="K93"/>
    </row>
    <row r="94" spans="1:11" x14ac:dyDescent="0.3">
      <c r="A94" s="1" t="s">
        <v>773</v>
      </c>
      <c r="B94" s="15">
        <v>57</v>
      </c>
      <c r="F94" s="1" t="s">
        <v>851</v>
      </c>
      <c r="G94" s="15" t="s">
        <v>857</v>
      </c>
      <c r="H94" s="15">
        <v>981</v>
      </c>
      <c r="I94" s="76">
        <f t="shared" si="1"/>
        <v>7.6472147300478636E-3</v>
      </c>
      <c r="K94"/>
    </row>
    <row r="95" spans="1:11" x14ac:dyDescent="0.3">
      <c r="A95" s="1" t="s">
        <v>509</v>
      </c>
      <c r="B95" s="15">
        <v>17</v>
      </c>
      <c r="F95" s="1" t="s">
        <v>876</v>
      </c>
      <c r="G95" s="15" t="s">
        <v>875</v>
      </c>
      <c r="H95" s="15">
        <v>19399</v>
      </c>
      <c r="I95" s="76">
        <f t="shared" si="1"/>
        <v>0.15122152757206778</v>
      </c>
      <c r="K95"/>
    </row>
    <row r="96" spans="1:11" x14ac:dyDescent="0.3">
      <c r="A96" s="1"/>
      <c r="B96" s="15">
        <v>4</v>
      </c>
      <c r="F96" s="1" t="s">
        <v>855</v>
      </c>
      <c r="G96" s="15" t="s">
        <v>849</v>
      </c>
      <c r="H96" s="15">
        <v>239</v>
      </c>
      <c r="I96" s="76">
        <f t="shared" si="1"/>
        <v>1.8630828954958607E-3</v>
      </c>
      <c r="K96"/>
    </row>
    <row r="97" spans="1:11" x14ac:dyDescent="0.3">
      <c r="A97" s="1" t="s">
        <v>549</v>
      </c>
      <c r="B97" s="15">
        <v>4</v>
      </c>
      <c r="F97" s="1" t="s">
        <v>856</v>
      </c>
      <c r="G97" s="15" t="s">
        <v>867</v>
      </c>
      <c r="H97" s="15">
        <v>12229</v>
      </c>
      <c r="I97" s="76">
        <f t="shared" si="1"/>
        <v>9.5329040707191962E-2</v>
      </c>
      <c r="K97"/>
    </row>
    <row r="98" spans="1:11" x14ac:dyDescent="0.3">
      <c r="A98" s="65" t="s">
        <v>175</v>
      </c>
      <c r="F98" s="79" t="s">
        <v>850</v>
      </c>
      <c r="G98" s="80" t="s">
        <v>375</v>
      </c>
      <c r="H98" s="80">
        <v>9232</v>
      </c>
      <c r="I98" s="81">
        <f t="shared" si="1"/>
        <v>7.1966448917229225E-2</v>
      </c>
      <c r="K98"/>
    </row>
    <row r="99" spans="1:11" x14ac:dyDescent="0.3">
      <c r="A99" s="64" t="s">
        <v>871</v>
      </c>
      <c r="G99" s="12"/>
      <c r="H99" s="17">
        <f>SUM(H84:H98)</f>
        <v>128282</v>
      </c>
      <c r="K99"/>
    </row>
    <row r="100" spans="1:11" x14ac:dyDescent="0.3">
      <c r="F100" s="65" t="s">
        <v>165</v>
      </c>
      <c r="K100"/>
    </row>
    <row r="101" spans="1:11" x14ac:dyDescent="0.3">
      <c r="F101" s="64" t="s">
        <v>157</v>
      </c>
      <c r="K101"/>
    </row>
    <row r="102" spans="1:11" x14ac:dyDescent="0.3">
      <c r="K102"/>
    </row>
    <row r="103" spans="1:11" x14ac:dyDescent="0.3">
      <c r="K103"/>
    </row>
    <row r="104" spans="1:11" x14ac:dyDescent="0.3">
      <c r="K104"/>
    </row>
    <row r="105" spans="1:11" x14ac:dyDescent="0.3">
      <c r="K105"/>
    </row>
    <row r="106" spans="1:11" x14ac:dyDescent="0.3">
      <c r="K106"/>
    </row>
    <row r="107" spans="1:11" x14ac:dyDescent="0.3">
      <c r="A107" s="7" t="s">
        <v>461</v>
      </c>
      <c r="K107"/>
    </row>
    <row r="108" spans="1:11" x14ac:dyDescent="0.3">
      <c r="A108" s="5" t="s">
        <v>85</v>
      </c>
      <c r="B108" s="5" t="s">
        <v>102</v>
      </c>
      <c r="C108" s="5" t="s">
        <v>450</v>
      </c>
      <c r="F108" s="5" t="s">
        <v>437</v>
      </c>
      <c r="G108" s="5" t="s">
        <v>450</v>
      </c>
    </row>
    <row r="109" spans="1:11" x14ac:dyDescent="0.3">
      <c r="A109" s="1" t="s">
        <v>537</v>
      </c>
      <c r="B109" s="1" t="s">
        <v>89</v>
      </c>
      <c r="C109" s="1">
        <v>0</v>
      </c>
      <c r="D109" s="76">
        <f t="shared" ref="D109:D123" si="2">C109/$C$124</f>
        <v>0</v>
      </c>
      <c r="F109" s="1" t="s">
        <v>476</v>
      </c>
      <c r="G109" s="15">
        <v>65318</v>
      </c>
      <c r="H109" s="76">
        <f t="shared" ref="H109:H117" si="3">G109/$G$118</f>
        <v>0.50917509861087296</v>
      </c>
    </row>
    <row r="110" spans="1:11" x14ac:dyDescent="0.3">
      <c r="A110" s="8" t="s">
        <v>537</v>
      </c>
      <c r="B110" s="8" t="s">
        <v>582</v>
      </c>
      <c r="C110" s="8">
        <v>78102</v>
      </c>
      <c r="D110" s="81">
        <f t="shared" si="2"/>
        <v>0.60883054520509505</v>
      </c>
      <c r="F110" s="1" t="s">
        <v>491</v>
      </c>
      <c r="G110" s="15">
        <v>53435</v>
      </c>
      <c r="H110" s="76">
        <f t="shared" si="3"/>
        <v>0.41654324067289256</v>
      </c>
    </row>
    <row r="111" spans="1:11" x14ac:dyDescent="0.3">
      <c r="A111" s="1" t="s">
        <v>563</v>
      </c>
      <c r="B111" s="1" t="s">
        <v>864</v>
      </c>
      <c r="C111" s="1">
        <v>92</v>
      </c>
      <c r="D111" s="76">
        <f t="shared" si="2"/>
        <v>7.1716998487706774E-4</v>
      </c>
      <c r="F111" s="1" t="s">
        <v>608</v>
      </c>
      <c r="G111" s="15">
        <v>3606</v>
      </c>
      <c r="H111" s="76">
        <f t="shared" si="3"/>
        <v>2.8109945276812022E-2</v>
      </c>
    </row>
    <row r="112" spans="1:11" x14ac:dyDescent="0.3">
      <c r="A112" s="1" t="s">
        <v>889</v>
      </c>
      <c r="B112" s="1" t="s">
        <v>863</v>
      </c>
      <c r="C112" s="1">
        <v>2</v>
      </c>
      <c r="D112" s="76">
        <f t="shared" si="2"/>
        <v>1.5590651845153644E-5</v>
      </c>
      <c r="F112" s="1" t="s">
        <v>583</v>
      </c>
      <c r="G112" s="15">
        <v>3214</v>
      </c>
      <c r="H112" s="76">
        <f t="shared" si="3"/>
        <v>2.505417751516191E-2</v>
      </c>
    </row>
    <row r="113" spans="1:11" x14ac:dyDescent="0.3">
      <c r="A113" s="1" t="s">
        <v>873</v>
      </c>
      <c r="B113" s="1" t="s">
        <v>869</v>
      </c>
      <c r="C113" s="1">
        <v>1</v>
      </c>
      <c r="D113" s="76">
        <f t="shared" si="2"/>
        <v>7.7953259225768222E-6</v>
      </c>
      <c r="F113" s="1" t="s">
        <v>554</v>
      </c>
      <c r="G113" s="15">
        <v>1487</v>
      </c>
      <c r="H113" s="76">
        <f t="shared" si="3"/>
        <v>1.1591649646871736E-2</v>
      </c>
    </row>
    <row r="114" spans="1:11" x14ac:dyDescent="0.3">
      <c r="A114" s="1" t="s">
        <v>866</v>
      </c>
      <c r="B114" s="1" t="s">
        <v>872</v>
      </c>
      <c r="C114" s="1">
        <v>4</v>
      </c>
      <c r="D114" s="76">
        <f t="shared" si="2"/>
        <v>3.1181303690307289E-5</v>
      </c>
      <c r="F114" s="1" t="s">
        <v>565</v>
      </c>
      <c r="G114" s="15">
        <v>779</v>
      </c>
      <c r="H114" s="76">
        <f t="shared" si="3"/>
        <v>6.0725588936873451E-3</v>
      </c>
    </row>
    <row r="115" spans="1:11" x14ac:dyDescent="0.3">
      <c r="A115" s="1" t="s">
        <v>865</v>
      </c>
      <c r="B115" s="1" t="s">
        <v>878</v>
      </c>
      <c r="C115" s="1">
        <v>5</v>
      </c>
      <c r="D115" s="76">
        <f t="shared" si="2"/>
        <v>3.8976629612884114E-5</v>
      </c>
      <c r="F115" s="1" t="s">
        <v>577</v>
      </c>
      <c r="G115" s="15">
        <v>417</v>
      </c>
      <c r="H115" s="76">
        <f t="shared" si="3"/>
        <v>3.2506509097145354E-3</v>
      </c>
    </row>
    <row r="116" spans="1:11" x14ac:dyDescent="0.3">
      <c r="A116" s="1" t="s">
        <v>877</v>
      </c>
      <c r="B116" s="1" t="s">
        <v>838</v>
      </c>
      <c r="C116" s="1">
        <v>2</v>
      </c>
      <c r="D116" s="76">
        <f t="shared" si="2"/>
        <v>1.5590651845153644E-5</v>
      </c>
      <c r="F116" s="1" t="s">
        <v>555</v>
      </c>
      <c r="G116" s="15">
        <v>14</v>
      </c>
      <c r="H116" s="76">
        <f t="shared" si="3"/>
        <v>1.0913456291607552E-4</v>
      </c>
    </row>
    <row r="117" spans="1:11" x14ac:dyDescent="0.3">
      <c r="A117" s="1" t="s">
        <v>830</v>
      </c>
      <c r="B117" s="1" t="s">
        <v>884</v>
      </c>
      <c r="C117" s="1">
        <v>3</v>
      </c>
      <c r="D117" s="76">
        <f t="shared" si="2"/>
        <v>2.338597776773047E-5</v>
      </c>
      <c r="F117" s="1" t="s">
        <v>598</v>
      </c>
      <c r="G117" s="15">
        <v>12</v>
      </c>
      <c r="H117" s="76">
        <f t="shared" si="3"/>
        <v>9.354391107092188E-5</v>
      </c>
    </row>
    <row r="118" spans="1:11" x14ac:dyDescent="0.3">
      <c r="A118" s="1" t="s">
        <v>892</v>
      </c>
      <c r="B118" s="1" t="s">
        <v>868</v>
      </c>
      <c r="C118" s="1">
        <v>7261</v>
      </c>
      <c r="D118" s="76">
        <f t="shared" si="2"/>
        <v>5.6601861523830309E-2</v>
      </c>
      <c r="G118" s="17">
        <f>SUM(G109:G117)</f>
        <v>128282</v>
      </c>
    </row>
    <row r="119" spans="1:11" x14ac:dyDescent="0.3">
      <c r="A119" s="1" t="s">
        <v>890</v>
      </c>
      <c r="B119" s="1" t="s">
        <v>829</v>
      </c>
      <c r="C119" s="1">
        <v>8482</v>
      </c>
      <c r="D119" s="76">
        <f t="shared" si="2"/>
        <v>6.6119954475296616E-2</v>
      </c>
      <c r="F119" s="65" t="s">
        <v>186</v>
      </c>
    </row>
    <row r="120" spans="1:11" x14ac:dyDescent="0.3">
      <c r="A120" s="1" t="s">
        <v>820</v>
      </c>
      <c r="B120" s="1" t="s">
        <v>828</v>
      </c>
      <c r="C120" s="1">
        <v>7047</v>
      </c>
      <c r="D120" s="76">
        <f t="shared" si="2"/>
        <v>5.493366177639887E-2</v>
      </c>
      <c r="F120" s="64" t="s">
        <v>871</v>
      </c>
    </row>
    <row r="121" spans="1:11" x14ac:dyDescent="0.3">
      <c r="A121" s="1" t="s">
        <v>824</v>
      </c>
      <c r="B121" s="1" t="s">
        <v>819</v>
      </c>
      <c r="C121" s="1">
        <v>11449</v>
      </c>
      <c r="D121" s="76">
        <f t="shared" si="2"/>
        <v>8.9248686487582052E-2</v>
      </c>
      <c r="K121"/>
    </row>
    <row r="122" spans="1:11" x14ac:dyDescent="0.3">
      <c r="A122" s="1" t="s">
        <v>826</v>
      </c>
      <c r="B122" s="1" t="s">
        <v>888</v>
      </c>
      <c r="C122" s="1">
        <v>7171</v>
      </c>
      <c r="D122" s="76">
        <f t="shared" si="2"/>
        <v>5.59002821907984E-2</v>
      </c>
      <c r="K122"/>
    </row>
    <row r="123" spans="1:11" x14ac:dyDescent="0.3">
      <c r="A123" s="1" t="s">
        <v>887</v>
      </c>
      <c r="B123" s="1" t="s">
        <v>832</v>
      </c>
      <c r="C123" s="1">
        <v>8661</v>
      </c>
      <c r="D123" s="76">
        <f t="shared" si="2"/>
        <v>6.7515317815437861E-2</v>
      </c>
      <c r="K123"/>
    </row>
    <row r="124" spans="1:11" x14ac:dyDescent="0.3">
      <c r="C124">
        <f>SUM(C109:C123)</f>
        <v>128282</v>
      </c>
      <c r="K124"/>
    </row>
    <row r="125" spans="1:11" x14ac:dyDescent="0.3">
      <c r="A125" s="65" t="s">
        <v>206</v>
      </c>
      <c r="K125"/>
    </row>
    <row r="126" spans="1:11" x14ac:dyDescent="0.3">
      <c r="A126" s="64" t="s">
        <v>871</v>
      </c>
      <c r="K126"/>
    </row>
    <row r="127" spans="1:11" x14ac:dyDescent="0.3">
      <c r="K127"/>
    </row>
    <row r="128" spans="1:11" x14ac:dyDescent="0.3">
      <c r="K128"/>
    </row>
    <row r="129" spans="1:11" x14ac:dyDescent="0.3">
      <c r="A129" s="5" t="s">
        <v>435</v>
      </c>
      <c r="B129" s="5" t="s">
        <v>450</v>
      </c>
      <c r="F129" s="5" t="s">
        <v>748</v>
      </c>
      <c r="G129" s="5" t="s">
        <v>450</v>
      </c>
      <c r="K129"/>
    </row>
    <row r="130" spans="1:11" x14ac:dyDescent="0.3">
      <c r="A130" s="1" t="s">
        <v>41</v>
      </c>
      <c r="B130" s="15">
        <v>108057</v>
      </c>
      <c r="C130" s="76">
        <f>B130/$B$133</f>
        <v>0.84233953321588373</v>
      </c>
      <c r="F130" s="82">
        <v>0</v>
      </c>
      <c r="G130" s="16">
        <v>8587</v>
      </c>
      <c r="H130" s="81">
        <f t="shared" ref="H130:H141" si="4">G130/$G$142</f>
        <v>6.6938463697167175E-2</v>
      </c>
      <c r="K130"/>
    </row>
    <row r="131" spans="1:11" x14ac:dyDescent="0.3">
      <c r="A131" s="1" t="s">
        <v>82</v>
      </c>
      <c r="B131" s="15">
        <v>20012</v>
      </c>
      <c r="C131" s="76">
        <f>B131/$B$133</f>
        <v>0.15600006236260738</v>
      </c>
      <c r="F131" s="77">
        <v>1</v>
      </c>
      <c r="G131" s="15">
        <v>62</v>
      </c>
      <c r="H131" s="76">
        <f t="shared" si="4"/>
        <v>4.8331020719976302E-4</v>
      </c>
      <c r="K131"/>
    </row>
    <row r="132" spans="1:11" x14ac:dyDescent="0.3">
      <c r="A132" s="1"/>
      <c r="B132" s="15">
        <v>213</v>
      </c>
      <c r="C132" s="76">
        <f>B132/$B$133</f>
        <v>1.6604044215088633E-3</v>
      </c>
      <c r="F132" s="77">
        <v>2</v>
      </c>
      <c r="G132" s="15">
        <v>168</v>
      </c>
      <c r="H132" s="76">
        <f t="shared" si="4"/>
        <v>1.3096147549929063E-3</v>
      </c>
      <c r="K132"/>
    </row>
    <row r="133" spans="1:11" x14ac:dyDescent="0.3">
      <c r="B133" s="17">
        <f>SUM(B130:B132)</f>
        <v>128282</v>
      </c>
      <c r="F133" s="77">
        <v>3</v>
      </c>
      <c r="G133" s="15">
        <v>480</v>
      </c>
      <c r="H133" s="76">
        <f t="shared" si="4"/>
        <v>3.741756442836875E-3</v>
      </c>
      <c r="K133"/>
    </row>
    <row r="134" spans="1:11" x14ac:dyDescent="0.3">
      <c r="A134" s="65" t="s">
        <v>372</v>
      </c>
      <c r="F134" s="77">
        <v>4</v>
      </c>
      <c r="G134" s="15">
        <v>1657</v>
      </c>
      <c r="H134" s="76">
        <f t="shared" si="4"/>
        <v>1.2916855053709795E-2</v>
      </c>
      <c r="K134"/>
    </row>
    <row r="135" spans="1:11" x14ac:dyDescent="0.3">
      <c r="A135" s="64" t="s">
        <v>871</v>
      </c>
      <c r="F135" s="77">
        <v>5</v>
      </c>
      <c r="G135" s="15">
        <v>6759</v>
      </c>
      <c r="H135" s="76">
        <f t="shared" si="4"/>
        <v>5.2688607910696746E-2</v>
      </c>
      <c r="K135"/>
    </row>
    <row r="136" spans="1:11" x14ac:dyDescent="0.3">
      <c r="F136" s="77">
        <v>6</v>
      </c>
      <c r="G136" s="15">
        <v>20561</v>
      </c>
      <c r="H136" s="76">
        <f t="shared" si="4"/>
        <v>0.16027969629410205</v>
      </c>
      <c r="K136"/>
    </row>
    <row r="137" spans="1:11" x14ac:dyDescent="0.3">
      <c r="F137" s="77">
        <v>7</v>
      </c>
      <c r="G137" s="15">
        <v>60741</v>
      </c>
      <c r="H137" s="76">
        <f t="shared" si="4"/>
        <v>0.47349589186323882</v>
      </c>
      <c r="K137"/>
    </row>
    <row r="138" spans="1:11" x14ac:dyDescent="0.3">
      <c r="F138" s="77">
        <v>8</v>
      </c>
      <c r="G138" s="15">
        <v>24971</v>
      </c>
      <c r="H138" s="76">
        <f t="shared" si="4"/>
        <v>0.19465708361266584</v>
      </c>
      <c r="K138"/>
    </row>
    <row r="139" spans="1:11" x14ac:dyDescent="0.3">
      <c r="F139" s="77">
        <v>9</v>
      </c>
      <c r="G139" s="15">
        <v>3196</v>
      </c>
      <c r="H139" s="76">
        <f t="shared" si="4"/>
        <v>2.4913861648555528E-2</v>
      </c>
      <c r="K139"/>
    </row>
    <row r="140" spans="1:11" x14ac:dyDescent="0.3">
      <c r="F140" s="77">
        <v>10</v>
      </c>
      <c r="G140" s="15">
        <v>887</v>
      </c>
      <c r="H140" s="76">
        <f t="shared" si="4"/>
        <v>6.9144540933256419E-3</v>
      </c>
      <c r="K140"/>
    </row>
    <row r="141" spans="1:11" x14ac:dyDescent="0.3">
      <c r="F141" s="82"/>
      <c r="G141" s="16">
        <v>213</v>
      </c>
      <c r="H141" s="81">
        <f t="shared" si="4"/>
        <v>1.6604044215088633E-3</v>
      </c>
      <c r="K141"/>
    </row>
    <row r="142" spans="1:11" x14ac:dyDescent="0.3">
      <c r="G142" s="17">
        <f>SUM(G130:G141)</f>
        <v>128282</v>
      </c>
      <c r="K142"/>
    </row>
    <row r="143" spans="1:11" x14ac:dyDescent="0.3">
      <c r="F143" s="64" t="s">
        <v>339</v>
      </c>
      <c r="K143"/>
    </row>
    <row r="144" spans="1:11" x14ac:dyDescent="0.3">
      <c r="K144"/>
    </row>
    <row r="145" spans="1:11" x14ac:dyDescent="0.3">
      <c r="K145"/>
    </row>
    <row r="147" spans="1:11" x14ac:dyDescent="0.3">
      <c r="A147" s="5" t="s">
        <v>747</v>
      </c>
      <c r="B147" s="5" t="s">
        <v>450</v>
      </c>
      <c r="F147" s="5" t="s">
        <v>750</v>
      </c>
      <c r="G147" s="5" t="s">
        <v>450</v>
      </c>
    </row>
    <row r="148" spans="1:11" x14ac:dyDescent="0.3">
      <c r="A148" s="82">
        <v>0</v>
      </c>
      <c r="B148" s="16">
        <v>8720</v>
      </c>
      <c r="C148" s="81">
        <f t="shared" ref="C148:C161" si="5">B148/$B$162</f>
        <v>6.7975242044869891E-2</v>
      </c>
      <c r="F148" s="1" t="s">
        <v>88</v>
      </c>
      <c r="G148" s="15">
        <v>175</v>
      </c>
      <c r="H148" s="76">
        <f t="shared" ref="H148:H163" si="6">G148/$G$164</f>
        <v>1.3641820364509441E-3</v>
      </c>
    </row>
    <row r="149" spans="1:11" x14ac:dyDescent="0.3">
      <c r="A149" s="77">
        <v>1</v>
      </c>
      <c r="B149" s="15">
        <v>630</v>
      </c>
      <c r="C149" s="76">
        <f t="shared" si="5"/>
        <v>4.9110553312233986E-3</v>
      </c>
      <c r="F149" s="1" t="s">
        <v>113</v>
      </c>
      <c r="G149" s="15">
        <v>82</v>
      </c>
      <c r="H149" s="76">
        <f t="shared" si="6"/>
        <v>6.3921672565129953E-4</v>
      </c>
    </row>
    <row r="150" spans="1:11" x14ac:dyDescent="0.3">
      <c r="A150" s="77">
        <v>2</v>
      </c>
      <c r="B150" s="15">
        <v>1143</v>
      </c>
      <c r="C150" s="76">
        <f t="shared" si="5"/>
        <v>8.9100575295053084E-3</v>
      </c>
      <c r="F150" s="1" t="s">
        <v>116</v>
      </c>
      <c r="G150" s="15">
        <v>48</v>
      </c>
      <c r="H150" s="76">
        <f t="shared" si="6"/>
        <v>3.7417564428368752E-4</v>
      </c>
    </row>
    <row r="151" spans="1:11" x14ac:dyDescent="0.3">
      <c r="A151" s="77">
        <v>3</v>
      </c>
      <c r="B151" s="15">
        <v>2302</v>
      </c>
      <c r="C151" s="76">
        <f t="shared" si="5"/>
        <v>1.7944840273771846E-2</v>
      </c>
      <c r="F151" s="1" t="s">
        <v>119</v>
      </c>
      <c r="G151" s="15">
        <v>46</v>
      </c>
      <c r="H151" s="76">
        <f t="shared" si="6"/>
        <v>3.5858499243853387E-4</v>
      </c>
    </row>
    <row r="152" spans="1:11" x14ac:dyDescent="0.3">
      <c r="A152" s="77">
        <v>4</v>
      </c>
      <c r="B152" s="15">
        <v>7970</v>
      </c>
      <c r="C152" s="76">
        <f t="shared" si="5"/>
        <v>6.2128747602937281E-2</v>
      </c>
      <c r="F152" s="1" t="s">
        <v>125</v>
      </c>
      <c r="G152" s="15">
        <v>2</v>
      </c>
      <c r="H152" s="76">
        <f t="shared" si="6"/>
        <v>1.5590651845153644E-5</v>
      </c>
    </row>
    <row r="153" spans="1:11" x14ac:dyDescent="0.3">
      <c r="A153" s="77">
        <v>5</v>
      </c>
      <c r="B153" s="15">
        <v>16925</v>
      </c>
      <c r="C153" s="76">
        <f t="shared" si="5"/>
        <v>0.13193589123961272</v>
      </c>
      <c r="F153" s="1" t="s">
        <v>122</v>
      </c>
      <c r="G153" s="15">
        <v>18</v>
      </c>
      <c r="H153" s="76">
        <f t="shared" si="6"/>
        <v>1.4031586660638281E-4</v>
      </c>
    </row>
    <row r="154" spans="1:11" x14ac:dyDescent="0.3">
      <c r="A154" s="77">
        <v>6</v>
      </c>
      <c r="B154" s="15">
        <v>28160</v>
      </c>
      <c r="C154" s="76">
        <f t="shared" si="5"/>
        <v>0.21951637797976334</v>
      </c>
      <c r="F154" s="1" t="s">
        <v>121</v>
      </c>
      <c r="G154" s="15">
        <v>11</v>
      </c>
      <c r="H154" s="76">
        <f t="shared" si="6"/>
        <v>8.5748585148345054E-5</v>
      </c>
    </row>
    <row r="155" spans="1:11" x14ac:dyDescent="0.3">
      <c r="A155" s="77">
        <v>7</v>
      </c>
      <c r="B155" s="15">
        <v>37874</v>
      </c>
      <c r="C155" s="76">
        <f t="shared" si="5"/>
        <v>0.29524017399167457</v>
      </c>
      <c r="F155" s="1" t="s">
        <v>81</v>
      </c>
      <c r="G155" s="15">
        <v>2</v>
      </c>
      <c r="H155" s="76">
        <f t="shared" si="6"/>
        <v>1.5590651845153644E-5</v>
      </c>
    </row>
    <row r="156" spans="1:11" x14ac:dyDescent="0.3">
      <c r="A156" s="77">
        <v>8</v>
      </c>
      <c r="B156" s="15">
        <v>17888</v>
      </c>
      <c r="C156" s="76">
        <f t="shared" si="5"/>
        <v>0.13944279010305421</v>
      </c>
      <c r="F156" s="1" t="s">
        <v>77</v>
      </c>
      <c r="G156" s="15">
        <v>57</v>
      </c>
      <c r="H156" s="76">
        <f t="shared" si="6"/>
        <v>4.4433357758687892E-4</v>
      </c>
    </row>
    <row r="157" spans="1:11" x14ac:dyDescent="0.3">
      <c r="A157" s="77">
        <v>9</v>
      </c>
      <c r="B157" s="15">
        <v>4856</v>
      </c>
      <c r="C157" s="76">
        <f t="shared" si="5"/>
        <v>3.7854102680033051E-2</v>
      </c>
      <c r="F157" s="1" t="s">
        <v>97</v>
      </c>
      <c r="G157" s="15">
        <v>14</v>
      </c>
      <c r="H157" s="76">
        <f t="shared" si="6"/>
        <v>1.0913456291607552E-4</v>
      </c>
    </row>
    <row r="158" spans="1:11" x14ac:dyDescent="0.3">
      <c r="A158" s="77">
        <v>10</v>
      </c>
      <c r="B158" s="15">
        <v>1599</v>
      </c>
      <c r="C158" s="76">
        <f t="shared" si="5"/>
        <v>1.2464726150200341E-2</v>
      </c>
      <c r="F158" s="1" t="s">
        <v>98</v>
      </c>
      <c r="G158" s="15">
        <v>210</v>
      </c>
      <c r="H158" s="76">
        <f t="shared" si="6"/>
        <v>1.6370184437411329E-3</v>
      </c>
    </row>
    <row r="159" spans="1:11" x14ac:dyDescent="0.3">
      <c r="A159" s="77">
        <v>433</v>
      </c>
      <c r="B159" s="15">
        <v>1</v>
      </c>
      <c r="C159" s="76">
        <f t="shared" si="5"/>
        <v>7.7953259225768222E-6</v>
      </c>
      <c r="F159" s="1" t="s">
        <v>90</v>
      </c>
      <c r="G159" s="15">
        <v>579</v>
      </c>
      <c r="H159" s="76">
        <f t="shared" si="6"/>
        <v>4.5134937091719802E-3</v>
      </c>
    </row>
    <row r="160" spans="1:11" x14ac:dyDescent="0.3">
      <c r="A160" s="77">
        <v>693</v>
      </c>
      <c r="B160" s="15">
        <v>1</v>
      </c>
      <c r="C160" s="76">
        <f t="shared" si="5"/>
        <v>7.7953259225768222E-6</v>
      </c>
      <c r="F160" s="1" t="s">
        <v>80</v>
      </c>
      <c r="G160" s="15">
        <v>4</v>
      </c>
      <c r="H160" s="76">
        <f t="shared" si="6"/>
        <v>3.1181303690307289E-5</v>
      </c>
    </row>
    <row r="161" spans="1:11" x14ac:dyDescent="0.3">
      <c r="A161" s="82"/>
      <c r="B161" s="16">
        <v>213</v>
      </c>
      <c r="C161" s="81">
        <f t="shared" si="5"/>
        <v>1.6604044215088633E-3</v>
      </c>
      <c r="F161" s="1" t="s">
        <v>86</v>
      </c>
      <c r="G161" s="15">
        <v>2205</v>
      </c>
      <c r="H161" s="76">
        <f t="shared" si="6"/>
        <v>1.7188693659281894E-2</v>
      </c>
    </row>
    <row r="162" spans="1:11" x14ac:dyDescent="0.3">
      <c r="B162" s="17">
        <f>SUM(B148:B161)</f>
        <v>128282</v>
      </c>
      <c r="F162" s="1" t="s">
        <v>51</v>
      </c>
      <c r="G162" s="15">
        <v>116059</v>
      </c>
      <c r="H162" s="76">
        <f t="shared" si="6"/>
        <v>0.90471773124834354</v>
      </c>
    </row>
    <row r="163" spans="1:11" x14ac:dyDescent="0.3">
      <c r="A163" s="64" t="s">
        <v>339</v>
      </c>
      <c r="F163" s="8"/>
      <c r="G163" s="16">
        <v>8770</v>
      </c>
      <c r="H163" s="81">
        <f t="shared" si="6"/>
        <v>6.8365008340998734E-2</v>
      </c>
    </row>
    <row r="164" spans="1:11" x14ac:dyDescent="0.3">
      <c r="G164" s="17">
        <f>SUM(G148:G163)</f>
        <v>128282</v>
      </c>
      <c r="K164"/>
    </row>
    <row r="165" spans="1:11" x14ac:dyDescent="0.3">
      <c r="F165" s="64" t="s">
        <v>170</v>
      </c>
      <c r="K165"/>
    </row>
    <row r="166" spans="1:11" x14ac:dyDescent="0.3">
      <c r="K166"/>
    </row>
    <row r="167" spans="1:11" x14ac:dyDescent="0.3">
      <c r="K167"/>
    </row>
    <row r="168" spans="1:11" x14ac:dyDescent="0.3">
      <c r="A168" t="s">
        <v>470</v>
      </c>
      <c r="K168"/>
    </row>
    <row r="169" spans="1:11" x14ac:dyDescent="0.3">
      <c r="A169" s="5" t="s">
        <v>85</v>
      </c>
      <c r="B169" s="5" t="s">
        <v>102</v>
      </c>
      <c r="C169" s="5" t="s">
        <v>450</v>
      </c>
      <c r="F169" s="5" t="s">
        <v>456</v>
      </c>
      <c r="G169" s="5" t="s">
        <v>450</v>
      </c>
      <c r="K169"/>
    </row>
    <row r="170" spans="1:11" x14ac:dyDescent="0.3">
      <c r="A170" s="1" t="s">
        <v>537</v>
      </c>
      <c r="B170" s="1" t="s">
        <v>89</v>
      </c>
      <c r="C170" s="15">
        <v>0</v>
      </c>
      <c r="D170" s="76">
        <f t="shared" ref="D170:D184" si="7">C170/$C$185</f>
        <v>0</v>
      </c>
      <c r="F170" s="1" t="s">
        <v>66</v>
      </c>
      <c r="G170" s="15">
        <v>54534</v>
      </c>
      <c r="H170" s="76">
        <f t="shared" ref="H170:H175" si="8">G170/$G$176</f>
        <v>0.42511030386180448</v>
      </c>
      <c r="K170"/>
    </row>
    <row r="171" spans="1:11" x14ac:dyDescent="0.3">
      <c r="A171" s="1" t="s">
        <v>537</v>
      </c>
      <c r="B171" s="1" t="s">
        <v>593</v>
      </c>
      <c r="C171" s="15">
        <v>17095</v>
      </c>
      <c r="D171" s="76">
        <f t="shared" si="7"/>
        <v>0.13326109664645078</v>
      </c>
      <c r="F171" s="1" t="s">
        <v>94</v>
      </c>
      <c r="G171" s="15">
        <v>28092</v>
      </c>
      <c r="H171" s="76">
        <f t="shared" si="8"/>
        <v>0.21898629581702811</v>
      </c>
      <c r="K171"/>
    </row>
    <row r="172" spans="1:11" x14ac:dyDescent="0.3">
      <c r="A172" s="1" t="s">
        <v>893</v>
      </c>
      <c r="B172" s="1" t="s">
        <v>584</v>
      </c>
      <c r="C172" s="15">
        <v>8561</v>
      </c>
      <c r="D172" s="76">
        <f t="shared" si="7"/>
        <v>6.6735785223180175E-2</v>
      </c>
      <c r="F172" s="1" t="s">
        <v>100</v>
      </c>
      <c r="G172" s="15">
        <v>23905</v>
      </c>
      <c r="H172" s="76">
        <f t="shared" si="8"/>
        <v>0.18634726617919894</v>
      </c>
      <c r="K172"/>
    </row>
    <row r="173" spans="1:11" x14ac:dyDescent="0.3">
      <c r="A173" s="1" t="s">
        <v>885</v>
      </c>
      <c r="B173" s="1" t="s">
        <v>586</v>
      </c>
      <c r="C173" s="15">
        <v>8552</v>
      </c>
      <c r="D173" s="76">
        <f t="shared" si="7"/>
        <v>6.6665627289876989E-2</v>
      </c>
      <c r="F173" s="8"/>
      <c r="G173" s="16">
        <v>16627</v>
      </c>
      <c r="H173" s="81">
        <f t="shared" si="8"/>
        <v>0.12961288411468483</v>
      </c>
      <c r="K173"/>
    </row>
    <row r="174" spans="1:11" x14ac:dyDescent="0.3">
      <c r="A174" s="1" t="s">
        <v>894</v>
      </c>
      <c r="B174" s="1" t="s">
        <v>828</v>
      </c>
      <c r="C174" s="15">
        <v>8384</v>
      </c>
      <c r="D174" s="76">
        <f t="shared" si="7"/>
        <v>6.5356012534884086E-2</v>
      </c>
      <c r="F174" s="1" t="s">
        <v>562</v>
      </c>
      <c r="G174" s="15">
        <v>3224</v>
      </c>
      <c r="H174" s="76">
        <f t="shared" si="8"/>
        <v>2.5132130774387678E-2</v>
      </c>
      <c r="K174"/>
    </row>
    <row r="175" spans="1:11" x14ac:dyDescent="0.3">
      <c r="A175" s="1" t="s">
        <v>824</v>
      </c>
      <c r="B175" s="1" t="s">
        <v>879</v>
      </c>
      <c r="C175" s="15">
        <v>8342</v>
      </c>
      <c r="D175" s="76">
        <f t="shared" si="7"/>
        <v>6.5028608846135857E-2</v>
      </c>
      <c r="F175" s="8" t="s">
        <v>69</v>
      </c>
      <c r="G175" s="16">
        <v>1900</v>
      </c>
      <c r="H175" s="81">
        <f t="shared" si="8"/>
        <v>1.4811119252895964E-2</v>
      </c>
      <c r="K175"/>
    </row>
    <row r="176" spans="1:11" x14ac:dyDescent="0.3">
      <c r="A176" s="1" t="s">
        <v>891</v>
      </c>
      <c r="B176" s="1" t="s">
        <v>880</v>
      </c>
      <c r="C176" s="15">
        <v>8649</v>
      </c>
      <c r="D176" s="76">
        <f t="shared" si="7"/>
        <v>6.7421773904366947E-2</v>
      </c>
      <c r="G176" s="17">
        <f>SUM(G170:G175)</f>
        <v>128282</v>
      </c>
      <c r="K176"/>
    </row>
    <row r="177" spans="1:11" x14ac:dyDescent="0.3">
      <c r="A177" s="1" t="s">
        <v>886</v>
      </c>
      <c r="B177" s="1" t="s">
        <v>902</v>
      </c>
      <c r="C177" s="15">
        <v>7944</v>
      </c>
      <c r="D177" s="76">
        <f t="shared" si="7"/>
        <v>6.1926069128950281E-2</v>
      </c>
      <c r="F177" s="65" t="s">
        <v>21</v>
      </c>
      <c r="K177"/>
    </row>
    <row r="178" spans="1:11" x14ac:dyDescent="0.3">
      <c r="A178" s="1" t="s">
        <v>895</v>
      </c>
      <c r="B178" s="1" t="s">
        <v>901</v>
      </c>
      <c r="C178" s="15">
        <v>3661</v>
      </c>
      <c r="D178" s="76">
        <f t="shared" si="7"/>
        <v>2.8538688202553748E-2</v>
      </c>
      <c r="F178" s="64" t="s">
        <v>906</v>
      </c>
      <c r="K178"/>
    </row>
    <row r="179" spans="1:11" x14ac:dyDescent="0.3">
      <c r="A179" s="1" t="s">
        <v>898</v>
      </c>
      <c r="B179" s="1" t="s">
        <v>882</v>
      </c>
      <c r="C179" s="15">
        <v>13241</v>
      </c>
      <c r="D179" s="76">
        <f t="shared" si="7"/>
        <v>0.10321791054083972</v>
      </c>
      <c r="K179"/>
    </row>
    <row r="180" spans="1:11" x14ac:dyDescent="0.3">
      <c r="A180" s="1" t="s">
        <v>900</v>
      </c>
      <c r="B180" s="1" t="s">
        <v>849</v>
      </c>
      <c r="C180" s="15">
        <v>2736</v>
      </c>
      <c r="D180" s="76">
        <f t="shared" si="7"/>
        <v>2.1328011724170187E-2</v>
      </c>
      <c r="K180"/>
    </row>
    <row r="181" spans="1:11" x14ac:dyDescent="0.3">
      <c r="A181" s="1" t="s">
        <v>856</v>
      </c>
      <c r="B181" s="1" t="s">
        <v>897</v>
      </c>
      <c r="C181" s="15">
        <v>13447</v>
      </c>
      <c r="D181" s="76">
        <f t="shared" si="7"/>
        <v>0.10482374768089053</v>
      </c>
      <c r="K181"/>
    </row>
    <row r="182" spans="1:11" x14ac:dyDescent="0.3">
      <c r="A182" s="1" t="s">
        <v>881</v>
      </c>
      <c r="B182" s="1" t="s">
        <v>883</v>
      </c>
      <c r="C182" s="15">
        <v>10313</v>
      </c>
      <c r="D182" s="76">
        <f t="shared" si="7"/>
        <v>8.0393196239534781E-2</v>
      </c>
      <c r="K182"/>
    </row>
    <row r="183" spans="1:11" x14ac:dyDescent="0.3">
      <c r="A183" s="1" t="s">
        <v>896</v>
      </c>
      <c r="B183" s="1" t="s">
        <v>899</v>
      </c>
      <c r="C183" s="15">
        <v>8686</v>
      </c>
      <c r="D183" s="76">
        <f t="shared" si="7"/>
        <v>6.771020096350229E-2</v>
      </c>
      <c r="K183"/>
    </row>
    <row r="184" spans="1:11" x14ac:dyDescent="0.3">
      <c r="A184" s="8" t="s">
        <v>230</v>
      </c>
      <c r="B184" s="8" t="s">
        <v>409</v>
      </c>
      <c r="C184" s="16">
        <v>8671</v>
      </c>
      <c r="D184" s="81">
        <f t="shared" si="7"/>
        <v>6.7593271074663633E-2</v>
      </c>
      <c r="K184"/>
    </row>
    <row r="185" spans="1:11" x14ac:dyDescent="0.3">
      <c r="C185" s="17">
        <f>SUM(C170:C184)</f>
        <v>128282</v>
      </c>
      <c r="K185"/>
    </row>
    <row r="186" spans="1:11" x14ac:dyDescent="0.3">
      <c r="A186" s="65" t="s">
        <v>20</v>
      </c>
      <c r="K186"/>
    </row>
    <row r="187" spans="1:11" x14ac:dyDescent="0.3">
      <c r="A187" s="64" t="s">
        <v>157</v>
      </c>
      <c r="K187"/>
    </row>
    <row r="188" spans="1:11" x14ac:dyDescent="0.3">
      <c r="K188"/>
    </row>
    <row r="189" spans="1:11" x14ac:dyDescent="0.3">
      <c r="K189"/>
    </row>
    <row r="190" spans="1:11" x14ac:dyDescent="0.3">
      <c r="K190"/>
    </row>
    <row r="191" spans="1:11" x14ac:dyDescent="0.3">
      <c r="A191" t="s">
        <v>449</v>
      </c>
      <c r="K191"/>
    </row>
    <row r="192" spans="1:11" x14ac:dyDescent="0.3">
      <c r="A192" s="5" t="s">
        <v>85</v>
      </c>
      <c r="B192" s="5" t="s">
        <v>102</v>
      </c>
      <c r="C192" s="5" t="s">
        <v>450</v>
      </c>
      <c r="F192" s="5" t="s">
        <v>749</v>
      </c>
      <c r="G192" s="5" t="s">
        <v>450</v>
      </c>
    </row>
    <row r="193" spans="1:11" x14ac:dyDescent="0.3">
      <c r="A193" s="1" t="s">
        <v>537</v>
      </c>
      <c r="B193" s="1" t="s">
        <v>89</v>
      </c>
      <c r="C193" s="15">
        <v>0</v>
      </c>
      <c r="D193" s="76">
        <f t="shared" ref="D193:D207" si="9">C193/$C$208</f>
        <v>0</v>
      </c>
      <c r="F193" s="1" t="s">
        <v>764</v>
      </c>
      <c r="G193" s="15">
        <v>118363</v>
      </c>
      <c r="H193" s="76">
        <f>G193/$G$197</f>
        <v>0.92267816217396048</v>
      </c>
    </row>
    <row r="194" spans="1:11" x14ac:dyDescent="0.3">
      <c r="A194" s="1" t="s">
        <v>537</v>
      </c>
      <c r="B194" s="1" t="s">
        <v>556</v>
      </c>
      <c r="C194" s="15">
        <v>17101</v>
      </c>
      <c r="D194" s="76">
        <f t="shared" si="9"/>
        <v>0.13330786860198626</v>
      </c>
      <c r="F194" s="1" t="s">
        <v>754</v>
      </c>
      <c r="G194" s="15">
        <v>6438</v>
      </c>
      <c r="H194" s="76">
        <f>G194/$G$197</f>
        <v>5.0186308289549585E-2</v>
      </c>
    </row>
    <row r="195" spans="1:11" x14ac:dyDescent="0.3">
      <c r="A195" s="1" t="s">
        <v>566</v>
      </c>
      <c r="B195" s="1" t="s">
        <v>576</v>
      </c>
      <c r="C195" s="15">
        <v>7900</v>
      </c>
      <c r="D195" s="76">
        <f t="shared" si="9"/>
        <v>6.1583074788356902E-2</v>
      </c>
      <c r="F195" s="1" t="s">
        <v>572</v>
      </c>
      <c r="G195" s="15">
        <v>3267</v>
      </c>
      <c r="H195" s="76">
        <f>G195/$G$197</f>
        <v>2.5467329789058482E-2</v>
      </c>
    </row>
    <row r="196" spans="1:11" x14ac:dyDescent="0.3">
      <c r="A196" s="1" t="s">
        <v>568</v>
      </c>
      <c r="B196" s="1" t="s">
        <v>596</v>
      </c>
      <c r="C196" s="15">
        <v>8879</v>
      </c>
      <c r="D196" s="76">
        <f t="shared" si="9"/>
        <v>6.9214698866559607E-2</v>
      </c>
      <c r="F196" s="1"/>
      <c r="G196" s="15">
        <v>214</v>
      </c>
      <c r="H196" s="76">
        <f>G196/$G$197</f>
        <v>1.6681997474314401E-3</v>
      </c>
    </row>
    <row r="197" spans="1:11" x14ac:dyDescent="0.3">
      <c r="A197" s="1" t="s">
        <v>571</v>
      </c>
      <c r="B197" s="1" t="s">
        <v>579</v>
      </c>
      <c r="C197" s="15">
        <v>7525</v>
      </c>
      <c r="D197" s="76">
        <f t="shared" si="9"/>
        <v>5.8659827567390591E-2</v>
      </c>
      <c r="G197" s="17">
        <f>SUM(G193:G196)</f>
        <v>128282</v>
      </c>
      <c r="H197" s="76"/>
    </row>
    <row r="198" spans="1:11" x14ac:dyDescent="0.3">
      <c r="A198" s="1" t="s">
        <v>614</v>
      </c>
      <c r="B198" s="1" t="s">
        <v>595</v>
      </c>
      <c r="C198" s="15">
        <v>8242</v>
      </c>
      <c r="D198" s="76">
        <f t="shared" si="9"/>
        <v>6.4249076253878171E-2</v>
      </c>
    </row>
    <row r="199" spans="1:11" x14ac:dyDescent="0.3">
      <c r="A199" s="1" t="s">
        <v>581</v>
      </c>
      <c r="B199" s="1" t="s">
        <v>558</v>
      </c>
      <c r="C199" s="15">
        <v>10094</v>
      </c>
      <c r="D199" s="76">
        <f t="shared" si="9"/>
        <v>7.868601986249045E-2</v>
      </c>
    </row>
    <row r="200" spans="1:11" x14ac:dyDescent="0.3">
      <c r="A200" s="1" t="s">
        <v>578</v>
      </c>
      <c r="B200" s="1" t="s">
        <v>597</v>
      </c>
      <c r="C200" s="15">
        <v>3571</v>
      </c>
      <c r="D200" s="76">
        <f t="shared" si="9"/>
        <v>2.7837108869521836E-2</v>
      </c>
    </row>
    <row r="201" spans="1:11" x14ac:dyDescent="0.3">
      <c r="A201" s="1" t="s">
        <v>557</v>
      </c>
      <c r="B201" s="1" t="s">
        <v>570</v>
      </c>
      <c r="C201" s="15">
        <v>13469</v>
      </c>
      <c r="D201" s="76">
        <f t="shared" si="9"/>
        <v>0.10499524485118723</v>
      </c>
    </row>
    <row r="202" spans="1:11" x14ac:dyDescent="0.3">
      <c r="A202" s="1" t="s">
        <v>580</v>
      </c>
      <c r="B202" s="1" t="s">
        <v>640</v>
      </c>
      <c r="C202" s="15">
        <v>7741</v>
      </c>
      <c r="D202" s="76">
        <f t="shared" si="9"/>
        <v>6.0343617966667186E-2</v>
      </c>
      <c r="K202"/>
    </row>
    <row r="203" spans="1:11" x14ac:dyDescent="0.3">
      <c r="A203" s="1" t="s">
        <v>601</v>
      </c>
      <c r="B203" s="1" t="s">
        <v>613</v>
      </c>
      <c r="C203" s="15">
        <v>43740</v>
      </c>
      <c r="D203" s="76">
        <f t="shared" si="9"/>
        <v>0.34096755585351024</v>
      </c>
      <c r="K203"/>
    </row>
    <row r="204" spans="1:11" x14ac:dyDescent="0.3">
      <c r="A204" s="1" t="s">
        <v>599</v>
      </c>
      <c r="B204" s="1" t="s">
        <v>616</v>
      </c>
      <c r="C204" s="15">
        <v>3</v>
      </c>
      <c r="D204" s="76">
        <f t="shared" si="9"/>
        <v>2.338597776773047E-5</v>
      </c>
      <c r="K204"/>
    </row>
    <row r="205" spans="1:11" x14ac:dyDescent="0.3">
      <c r="A205" s="1" t="s">
        <v>594</v>
      </c>
      <c r="B205" s="1" t="s">
        <v>612</v>
      </c>
      <c r="C205" s="15">
        <v>2</v>
      </c>
      <c r="D205" s="76">
        <f t="shared" si="9"/>
        <v>1.5590651845153644E-5</v>
      </c>
      <c r="K205"/>
    </row>
    <row r="206" spans="1:11" x14ac:dyDescent="0.3">
      <c r="A206" s="10" t="s">
        <v>643</v>
      </c>
      <c r="B206" s="10" t="s">
        <v>600</v>
      </c>
      <c r="C206" s="70">
        <v>14</v>
      </c>
      <c r="D206" s="83">
        <f t="shared" si="9"/>
        <v>1.0913456291607552E-4</v>
      </c>
      <c r="K206"/>
    </row>
    <row r="207" spans="1:11" x14ac:dyDescent="0.3">
      <c r="A207" s="8" t="s">
        <v>590</v>
      </c>
      <c r="B207" s="8" t="s">
        <v>604</v>
      </c>
      <c r="C207" s="16">
        <v>1</v>
      </c>
      <c r="D207" s="81">
        <f t="shared" si="9"/>
        <v>7.7953259225768222E-6</v>
      </c>
      <c r="K207"/>
    </row>
    <row r="208" spans="1:11" x14ac:dyDescent="0.3">
      <c r="C208" s="17">
        <f>SUM(C193:C207)</f>
        <v>128282</v>
      </c>
      <c r="K208"/>
    </row>
    <row r="209" spans="1:11" x14ac:dyDescent="0.3">
      <c r="A209" s="64" t="s">
        <v>6</v>
      </c>
      <c r="K209"/>
    </row>
    <row r="210" spans="1:11" x14ac:dyDescent="0.3">
      <c r="A210" s="64"/>
      <c r="K210"/>
    </row>
    <row r="211" spans="1:11" x14ac:dyDescent="0.3">
      <c r="K211"/>
    </row>
    <row r="212" spans="1:11" x14ac:dyDescent="0.3">
      <c r="K212"/>
    </row>
    <row r="213" spans="1:11" x14ac:dyDescent="0.3">
      <c r="A213" s="5" t="s">
        <v>459</v>
      </c>
      <c r="B213" s="5" t="s">
        <v>450</v>
      </c>
      <c r="F213" s="5" t="s">
        <v>440</v>
      </c>
      <c r="G213" s="5" t="s">
        <v>450</v>
      </c>
      <c r="K213"/>
    </row>
    <row r="214" spans="1:11" x14ac:dyDescent="0.3">
      <c r="A214" s="8">
        <v>0</v>
      </c>
      <c r="B214" s="16">
        <v>221</v>
      </c>
      <c r="C214" s="81">
        <f t="shared" ref="C214:C241" si="10">B214/$B$242</f>
        <v>1.7227670288894779E-3</v>
      </c>
      <c r="F214" s="1" t="s">
        <v>92</v>
      </c>
      <c r="G214" s="15">
        <v>59779</v>
      </c>
      <c r="H214" s="76">
        <f t="shared" ref="H214:H222" si="11">G214/$G$223</f>
        <v>0.46599678832571989</v>
      </c>
      <c r="K214"/>
    </row>
    <row r="215" spans="1:11" x14ac:dyDescent="0.3">
      <c r="A215" s="1">
        <v>2</v>
      </c>
      <c r="B215" s="15">
        <v>2</v>
      </c>
      <c r="C215" s="76">
        <f t="shared" si="10"/>
        <v>1.5590651845153644E-5</v>
      </c>
      <c r="F215" s="1" t="s">
        <v>109</v>
      </c>
      <c r="G215" s="15">
        <v>31086</v>
      </c>
      <c r="H215" s="76">
        <f t="shared" si="11"/>
        <v>0.24232550162922312</v>
      </c>
      <c r="K215"/>
    </row>
    <row r="216" spans="1:11" x14ac:dyDescent="0.3">
      <c r="A216" s="1">
        <v>3</v>
      </c>
      <c r="B216" s="15">
        <v>10</v>
      </c>
      <c r="C216" s="76">
        <f t="shared" si="10"/>
        <v>7.7953259225768229E-5</v>
      </c>
      <c r="F216" s="1" t="s">
        <v>126</v>
      </c>
      <c r="G216" s="15">
        <v>23120</v>
      </c>
      <c r="H216" s="76">
        <f t="shared" si="11"/>
        <v>0.18022793532997614</v>
      </c>
      <c r="K216"/>
    </row>
    <row r="217" spans="1:11" x14ac:dyDescent="0.3">
      <c r="A217" s="1">
        <v>6</v>
      </c>
      <c r="B217" s="15">
        <v>12</v>
      </c>
      <c r="C217" s="76">
        <f t="shared" si="10"/>
        <v>9.354391107092188E-5</v>
      </c>
      <c r="F217" s="1" t="s">
        <v>115</v>
      </c>
      <c r="G217" s="15">
        <v>4571</v>
      </c>
      <c r="H217" s="76">
        <f t="shared" si="11"/>
        <v>3.5632434792098655E-2</v>
      </c>
      <c r="K217"/>
    </row>
    <row r="218" spans="1:11" x14ac:dyDescent="0.3">
      <c r="A218" s="1">
        <v>10</v>
      </c>
      <c r="B218" s="15">
        <v>7</v>
      </c>
      <c r="C218" s="76">
        <f t="shared" si="10"/>
        <v>5.4567281458037759E-5</v>
      </c>
      <c r="F218" s="1" t="s">
        <v>517</v>
      </c>
      <c r="G218" s="15">
        <v>2780</v>
      </c>
      <c r="H218" s="76">
        <f t="shared" si="11"/>
        <v>2.1671006064763569E-2</v>
      </c>
      <c r="K218"/>
    </row>
    <row r="219" spans="1:11" x14ac:dyDescent="0.3">
      <c r="A219" s="1">
        <v>11</v>
      </c>
      <c r="B219" s="15">
        <v>33</v>
      </c>
      <c r="C219" s="76">
        <f t="shared" si="10"/>
        <v>2.5724575544503516E-4</v>
      </c>
      <c r="F219" s="1" t="s">
        <v>69</v>
      </c>
      <c r="G219" s="15">
        <v>2692</v>
      </c>
      <c r="H219" s="76">
        <f t="shared" si="11"/>
        <v>2.0985017383576807E-2</v>
      </c>
      <c r="K219"/>
    </row>
    <row r="220" spans="1:11" x14ac:dyDescent="0.3">
      <c r="A220" s="1">
        <v>12</v>
      </c>
      <c r="B220" s="15">
        <v>2601</v>
      </c>
      <c r="C220" s="76">
        <f t="shared" si="10"/>
        <v>2.0275642724622317E-2</v>
      </c>
      <c r="F220" s="1"/>
      <c r="G220" s="15">
        <v>1863</v>
      </c>
      <c r="H220" s="76">
        <f t="shared" si="11"/>
        <v>1.4522692193760621E-2</v>
      </c>
      <c r="K220"/>
    </row>
    <row r="221" spans="1:11" x14ac:dyDescent="0.3">
      <c r="A221" s="1">
        <v>15</v>
      </c>
      <c r="B221" s="15">
        <v>5</v>
      </c>
      <c r="C221" s="76">
        <f t="shared" si="10"/>
        <v>3.8976629612884114E-5</v>
      </c>
      <c r="F221" s="1" t="s">
        <v>128</v>
      </c>
      <c r="G221" s="15">
        <v>1850</v>
      </c>
      <c r="H221" s="76">
        <f t="shared" si="11"/>
        <v>1.4421352956767122E-2</v>
      </c>
      <c r="K221"/>
    </row>
    <row r="222" spans="1:11" x14ac:dyDescent="0.3">
      <c r="A222" s="1">
        <v>16</v>
      </c>
      <c r="B222" s="15">
        <v>1</v>
      </c>
      <c r="C222" s="76">
        <f t="shared" si="10"/>
        <v>7.7953259225768222E-6</v>
      </c>
      <c r="F222" s="1" t="s">
        <v>106</v>
      </c>
      <c r="G222" s="15">
        <v>541</v>
      </c>
      <c r="H222" s="76">
        <f t="shared" si="11"/>
        <v>4.217271324114061E-3</v>
      </c>
      <c r="K222"/>
    </row>
    <row r="223" spans="1:11" x14ac:dyDescent="0.3">
      <c r="A223" s="1">
        <v>20</v>
      </c>
      <c r="B223" s="15">
        <v>1</v>
      </c>
      <c r="C223" s="76">
        <f t="shared" si="10"/>
        <v>7.7953259225768222E-6</v>
      </c>
      <c r="G223" s="17">
        <f>SUM(G214:G222)</f>
        <v>128282</v>
      </c>
      <c r="K223"/>
    </row>
    <row r="224" spans="1:11" x14ac:dyDescent="0.3">
      <c r="A224" s="1">
        <v>23</v>
      </c>
      <c r="B224" s="15">
        <v>38</v>
      </c>
      <c r="C224" s="76">
        <f t="shared" si="10"/>
        <v>2.9622238505791926E-4</v>
      </c>
      <c r="K224"/>
    </row>
    <row r="225" spans="1:11" x14ac:dyDescent="0.3">
      <c r="A225" s="1">
        <v>24</v>
      </c>
      <c r="B225" s="15">
        <v>1500</v>
      </c>
      <c r="C225" s="76">
        <f t="shared" si="10"/>
        <v>1.1692988883865234E-2</v>
      </c>
      <c r="K225"/>
    </row>
    <row r="226" spans="1:11" x14ac:dyDescent="0.3">
      <c r="A226" s="1">
        <v>25</v>
      </c>
      <c r="B226" s="15">
        <v>6</v>
      </c>
      <c r="C226" s="76">
        <f t="shared" si="10"/>
        <v>4.677195553546094E-5</v>
      </c>
      <c r="K226"/>
    </row>
    <row r="227" spans="1:11" x14ac:dyDescent="0.3">
      <c r="A227" s="1">
        <v>26</v>
      </c>
      <c r="B227" s="15">
        <v>4</v>
      </c>
      <c r="C227" s="76">
        <f t="shared" si="10"/>
        <v>3.1181303690307289E-5</v>
      </c>
      <c r="K227"/>
    </row>
    <row r="228" spans="1:11" x14ac:dyDescent="0.3">
      <c r="A228" s="1">
        <v>30</v>
      </c>
      <c r="B228" s="15">
        <v>61</v>
      </c>
      <c r="C228" s="76">
        <f t="shared" si="10"/>
        <v>4.7551488127718622E-4</v>
      </c>
      <c r="K228"/>
    </row>
    <row r="229" spans="1:11" x14ac:dyDescent="0.3">
      <c r="A229" s="1">
        <v>32</v>
      </c>
      <c r="B229" s="15">
        <v>7</v>
      </c>
      <c r="C229" s="76">
        <f t="shared" si="10"/>
        <v>5.4567281458037759E-5</v>
      </c>
      <c r="K229"/>
    </row>
    <row r="230" spans="1:11" x14ac:dyDescent="0.3">
      <c r="A230" s="1">
        <v>33</v>
      </c>
      <c r="B230" s="15">
        <v>11</v>
      </c>
      <c r="C230" s="76">
        <f t="shared" si="10"/>
        <v>8.5748585148345054E-5</v>
      </c>
      <c r="K230"/>
    </row>
    <row r="231" spans="1:11" x14ac:dyDescent="0.3">
      <c r="A231" s="1">
        <v>35</v>
      </c>
      <c r="B231" s="15">
        <v>217</v>
      </c>
      <c r="C231" s="76">
        <f t="shared" si="10"/>
        <v>1.6915857251991705E-3</v>
      </c>
      <c r="K231"/>
    </row>
    <row r="232" spans="1:11" x14ac:dyDescent="0.3">
      <c r="A232" s="1">
        <v>36</v>
      </c>
      <c r="B232" s="15">
        <v>88389</v>
      </c>
      <c r="C232" s="76">
        <f t="shared" si="10"/>
        <v>0.68902106297064281</v>
      </c>
      <c r="K232"/>
    </row>
    <row r="233" spans="1:11" x14ac:dyDescent="0.3">
      <c r="A233" s="1">
        <v>39</v>
      </c>
      <c r="B233" s="15">
        <v>8</v>
      </c>
      <c r="C233" s="76">
        <f t="shared" si="10"/>
        <v>6.2362607380614577E-5</v>
      </c>
      <c r="K233"/>
    </row>
    <row r="234" spans="1:11" x14ac:dyDescent="0.3">
      <c r="A234" s="1">
        <v>48</v>
      </c>
      <c r="B234" s="15">
        <v>188</v>
      </c>
      <c r="C234" s="76">
        <f t="shared" si="10"/>
        <v>1.4655212734444427E-3</v>
      </c>
      <c r="K234"/>
    </row>
    <row r="235" spans="1:11" x14ac:dyDescent="0.3">
      <c r="A235" s="1">
        <v>50</v>
      </c>
      <c r="B235" s="15">
        <v>5</v>
      </c>
      <c r="C235" s="76">
        <f t="shared" si="10"/>
        <v>3.8976629612884114E-5</v>
      </c>
      <c r="K235"/>
    </row>
    <row r="236" spans="1:11" x14ac:dyDescent="0.3">
      <c r="A236" s="1">
        <v>56</v>
      </c>
      <c r="B236" s="15">
        <v>1</v>
      </c>
      <c r="C236" s="76">
        <f t="shared" si="10"/>
        <v>7.7953259225768222E-6</v>
      </c>
      <c r="K236"/>
    </row>
    <row r="237" spans="1:11" x14ac:dyDescent="0.3">
      <c r="A237" s="1">
        <v>59</v>
      </c>
      <c r="B237" s="15">
        <v>129</v>
      </c>
      <c r="C237" s="76">
        <f t="shared" si="10"/>
        <v>1.0055970440124103E-3</v>
      </c>
      <c r="K237"/>
    </row>
    <row r="238" spans="1:11" x14ac:dyDescent="0.3">
      <c r="A238" s="1">
        <v>60</v>
      </c>
      <c r="B238" s="15">
        <v>34819</v>
      </c>
      <c r="C238" s="76">
        <f t="shared" si="10"/>
        <v>0.27142545329820239</v>
      </c>
      <c r="K238"/>
    </row>
    <row r="239" spans="1:11" x14ac:dyDescent="0.3">
      <c r="A239" s="1">
        <v>63</v>
      </c>
      <c r="B239" s="15">
        <v>4</v>
      </c>
      <c r="C239" s="76">
        <f t="shared" si="10"/>
        <v>3.1181303690307289E-5</v>
      </c>
      <c r="K239"/>
    </row>
    <row r="240" spans="1:11" x14ac:dyDescent="0.3">
      <c r="A240" s="1">
        <v>69</v>
      </c>
      <c r="B240" s="15">
        <v>1</v>
      </c>
      <c r="C240" s="76">
        <f t="shared" si="10"/>
        <v>7.7953259225768222E-6</v>
      </c>
      <c r="K240"/>
    </row>
    <row r="241" spans="1:11" x14ac:dyDescent="0.3">
      <c r="A241" s="1">
        <v>3635</v>
      </c>
      <c r="B241" s="15">
        <v>1</v>
      </c>
      <c r="C241" s="76">
        <f t="shared" si="10"/>
        <v>7.7953259225768222E-6</v>
      </c>
      <c r="K241"/>
    </row>
    <row r="242" spans="1:11" x14ac:dyDescent="0.3">
      <c r="B242" s="17">
        <f>SUM(B214:B241)</f>
        <v>128282</v>
      </c>
      <c r="K242"/>
    </row>
    <row r="243" spans="1:11" x14ac:dyDescent="0.3">
      <c r="A243" s="64" t="s">
        <v>18</v>
      </c>
      <c r="K243"/>
    </row>
    <row r="244" spans="1:11" x14ac:dyDescent="0.3">
      <c r="K244"/>
    </row>
    <row r="245" spans="1:11" x14ac:dyDescent="0.3">
      <c r="K245"/>
    </row>
    <row r="246" spans="1:11" x14ac:dyDescent="0.3">
      <c r="A246" s="5" t="s">
        <v>474</v>
      </c>
      <c r="B246" s="5" t="s">
        <v>450</v>
      </c>
      <c r="F246" s="5" t="s">
        <v>447</v>
      </c>
      <c r="G246" s="5" t="s">
        <v>450</v>
      </c>
      <c r="K246"/>
    </row>
    <row r="247" spans="1:11" x14ac:dyDescent="0.3">
      <c r="A247" s="1" t="s">
        <v>49</v>
      </c>
      <c r="B247" s="15">
        <v>62108</v>
      </c>
      <c r="C247" s="76">
        <f t="shared" ref="C247:C254" si="12">B247/$B$255</f>
        <v>0.48415210239940132</v>
      </c>
      <c r="F247" s="1" t="s">
        <v>58</v>
      </c>
      <c r="G247" s="15">
        <v>68900</v>
      </c>
      <c r="H247" s="76">
        <f t="shared" ref="H247:H254" si="13">G247/$G$255</f>
        <v>0.53709795606554311</v>
      </c>
      <c r="K247"/>
    </row>
    <row r="248" spans="1:11" x14ac:dyDescent="0.3">
      <c r="A248" s="1" t="s">
        <v>605</v>
      </c>
      <c r="B248" s="15">
        <v>20648</v>
      </c>
      <c r="C248" s="76">
        <f t="shared" si="12"/>
        <v>0.16095788964936625</v>
      </c>
      <c r="F248" s="1" t="s">
        <v>64</v>
      </c>
      <c r="G248" s="15">
        <v>40750</v>
      </c>
      <c r="H248" s="76">
        <f t="shared" si="13"/>
        <v>0.31765953134500552</v>
      </c>
      <c r="K248"/>
    </row>
    <row r="249" spans="1:11" x14ac:dyDescent="0.3">
      <c r="A249" s="1" t="s">
        <v>647</v>
      </c>
      <c r="B249" s="15">
        <v>19466</v>
      </c>
      <c r="C249" s="76">
        <f t="shared" si="12"/>
        <v>0.15174381440888043</v>
      </c>
      <c r="F249" s="1"/>
      <c r="G249" s="15">
        <v>16437</v>
      </c>
      <c r="H249" s="76">
        <f t="shared" si="13"/>
        <v>0.12813177218939523</v>
      </c>
      <c r="K249"/>
    </row>
    <row r="250" spans="1:11" x14ac:dyDescent="0.3">
      <c r="A250" s="1" t="s">
        <v>610</v>
      </c>
      <c r="B250" s="15">
        <v>9104</v>
      </c>
      <c r="C250" s="76">
        <f t="shared" si="12"/>
        <v>7.0968647199139395E-2</v>
      </c>
      <c r="F250" s="1" t="s">
        <v>124</v>
      </c>
      <c r="G250" s="15">
        <v>1190</v>
      </c>
      <c r="H250" s="76">
        <f t="shared" si="13"/>
        <v>9.2764378478664197E-3</v>
      </c>
      <c r="K250"/>
    </row>
    <row r="251" spans="1:11" x14ac:dyDescent="0.3">
      <c r="A251" s="1" t="s">
        <v>642</v>
      </c>
      <c r="B251" s="15">
        <v>8599</v>
      </c>
      <c r="C251" s="76">
        <f t="shared" si="12"/>
        <v>6.7032007608238103E-2</v>
      </c>
      <c r="F251" s="8" t="s">
        <v>106</v>
      </c>
      <c r="G251" s="16">
        <v>459</v>
      </c>
      <c r="H251" s="81">
        <f t="shared" si="13"/>
        <v>3.5780545984627618E-3</v>
      </c>
      <c r="K251"/>
    </row>
    <row r="252" spans="1:11" x14ac:dyDescent="0.3">
      <c r="A252" s="8" t="s">
        <v>69</v>
      </c>
      <c r="B252" s="16">
        <v>4079</v>
      </c>
      <c r="C252" s="81">
        <f t="shared" si="12"/>
        <v>3.1797134438190863E-2</v>
      </c>
      <c r="F252" s="8" t="s">
        <v>69</v>
      </c>
      <c r="G252" s="16">
        <v>389</v>
      </c>
      <c r="H252" s="81">
        <f t="shared" si="13"/>
        <v>3.0323817838823841E-3</v>
      </c>
      <c r="K252"/>
    </row>
    <row r="253" spans="1:11" x14ac:dyDescent="0.3">
      <c r="A253" s="1" t="s">
        <v>123</v>
      </c>
      <c r="B253" s="15">
        <v>2423</v>
      </c>
      <c r="C253" s="76">
        <f t="shared" si="12"/>
        <v>1.8888074710403643E-2</v>
      </c>
      <c r="F253" s="1" t="s">
        <v>105</v>
      </c>
      <c r="G253" s="15">
        <v>134</v>
      </c>
      <c r="H253" s="76">
        <f t="shared" si="13"/>
        <v>1.0445736736252942E-3</v>
      </c>
      <c r="K253"/>
    </row>
    <row r="254" spans="1:11" x14ac:dyDescent="0.3">
      <c r="A254" s="8"/>
      <c r="B254" s="16">
        <v>1855</v>
      </c>
      <c r="C254" s="81">
        <f t="shared" si="12"/>
        <v>1.4460329586380006E-2</v>
      </c>
      <c r="F254" s="1" t="s">
        <v>127</v>
      </c>
      <c r="G254" s="15">
        <v>23</v>
      </c>
      <c r="H254" s="76">
        <f t="shared" si="13"/>
        <v>1.7929249621926693E-4</v>
      </c>
      <c r="K254"/>
    </row>
    <row r="255" spans="1:11" x14ac:dyDescent="0.3">
      <c r="B255" s="17">
        <f>SUM(B247:B254)</f>
        <v>128282</v>
      </c>
      <c r="G255" s="17">
        <f>SUM(G247:G254)</f>
        <v>128282</v>
      </c>
      <c r="K255"/>
    </row>
    <row r="256" spans="1:11" x14ac:dyDescent="0.3">
      <c r="A256" s="64" t="s">
        <v>8</v>
      </c>
      <c r="B256" s="17"/>
      <c r="F256" s="64" t="s">
        <v>13</v>
      </c>
      <c r="G256" s="17"/>
      <c r="K256"/>
    </row>
    <row r="257" spans="1:11" x14ac:dyDescent="0.3">
      <c r="B257" s="17"/>
      <c r="G257" s="17"/>
      <c r="K257"/>
    </row>
    <row r="258" spans="1:11" x14ac:dyDescent="0.3">
      <c r="B258" s="17"/>
      <c r="G258" s="17"/>
    </row>
    <row r="259" spans="1:11" x14ac:dyDescent="0.3">
      <c r="B259" s="17"/>
      <c r="G259" s="17"/>
    </row>
    <row r="260" spans="1:11" x14ac:dyDescent="0.3">
      <c r="A260" s="5" t="s">
        <v>442</v>
      </c>
      <c r="B260" s="86" t="s">
        <v>450</v>
      </c>
      <c r="C260" s="76"/>
      <c r="F260" s="5" t="s">
        <v>458</v>
      </c>
      <c r="G260" s="86" t="s">
        <v>450</v>
      </c>
    </row>
    <row r="261" spans="1:11" x14ac:dyDescent="0.3">
      <c r="A261" s="1" t="s">
        <v>61</v>
      </c>
      <c r="B261" s="15">
        <v>97835</v>
      </c>
      <c r="C261" s="76">
        <f t="shared" ref="C261:C273" si="14">B261/$B$274</f>
        <v>0.76265571163530343</v>
      </c>
      <c r="F261" s="1" t="s">
        <v>67</v>
      </c>
      <c r="G261" s="15">
        <v>35160</v>
      </c>
      <c r="H261" s="76">
        <f t="shared" ref="H261:H273" si="15">G261/$G$274</f>
        <v>0.27408365943780111</v>
      </c>
    </row>
    <row r="262" spans="1:11" x14ac:dyDescent="0.3">
      <c r="A262" s="8"/>
      <c r="B262" s="16">
        <v>17086</v>
      </c>
      <c r="C262" s="81">
        <f t="shared" si="14"/>
        <v>0.13319093871314761</v>
      </c>
      <c r="F262" s="1" t="s">
        <v>131</v>
      </c>
      <c r="G262" s="15">
        <v>31067</v>
      </c>
      <c r="H262" s="76">
        <f t="shared" si="15"/>
        <v>0.24217739043669415</v>
      </c>
    </row>
    <row r="263" spans="1:11" x14ac:dyDescent="0.3">
      <c r="A263" s="1" t="s">
        <v>751</v>
      </c>
      <c r="B263" s="15">
        <v>5653</v>
      </c>
      <c r="C263" s="76">
        <f t="shared" si="14"/>
        <v>4.4066977440326782E-2</v>
      </c>
      <c r="F263" s="8"/>
      <c r="G263" s="16">
        <v>19806</v>
      </c>
      <c r="H263" s="81">
        <f t="shared" si="15"/>
        <v>0.15439422522255655</v>
      </c>
    </row>
    <row r="264" spans="1:11" x14ac:dyDescent="0.3">
      <c r="A264" s="1" t="s">
        <v>352</v>
      </c>
      <c r="B264" s="15">
        <v>3304</v>
      </c>
      <c r="C264" s="76">
        <f t="shared" si="14"/>
        <v>2.5755756848193822E-2</v>
      </c>
      <c r="F264" s="1" t="s">
        <v>591</v>
      </c>
      <c r="G264" s="15">
        <v>16640</v>
      </c>
      <c r="H264" s="76">
        <f t="shared" si="15"/>
        <v>0.12971422335167834</v>
      </c>
    </row>
    <row r="265" spans="1:11" x14ac:dyDescent="0.3">
      <c r="A265" s="1" t="s">
        <v>745</v>
      </c>
      <c r="B265" s="15">
        <v>1712</v>
      </c>
      <c r="C265" s="76">
        <f t="shared" si="14"/>
        <v>1.3345597979451521E-2</v>
      </c>
      <c r="F265" s="8" t="s">
        <v>69</v>
      </c>
      <c r="G265" s="16">
        <v>10535</v>
      </c>
      <c r="H265" s="81">
        <f t="shared" si="15"/>
        <v>8.2123758594346827E-2</v>
      </c>
    </row>
    <row r="266" spans="1:11" x14ac:dyDescent="0.3">
      <c r="A266" s="1" t="s">
        <v>609</v>
      </c>
      <c r="B266" s="15">
        <v>1058</v>
      </c>
      <c r="C266" s="76">
        <f t="shared" si="14"/>
        <v>8.2474548260862788E-3</v>
      </c>
      <c r="F266" s="1" t="s">
        <v>622</v>
      </c>
      <c r="G266" s="15">
        <v>9452</v>
      </c>
      <c r="H266" s="76">
        <f t="shared" si="15"/>
        <v>7.3681420620196128E-2</v>
      </c>
    </row>
    <row r="267" spans="1:11" x14ac:dyDescent="0.3">
      <c r="A267" s="1" t="s">
        <v>376</v>
      </c>
      <c r="B267" s="15">
        <v>504</v>
      </c>
      <c r="C267" s="76">
        <f t="shared" si="14"/>
        <v>3.9288442649787186E-3</v>
      </c>
      <c r="F267" s="1" t="s">
        <v>120</v>
      </c>
      <c r="G267" s="15">
        <v>2185</v>
      </c>
      <c r="H267" s="76">
        <f t="shared" si="15"/>
        <v>1.7032787140830358E-2</v>
      </c>
    </row>
    <row r="268" spans="1:11" x14ac:dyDescent="0.3">
      <c r="A268" s="1" t="s">
        <v>373</v>
      </c>
      <c r="B268" s="15">
        <v>428</v>
      </c>
      <c r="C268" s="76">
        <f t="shared" si="14"/>
        <v>3.3363994948628801E-3</v>
      </c>
      <c r="F268" s="1" t="s">
        <v>114</v>
      </c>
      <c r="G268" s="15">
        <v>1324</v>
      </c>
      <c r="H268" s="76">
        <f t="shared" si="15"/>
        <v>1.0321011521491714E-2</v>
      </c>
    </row>
    <row r="269" spans="1:11" x14ac:dyDescent="0.3">
      <c r="A269" s="1" t="s">
        <v>621</v>
      </c>
      <c r="B269" s="15">
        <v>394</v>
      </c>
      <c r="C269" s="76">
        <f t="shared" si="14"/>
        <v>3.0713584134952681E-3</v>
      </c>
      <c r="F269" s="1" t="s">
        <v>133</v>
      </c>
      <c r="G269" s="15">
        <v>929</v>
      </c>
      <c r="H269" s="76">
        <f t="shared" si="15"/>
        <v>7.2418577820738683E-3</v>
      </c>
    </row>
    <row r="270" spans="1:11" x14ac:dyDescent="0.3">
      <c r="A270" s="8" t="s">
        <v>69</v>
      </c>
      <c r="B270" s="16">
        <v>168</v>
      </c>
      <c r="C270" s="81">
        <f t="shared" si="14"/>
        <v>1.3096147549929063E-3</v>
      </c>
      <c r="F270" s="1" t="s">
        <v>603</v>
      </c>
      <c r="G270" s="15">
        <v>763</v>
      </c>
      <c r="H270" s="76">
        <f t="shared" si="15"/>
        <v>5.9478336789261163E-3</v>
      </c>
    </row>
    <row r="271" spans="1:11" x14ac:dyDescent="0.3">
      <c r="A271" s="1" t="s">
        <v>182</v>
      </c>
      <c r="B271" s="15">
        <v>60</v>
      </c>
      <c r="C271" s="76">
        <f t="shared" si="14"/>
        <v>4.6771955535460937E-4</v>
      </c>
      <c r="F271" s="1" t="s">
        <v>118</v>
      </c>
      <c r="G271" s="15">
        <v>248</v>
      </c>
      <c r="H271" s="76">
        <f t="shared" si="15"/>
        <v>1.9332408287990521E-3</v>
      </c>
    </row>
    <row r="272" spans="1:11" x14ac:dyDescent="0.3">
      <c r="A272" s="1" t="s">
        <v>76</v>
      </c>
      <c r="B272" s="15">
        <v>54</v>
      </c>
      <c r="C272" s="76">
        <f t="shared" si="14"/>
        <v>4.2094759981914842E-4</v>
      </c>
      <c r="F272" s="1" t="s">
        <v>615</v>
      </c>
      <c r="G272" s="15">
        <v>89</v>
      </c>
      <c r="H272" s="76">
        <f t="shared" si="15"/>
        <v>6.9378400710933723E-4</v>
      </c>
    </row>
    <row r="273" spans="1:11" x14ac:dyDescent="0.3">
      <c r="A273" s="1" t="s">
        <v>194</v>
      </c>
      <c r="B273" s="15">
        <v>26</v>
      </c>
      <c r="C273" s="76">
        <f t="shared" si="14"/>
        <v>2.0267847398699738E-4</v>
      </c>
      <c r="F273" s="1" t="s">
        <v>76</v>
      </c>
      <c r="G273" s="15">
        <v>84</v>
      </c>
      <c r="H273" s="76">
        <f t="shared" si="15"/>
        <v>6.5480737749645313E-4</v>
      </c>
      <c r="K273"/>
    </row>
    <row r="274" spans="1:11" x14ac:dyDescent="0.3">
      <c r="B274" s="17">
        <f>SUM(B261:B273)</f>
        <v>128282</v>
      </c>
      <c r="C274" s="76"/>
      <c r="G274" s="17">
        <f>SUM(G261:G273)</f>
        <v>128282</v>
      </c>
      <c r="H274" s="76"/>
      <c r="K274"/>
    </row>
    <row r="275" spans="1:11" x14ac:dyDescent="0.3">
      <c r="A275" s="64" t="s">
        <v>8</v>
      </c>
      <c r="B275" s="17"/>
      <c r="C275" s="76"/>
      <c r="F275" s="64" t="s">
        <v>8</v>
      </c>
      <c r="G275" s="17"/>
      <c r="H275" s="76"/>
      <c r="K275"/>
    </row>
    <row r="276" spans="1:11" x14ac:dyDescent="0.3">
      <c r="B276" s="17"/>
      <c r="C276" s="76"/>
      <c r="G276" s="17"/>
      <c r="H276" s="76"/>
      <c r="K276"/>
    </row>
    <row r="277" spans="1:11" x14ac:dyDescent="0.3">
      <c r="B277" s="17"/>
      <c r="C277" s="76"/>
      <c r="G277" s="17"/>
      <c r="H277" s="76"/>
      <c r="K277"/>
    </row>
    <row r="278" spans="1:11" x14ac:dyDescent="0.3">
      <c r="B278" s="17"/>
      <c r="C278" s="76"/>
      <c r="G278" s="17"/>
      <c r="H278" s="76"/>
      <c r="K278"/>
    </row>
    <row r="279" spans="1:11" x14ac:dyDescent="0.3">
      <c r="A279" s="5" t="s">
        <v>760</v>
      </c>
      <c r="B279" s="86" t="s">
        <v>450</v>
      </c>
      <c r="C279" s="76"/>
      <c r="F279" s="5" t="s">
        <v>759</v>
      </c>
      <c r="G279" s="86" t="s">
        <v>450</v>
      </c>
      <c r="H279" s="76"/>
    </row>
    <row r="280" spans="1:11" x14ac:dyDescent="0.3">
      <c r="A280" s="1" t="s">
        <v>88</v>
      </c>
      <c r="B280" s="15">
        <v>175</v>
      </c>
      <c r="C280" s="76">
        <f t="shared" ref="C280:C295" si="16">B280/128282</f>
        <v>1.3641820364509441E-3</v>
      </c>
      <c r="F280" s="82">
        <v>0</v>
      </c>
      <c r="G280" s="16">
        <v>2356</v>
      </c>
      <c r="H280" s="81">
        <f t="shared" ref="H280:H305" si="17">G280/128282</f>
        <v>1.8365787873590996E-2</v>
      </c>
    </row>
    <row r="281" spans="1:11" x14ac:dyDescent="0.3">
      <c r="A281" s="1" t="s">
        <v>113</v>
      </c>
      <c r="B281" s="15">
        <v>82</v>
      </c>
      <c r="C281" s="76">
        <f t="shared" si="16"/>
        <v>6.3921672565129953E-4</v>
      </c>
      <c r="F281" s="77">
        <v>1</v>
      </c>
      <c r="G281" s="15">
        <v>3594</v>
      </c>
      <c r="H281" s="76">
        <f t="shared" si="17"/>
        <v>2.80164013657411E-2</v>
      </c>
    </row>
    <row r="282" spans="1:11" x14ac:dyDescent="0.3">
      <c r="A282" s="1" t="s">
        <v>116</v>
      </c>
      <c r="B282" s="15">
        <v>48</v>
      </c>
      <c r="C282" s="76">
        <f t="shared" si="16"/>
        <v>3.7417564428368752E-4</v>
      </c>
      <c r="F282" s="77">
        <v>2</v>
      </c>
      <c r="G282" s="15">
        <v>8307</v>
      </c>
      <c r="H282" s="76">
        <f t="shared" si="17"/>
        <v>6.4755772438845671E-2</v>
      </c>
    </row>
    <row r="283" spans="1:11" x14ac:dyDescent="0.3">
      <c r="A283" s="1" t="s">
        <v>119</v>
      </c>
      <c r="B283" s="15">
        <v>46</v>
      </c>
      <c r="C283" s="76">
        <f t="shared" si="16"/>
        <v>3.5858499243853387E-4</v>
      </c>
      <c r="F283" s="77">
        <v>3</v>
      </c>
      <c r="G283" s="15">
        <v>13252</v>
      </c>
      <c r="H283" s="76">
        <f t="shared" si="17"/>
        <v>0.10330365912598806</v>
      </c>
    </row>
    <row r="284" spans="1:11" x14ac:dyDescent="0.3">
      <c r="A284" s="1" t="s">
        <v>125</v>
      </c>
      <c r="B284" s="15">
        <v>2</v>
      </c>
      <c r="C284" s="76">
        <f t="shared" si="16"/>
        <v>1.5590651845153644E-5</v>
      </c>
      <c r="F284" s="77">
        <v>4</v>
      </c>
      <c r="G284" s="15">
        <v>9982</v>
      </c>
      <c r="H284" s="76">
        <f t="shared" si="17"/>
        <v>7.7812943359161849E-2</v>
      </c>
    </row>
    <row r="285" spans="1:11" x14ac:dyDescent="0.3">
      <c r="A285" s="1" t="s">
        <v>122</v>
      </c>
      <c r="B285" s="15">
        <v>18</v>
      </c>
      <c r="C285" s="76">
        <f t="shared" si="16"/>
        <v>1.4031586660638281E-4</v>
      </c>
      <c r="F285" s="77">
        <v>5</v>
      </c>
      <c r="G285" s="15">
        <v>9457</v>
      </c>
      <c r="H285" s="76">
        <f t="shared" si="17"/>
        <v>7.3720397249809014E-2</v>
      </c>
    </row>
    <row r="286" spans="1:11" x14ac:dyDescent="0.3">
      <c r="A286" s="1" t="s">
        <v>121</v>
      </c>
      <c r="B286" s="15">
        <v>11</v>
      </c>
      <c r="C286" s="76">
        <f t="shared" si="16"/>
        <v>8.5748585148345054E-5</v>
      </c>
      <c r="F286" s="77">
        <v>6</v>
      </c>
      <c r="G286" s="15">
        <v>10040</v>
      </c>
      <c r="H286" s="76">
        <f t="shared" si="17"/>
        <v>7.8265072262671306E-2</v>
      </c>
    </row>
    <row r="287" spans="1:11" x14ac:dyDescent="0.3">
      <c r="A287" s="1" t="s">
        <v>81</v>
      </c>
      <c r="B287" s="15">
        <v>2</v>
      </c>
      <c r="C287" s="76">
        <f t="shared" si="16"/>
        <v>1.5590651845153644E-5</v>
      </c>
      <c r="F287" s="77">
        <v>7</v>
      </c>
      <c r="G287" s="15">
        <v>10775</v>
      </c>
      <c r="H287" s="76">
        <f t="shared" si="17"/>
        <v>8.3994636815765272E-2</v>
      </c>
    </row>
    <row r="288" spans="1:11" x14ac:dyDescent="0.3">
      <c r="A288" s="1" t="s">
        <v>77</v>
      </c>
      <c r="B288" s="15">
        <v>57</v>
      </c>
      <c r="C288" s="76">
        <f t="shared" si="16"/>
        <v>4.4433357758687892E-4</v>
      </c>
      <c r="F288" s="77">
        <v>8</v>
      </c>
      <c r="G288" s="15">
        <v>11111</v>
      </c>
      <c r="H288" s="76">
        <f t="shared" si="17"/>
        <v>8.6613866325751077E-2</v>
      </c>
    </row>
    <row r="289" spans="1:11" x14ac:dyDescent="0.3">
      <c r="A289" s="1" t="s">
        <v>97</v>
      </c>
      <c r="B289" s="15">
        <v>14</v>
      </c>
      <c r="C289" s="76">
        <f t="shared" si="16"/>
        <v>1.0913456291607552E-4</v>
      </c>
      <c r="F289" s="77">
        <v>9</v>
      </c>
      <c r="G289" s="15">
        <v>8894</v>
      </c>
      <c r="H289" s="76">
        <f t="shared" si="17"/>
        <v>6.9331628755398264E-2</v>
      </c>
    </row>
    <row r="290" spans="1:11" x14ac:dyDescent="0.3">
      <c r="A290" s="1" t="s">
        <v>98</v>
      </c>
      <c r="B290" s="15">
        <v>210</v>
      </c>
      <c r="C290" s="76">
        <f t="shared" si="16"/>
        <v>1.6370184437411329E-3</v>
      </c>
      <c r="F290" s="77">
        <v>10</v>
      </c>
      <c r="G290" s="15">
        <v>4618</v>
      </c>
      <c r="H290" s="76">
        <f t="shared" si="17"/>
        <v>3.599881511045977E-2</v>
      </c>
    </row>
    <row r="291" spans="1:11" x14ac:dyDescent="0.3">
      <c r="A291" s="1" t="s">
        <v>90</v>
      </c>
      <c r="B291" s="15">
        <v>579</v>
      </c>
      <c r="C291" s="76">
        <f t="shared" si="16"/>
        <v>4.5134937091719802E-3</v>
      </c>
      <c r="F291" s="77">
        <v>11</v>
      </c>
      <c r="G291" s="15">
        <v>3924</v>
      </c>
      <c r="H291" s="76">
        <f t="shared" si="17"/>
        <v>3.0588858920191454E-2</v>
      </c>
    </row>
    <row r="292" spans="1:11" x14ac:dyDescent="0.3">
      <c r="A292" s="1" t="s">
        <v>80</v>
      </c>
      <c r="B292" s="15">
        <v>4</v>
      </c>
      <c r="C292" s="76">
        <f t="shared" si="16"/>
        <v>3.1181303690307289E-5</v>
      </c>
      <c r="F292" s="77">
        <v>88</v>
      </c>
      <c r="G292" s="15">
        <v>2</v>
      </c>
      <c r="H292" s="76">
        <f t="shared" si="17"/>
        <v>1.5590651845153644E-5</v>
      </c>
      <c r="K292"/>
    </row>
    <row r="293" spans="1:11" x14ac:dyDescent="0.3">
      <c r="A293" s="1" t="s">
        <v>86</v>
      </c>
      <c r="B293" s="15">
        <v>2205</v>
      </c>
      <c r="C293" s="76">
        <f t="shared" si="16"/>
        <v>1.7188693659281894E-2</v>
      </c>
      <c r="F293" s="77">
        <v>99</v>
      </c>
      <c r="G293" s="15">
        <v>126</v>
      </c>
      <c r="H293" s="76">
        <f t="shared" si="17"/>
        <v>9.8221106624467964E-4</v>
      </c>
      <c r="K293"/>
    </row>
    <row r="294" spans="1:11" x14ac:dyDescent="0.3">
      <c r="A294" s="1" t="s">
        <v>51</v>
      </c>
      <c r="B294" s="15">
        <v>116059</v>
      </c>
      <c r="C294" s="76">
        <f t="shared" si="16"/>
        <v>0.90471773124834354</v>
      </c>
      <c r="F294" s="77" t="s">
        <v>129</v>
      </c>
      <c r="G294" s="15">
        <v>2435</v>
      </c>
      <c r="H294" s="76">
        <f t="shared" si="17"/>
        <v>1.8981618621474565E-2</v>
      </c>
      <c r="K294"/>
    </row>
    <row r="295" spans="1:11" x14ac:dyDescent="0.3">
      <c r="A295" s="8"/>
      <c r="B295" s="16">
        <v>8770</v>
      </c>
      <c r="C295" s="81">
        <f t="shared" si="16"/>
        <v>6.8365008340998734E-2</v>
      </c>
      <c r="F295" s="77" t="s">
        <v>74</v>
      </c>
      <c r="G295" s="15">
        <v>2291</v>
      </c>
      <c r="H295" s="76">
        <f t="shared" si="17"/>
        <v>1.7859091688623503E-2</v>
      </c>
      <c r="K295"/>
    </row>
    <row r="296" spans="1:11" x14ac:dyDescent="0.3">
      <c r="A296" s="49"/>
      <c r="B296" s="87">
        <f>SUM(B280:B295)</f>
        <v>128282</v>
      </c>
      <c r="C296" s="76"/>
      <c r="F296" s="77" t="s">
        <v>136</v>
      </c>
      <c r="G296" s="15">
        <v>1398</v>
      </c>
      <c r="H296" s="76">
        <f t="shared" si="17"/>
        <v>1.0897865639762399E-2</v>
      </c>
      <c r="K296"/>
    </row>
    <row r="297" spans="1:11" x14ac:dyDescent="0.3">
      <c r="A297" s="49"/>
      <c r="B297" s="87"/>
      <c r="C297" s="76"/>
      <c r="F297" s="77" t="s">
        <v>130</v>
      </c>
      <c r="G297" s="15">
        <v>2126</v>
      </c>
      <c r="H297" s="76">
        <f t="shared" si="17"/>
        <v>1.6572862911398326E-2</v>
      </c>
      <c r="K297"/>
    </row>
    <row r="298" spans="1:11" x14ac:dyDescent="0.3">
      <c r="F298" s="77" t="s">
        <v>117</v>
      </c>
      <c r="G298" s="15">
        <v>1874</v>
      </c>
      <c r="H298" s="76">
        <f t="shared" si="17"/>
        <v>1.4608440778908965E-2</v>
      </c>
      <c r="K298"/>
    </row>
    <row r="299" spans="1:11" x14ac:dyDescent="0.3">
      <c r="F299" s="77" t="s">
        <v>145</v>
      </c>
      <c r="G299" s="15">
        <v>1377</v>
      </c>
      <c r="H299" s="76">
        <f t="shared" si="17"/>
        <v>1.0734163795388284E-2</v>
      </c>
      <c r="K299"/>
    </row>
    <row r="300" spans="1:11" x14ac:dyDescent="0.3">
      <c r="F300" s="77" t="s">
        <v>134</v>
      </c>
      <c r="G300" s="15">
        <v>1646</v>
      </c>
      <c r="H300" s="76">
        <f t="shared" si="17"/>
        <v>1.283110646856145E-2</v>
      </c>
      <c r="K300"/>
    </row>
    <row r="301" spans="1:11" x14ac:dyDescent="0.3">
      <c r="F301" s="77" t="s">
        <v>142</v>
      </c>
      <c r="G301" s="15">
        <v>1177</v>
      </c>
      <c r="H301" s="76">
        <f t="shared" si="17"/>
        <v>9.1750986108729213E-3</v>
      </c>
      <c r="K301"/>
    </row>
    <row r="302" spans="1:11" x14ac:dyDescent="0.3">
      <c r="F302" s="77" t="s">
        <v>56</v>
      </c>
      <c r="G302" s="15">
        <v>2609</v>
      </c>
      <c r="H302" s="76">
        <f t="shared" si="17"/>
        <v>2.0338005332002931E-2</v>
      </c>
      <c r="K302"/>
    </row>
    <row r="303" spans="1:11" x14ac:dyDescent="0.3">
      <c r="F303" s="77" t="s">
        <v>132</v>
      </c>
      <c r="G303" s="15">
        <v>1576</v>
      </c>
      <c r="H303" s="76">
        <f t="shared" si="17"/>
        <v>1.2285433653981073E-2</v>
      </c>
      <c r="K303"/>
    </row>
    <row r="304" spans="1:11" x14ac:dyDescent="0.3">
      <c r="F304" s="77" t="s">
        <v>108</v>
      </c>
      <c r="G304" s="15">
        <v>1540</v>
      </c>
      <c r="H304" s="76">
        <f t="shared" si="17"/>
        <v>1.2004801920768308E-2</v>
      </c>
      <c r="K304"/>
    </row>
    <row r="305" spans="1:11" x14ac:dyDescent="0.3">
      <c r="F305" s="82"/>
      <c r="G305" s="16">
        <v>11795</v>
      </c>
      <c r="H305" s="81">
        <f t="shared" si="17"/>
        <v>9.1945869256793628E-2</v>
      </c>
      <c r="K305"/>
    </row>
    <row r="306" spans="1:11" x14ac:dyDescent="0.3">
      <c r="G306" s="17">
        <f>SUM(G280:G305)</f>
        <v>128282</v>
      </c>
      <c r="H306" s="76"/>
      <c r="K306"/>
    </row>
    <row r="307" spans="1:11" x14ac:dyDescent="0.3">
      <c r="F307" s="64" t="s">
        <v>185</v>
      </c>
      <c r="K307"/>
    </row>
    <row r="308" spans="1:11" x14ac:dyDescent="0.3">
      <c r="K308"/>
    </row>
    <row r="309" spans="1:11" x14ac:dyDescent="0.3">
      <c r="K309"/>
    </row>
    <row r="310" spans="1:11" x14ac:dyDescent="0.3">
      <c r="K310"/>
    </row>
    <row r="311" spans="1:11" x14ac:dyDescent="0.3">
      <c r="A311" s="5" t="s">
        <v>446</v>
      </c>
      <c r="B311" s="86" t="s">
        <v>450</v>
      </c>
      <c r="C311" s="76"/>
      <c r="F311" s="5" t="s">
        <v>441</v>
      </c>
      <c r="G311" s="86" t="s">
        <v>450</v>
      </c>
      <c r="H311" s="76"/>
    </row>
    <row r="312" spans="1:11" x14ac:dyDescent="0.3">
      <c r="A312" s="82">
        <v>0</v>
      </c>
      <c r="B312" s="16">
        <v>3274</v>
      </c>
      <c r="C312" s="81">
        <f t="shared" ref="C312:C323" si="18">B312/128282</f>
        <v>2.5521897070516518E-2</v>
      </c>
      <c r="F312" s="82">
        <v>0</v>
      </c>
      <c r="G312" s="16">
        <v>118450</v>
      </c>
      <c r="H312" s="81">
        <f t="shared" ref="H312:H323" si="19">G312/128282</f>
        <v>0.92335635552922468</v>
      </c>
    </row>
    <row r="313" spans="1:11" x14ac:dyDescent="0.3">
      <c r="A313" s="77">
        <v>1</v>
      </c>
      <c r="B313" s="15">
        <v>2484</v>
      </c>
      <c r="C313" s="76">
        <f t="shared" si="18"/>
        <v>1.936358959168083E-2</v>
      </c>
      <c r="F313" s="77">
        <v>1</v>
      </c>
      <c r="G313" s="15">
        <v>14</v>
      </c>
      <c r="H313" s="76">
        <f t="shared" si="19"/>
        <v>1.0913456291607552E-4</v>
      </c>
    </row>
    <row r="314" spans="1:11" x14ac:dyDescent="0.3">
      <c r="A314" s="77">
        <v>2</v>
      </c>
      <c r="B314" s="15">
        <v>8402</v>
      </c>
      <c r="C314" s="76">
        <f t="shared" si="18"/>
        <v>6.5496328401490472E-2</v>
      </c>
      <c r="F314" s="77">
        <v>2</v>
      </c>
      <c r="G314" s="15">
        <v>58</v>
      </c>
      <c r="H314" s="76">
        <f t="shared" si="19"/>
        <v>4.5212890350945572E-4</v>
      </c>
    </row>
    <row r="315" spans="1:11" x14ac:dyDescent="0.3">
      <c r="A315" s="77">
        <v>3</v>
      </c>
      <c r="B315" s="15">
        <v>14025</v>
      </c>
      <c r="C315" s="76">
        <f t="shared" si="18"/>
        <v>0.10932944606413994</v>
      </c>
      <c r="F315" s="77">
        <v>3</v>
      </c>
      <c r="G315" s="15">
        <v>93</v>
      </c>
      <c r="H315" s="76">
        <f t="shared" si="19"/>
        <v>7.2496531079964453E-4</v>
      </c>
    </row>
    <row r="316" spans="1:11" x14ac:dyDescent="0.3">
      <c r="A316" s="77">
        <v>4</v>
      </c>
      <c r="B316" s="15">
        <v>17943</v>
      </c>
      <c r="C316" s="76">
        <f t="shared" si="18"/>
        <v>0.13987153302879593</v>
      </c>
      <c r="F316" s="77">
        <v>4</v>
      </c>
      <c r="G316" s="15">
        <v>147</v>
      </c>
      <c r="H316" s="76">
        <f t="shared" si="19"/>
        <v>1.1459129106187931E-3</v>
      </c>
    </row>
    <row r="317" spans="1:11" x14ac:dyDescent="0.3">
      <c r="A317" s="77">
        <v>5</v>
      </c>
      <c r="B317" s="15">
        <v>17807</v>
      </c>
      <c r="C317" s="76">
        <f t="shared" si="18"/>
        <v>0.1388113687033255</v>
      </c>
      <c r="F317" s="77">
        <v>5</v>
      </c>
      <c r="G317" s="15">
        <v>185</v>
      </c>
      <c r="H317" s="76">
        <f t="shared" si="19"/>
        <v>1.4421352956767123E-3</v>
      </c>
    </row>
    <row r="318" spans="1:11" x14ac:dyDescent="0.3">
      <c r="A318" s="77">
        <v>6</v>
      </c>
      <c r="B318" s="15">
        <v>19100</v>
      </c>
      <c r="C318" s="76">
        <f t="shared" si="18"/>
        <v>0.14889072512121732</v>
      </c>
      <c r="F318" s="77">
        <v>6</v>
      </c>
      <c r="G318" s="15">
        <v>193</v>
      </c>
      <c r="H318" s="76">
        <f t="shared" si="19"/>
        <v>1.5044979030573269E-3</v>
      </c>
    </row>
    <row r="319" spans="1:11" x14ac:dyDescent="0.3">
      <c r="A319" s="77">
        <v>7</v>
      </c>
      <c r="B319" s="15">
        <v>16354</v>
      </c>
      <c r="C319" s="76">
        <f t="shared" si="18"/>
        <v>0.12748476013782137</v>
      </c>
      <c r="F319" s="77">
        <v>7</v>
      </c>
      <c r="G319" s="15">
        <v>139</v>
      </c>
      <c r="H319" s="76">
        <f t="shared" si="19"/>
        <v>1.0835503032381785E-3</v>
      </c>
    </row>
    <row r="320" spans="1:11" x14ac:dyDescent="0.3">
      <c r="A320" s="77">
        <v>8</v>
      </c>
      <c r="B320" s="15">
        <v>10754</v>
      </c>
      <c r="C320" s="76">
        <f t="shared" si="18"/>
        <v>8.3830934971391158E-2</v>
      </c>
      <c r="F320" s="77">
        <v>8</v>
      </c>
      <c r="G320" s="15">
        <v>131</v>
      </c>
      <c r="H320" s="76">
        <f t="shared" si="19"/>
        <v>1.0211876958575639E-3</v>
      </c>
    </row>
    <row r="321" spans="1:8" x14ac:dyDescent="0.3">
      <c r="A321" s="77">
        <v>9</v>
      </c>
      <c r="B321" s="15">
        <v>6642</v>
      </c>
      <c r="C321" s="76">
        <f t="shared" si="18"/>
        <v>5.1776554777755258E-2</v>
      </c>
      <c r="F321" s="77">
        <v>9</v>
      </c>
      <c r="G321" s="15">
        <v>81</v>
      </c>
      <c r="H321" s="76">
        <f t="shared" si="19"/>
        <v>6.3142139972872263E-4</v>
      </c>
    </row>
    <row r="322" spans="1:8" x14ac:dyDescent="0.3">
      <c r="A322" s="77">
        <v>10</v>
      </c>
      <c r="B322" s="15">
        <v>2727</v>
      </c>
      <c r="C322" s="76">
        <f t="shared" si="18"/>
        <v>2.1257853790866997E-2</v>
      </c>
      <c r="F322" s="77">
        <v>10</v>
      </c>
      <c r="G322" s="15">
        <v>21</v>
      </c>
      <c r="H322" s="76">
        <f t="shared" si="19"/>
        <v>1.6370184437411328E-4</v>
      </c>
    </row>
    <row r="323" spans="1:8" x14ac:dyDescent="0.3">
      <c r="A323" s="82"/>
      <c r="B323" s="16">
        <v>8770</v>
      </c>
      <c r="C323" s="81">
        <f t="shared" si="18"/>
        <v>6.8365008340998734E-2</v>
      </c>
      <c r="F323" s="82"/>
      <c r="G323" s="16">
        <v>8770</v>
      </c>
      <c r="H323" s="81">
        <f t="shared" si="19"/>
        <v>6.8365008340998734E-2</v>
      </c>
    </row>
    <row r="324" spans="1:8" x14ac:dyDescent="0.3">
      <c r="A324" s="49"/>
      <c r="B324" s="87">
        <f>SUM(B312:B323)</f>
        <v>128282</v>
      </c>
      <c r="C324" s="76"/>
      <c r="G324" s="17">
        <f>SUM(G312:G323)</f>
        <v>128282</v>
      </c>
      <c r="H324" s="76"/>
    </row>
    <row r="325" spans="1:8" x14ac:dyDescent="0.3">
      <c r="A325" s="64" t="s">
        <v>173</v>
      </c>
      <c r="B325" s="87"/>
      <c r="C325" s="76"/>
      <c r="F325" s="64" t="s">
        <v>173</v>
      </c>
      <c r="G325" s="17"/>
      <c r="H325" s="76"/>
    </row>
    <row r="326" spans="1:8" x14ac:dyDescent="0.3">
      <c r="A326" s="49"/>
      <c r="B326" s="87"/>
      <c r="C326" s="76"/>
      <c r="G326" s="17"/>
      <c r="H326" s="76"/>
    </row>
    <row r="327" spans="1:8" x14ac:dyDescent="0.3">
      <c r="A327" s="49"/>
      <c r="B327" s="87"/>
      <c r="C327" s="76"/>
      <c r="G327" s="17"/>
      <c r="H327" s="76"/>
    </row>
    <row r="328" spans="1:8" x14ac:dyDescent="0.3">
      <c r="A328" s="49"/>
      <c r="B328" s="87"/>
      <c r="C328" s="76"/>
      <c r="G328" s="17"/>
      <c r="H328" s="76"/>
    </row>
    <row r="329" spans="1:8" x14ac:dyDescent="0.3">
      <c r="A329" s="5" t="s">
        <v>477</v>
      </c>
      <c r="B329" s="86" t="s">
        <v>450</v>
      </c>
      <c r="C329" s="76"/>
      <c r="F329" s="5" t="s">
        <v>765</v>
      </c>
      <c r="G329" s="86" t="s">
        <v>450</v>
      </c>
      <c r="H329" s="76"/>
    </row>
    <row r="330" spans="1:8" x14ac:dyDescent="0.3">
      <c r="A330" s="77" t="s">
        <v>37</v>
      </c>
      <c r="B330" s="15">
        <v>58402</v>
      </c>
      <c r="C330" s="76">
        <f>B330/128282</f>
        <v>0.45526262453033162</v>
      </c>
      <c r="F330" s="77" t="s">
        <v>71</v>
      </c>
      <c r="G330" s="15">
        <v>39540</v>
      </c>
      <c r="H330" s="76">
        <f>G330/128282</f>
        <v>0.30822718697868756</v>
      </c>
    </row>
    <row r="331" spans="1:8" x14ac:dyDescent="0.3">
      <c r="A331" s="77" t="s">
        <v>71</v>
      </c>
      <c r="B331" s="15">
        <v>41827</v>
      </c>
      <c r="C331" s="76">
        <f>B331/128282</f>
        <v>0.32605509736362076</v>
      </c>
      <c r="F331" s="1" t="s">
        <v>37</v>
      </c>
      <c r="G331" s="15">
        <v>35258</v>
      </c>
      <c r="H331" s="76">
        <f>G331/128282</f>
        <v>0.27484760137821362</v>
      </c>
    </row>
    <row r="332" spans="1:8" x14ac:dyDescent="0.3">
      <c r="A332" s="1" t="s">
        <v>112</v>
      </c>
      <c r="B332" s="15">
        <v>19272</v>
      </c>
      <c r="C332" s="76">
        <f>B332/128282</f>
        <v>0.15023152117990052</v>
      </c>
      <c r="F332" s="1" t="s">
        <v>112</v>
      </c>
      <c r="G332" s="15">
        <v>24793</v>
      </c>
      <c r="H332" s="76">
        <f>G332/128282</f>
        <v>0.19326951559844718</v>
      </c>
    </row>
    <row r="333" spans="1:8" x14ac:dyDescent="0.3">
      <c r="A333" s="1"/>
      <c r="B333" s="15">
        <v>8781</v>
      </c>
      <c r="C333" s="76">
        <f>B333/128282</f>
        <v>6.8450756926147077E-2</v>
      </c>
      <c r="F333" s="1" t="s">
        <v>60</v>
      </c>
      <c r="G333" s="15">
        <v>19908</v>
      </c>
      <c r="H333" s="76">
        <f>G333/128282</f>
        <v>0.15518934846665938</v>
      </c>
    </row>
    <row r="334" spans="1:8" x14ac:dyDescent="0.3">
      <c r="A334" s="49"/>
      <c r="B334" s="87">
        <f>SUM(B330:B333)</f>
        <v>128282</v>
      </c>
      <c r="C334" s="76"/>
      <c r="F334" s="1"/>
      <c r="G334" s="15">
        <v>8783</v>
      </c>
      <c r="H334" s="76">
        <f>G334/128282</f>
        <v>6.8466347577992234E-2</v>
      </c>
    </row>
    <row r="335" spans="1:8" x14ac:dyDescent="0.3">
      <c r="A335" s="65" t="s">
        <v>167</v>
      </c>
      <c r="B335" s="87"/>
      <c r="C335" s="76"/>
      <c r="G335" s="17">
        <f>SUM(G330:G334)</f>
        <v>128282</v>
      </c>
      <c r="H335" s="76"/>
    </row>
    <row r="336" spans="1:8" x14ac:dyDescent="0.3">
      <c r="A336" s="64" t="s">
        <v>871</v>
      </c>
      <c r="B336" s="87"/>
      <c r="C336" s="76"/>
      <c r="F336" s="65" t="s">
        <v>167</v>
      </c>
      <c r="G336" s="17"/>
      <c r="H336" s="76"/>
    </row>
    <row r="337" spans="1:11" x14ac:dyDescent="0.3">
      <c r="A337" s="49"/>
      <c r="B337" s="87"/>
      <c r="C337" s="76"/>
      <c r="F337" s="64" t="s">
        <v>871</v>
      </c>
      <c r="G337" s="17"/>
      <c r="H337" s="76"/>
    </row>
    <row r="338" spans="1:11" x14ac:dyDescent="0.3">
      <c r="A338" s="49"/>
      <c r="B338" s="87"/>
      <c r="C338" s="76"/>
      <c r="G338" s="17"/>
      <c r="H338" s="76"/>
    </row>
    <row r="339" spans="1:11" x14ac:dyDescent="0.3">
      <c r="A339" s="49"/>
      <c r="B339" s="87"/>
      <c r="C339" s="76"/>
      <c r="G339" s="17"/>
      <c r="H339" s="76"/>
    </row>
    <row r="340" spans="1:11" x14ac:dyDescent="0.3">
      <c r="A340" s="5" t="s">
        <v>758</v>
      </c>
      <c r="B340" s="86" t="s">
        <v>450</v>
      </c>
      <c r="C340" s="76"/>
      <c r="F340" s="5" t="s">
        <v>484</v>
      </c>
      <c r="G340" s="86" t="s">
        <v>450</v>
      </c>
      <c r="H340" s="76"/>
    </row>
    <row r="341" spans="1:11" x14ac:dyDescent="0.3">
      <c r="A341" s="77" t="s">
        <v>71</v>
      </c>
      <c r="B341" s="15">
        <v>45920</v>
      </c>
      <c r="C341" s="76">
        <f>B341/128282</f>
        <v>0.3579613663647277</v>
      </c>
      <c r="F341" s="77">
        <v>0</v>
      </c>
      <c r="G341" s="15">
        <v>83720</v>
      </c>
      <c r="H341" s="76">
        <f t="shared" ref="H341:H347" si="20">G341/128282</f>
        <v>0.65262468623813163</v>
      </c>
      <c r="K341"/>
    </row>
    <row r="342" spans="1:11" x14ac:dyDescent="0.3">
      <c r="A342" s="1" t="s">
        <v>37</v>
      </c>
      <c r="B342" s="15">
        <v>36251</v>
      </c>
      <c r="C342" s="76">
        <f>B342/128282</f>
        <v>0.28258836001933241</v>
      </c>
      <c r="F342" s="77">
        <v>5</v>
      </c>
      <c r="G342" s="15">
        <v>23911</v>
      </c>
      <c r="H342" s="76">
        <f t="shared" si="20"/>
        <v>0.1863940381347344</v>
      </c>
      <c r="K342"/>
    </row>
    <row r="343" spans="1:11" x14ac:dyDescent="0.3">
      <c r="A343" s="1" t="s">
        <v>112</v>
      </c>
      <c r="B343" s="15">
        <v>20666</v>
      </c>
      <c r="C343" s="76">
        <f>B343/128282</f>
        <v>0.16109820551597262</v>
      </c>
      <c r="F343" s="82"/>
      <c r="G343" s="16">
        <v>19959</v>
      </c>
      <c r="H343" s="81">
        <f t="shared" si="20"/>
        <v>0.15558691008871081</v>
      </c>
      <c r="K343"/>
    </row>
    <row r="344" spans="1:11" x14ac:dyDescent="0.3">
      <c r="A344" s="1" t="s">
        <v>60</v>
      </c>
      <c r="B344" s="15">
        <v>16662</v>
      </c>
      <c r="C344" s="76">
        <f>B344/128282</f>
        <v>0.12988572052197503</v>
      </c>
      <c r="F344" s="77">
        <v>2</v>
      </c>
      <c r="G344" s="15">
        <v>328</v>
      </c>
      <c r="H344" s="76">
        <f t="shared" si="20"/>
        <v>2.5568669026051981E-3</v>
      </c>
      <c r="K344"/>
    </row>
    <row r="345" spans="1:11" x14ac:dyDescent="0.3">
      <c r="A345" s="1"/>
      <c r="B345" s="15">
        <v>8783</v>
      </c>
      <c r="C345" s="76">
        <f>B345/128282</f>
        <v>6.8466347577992234E-2</v>
      </c>
      <c r="F345" s="77">
        <v>6</v>
      </c>
      <c r="G345" s="15">
        <v>246</v>
      </c>
      <c r="H345" s="76">
        <f t="shared" si="20"/>
        <v>1.9176501769538985E-3</v>
      </c>
      <c r="K345"/>
    </row>
    <row r="346" spans="1:11" x14ac:dyDescent="0.3">
      <c r="B346" s="17">
        <f>SUM(B341:B345)</f>
        <v>128282</v>
      </c>
      <c r="C346" s="76"/>
      <c r="F346" s="77">
        <v>4</v>
      </c>
      <c r="G346" s="15">
        <v>67</v>
      </c>
      <c r="H346" s="76">
        <f t="shared" si="20"/>
        <v>5.2228683681264712E-4</v>
      </c>
      <c r="K346"/>
    </row>
    <row r="347" spans="1:11" x14ac:dyDescent="0.3">
      <c r="A347" s="65" t="s">
        <v>167</v>
      </c>
      <c r="B347" s="17"/>
      <c r="C347" s="76"/>
      <c r="F347" s="77">
        <v>1</v>
      </c>
      <c r="G347" s="15">
        <v>51</v>
      </c>
      <c r="H347" s="76">
        <f t="shared" si="20"/>
        <v>3.9756162205141797E-4</v>
      </c>
    </row>
    <row r="348" spans="1:11" x14ac:dyDescent="0.3">
      <c r="A348" s="64" t="s">
        <v>871</v>
      </c>
      <c r="B348" s="17"/>
      <c r="C348" s="76"/>
      <c r="G348" s="17">
        <f>SUM(G341:G347)</f>
        <v>128282</v>
      </c>
      <c r="H348" s="76"/>
    </row>
    <row r="349" spans="1:11" x14ac:dyDescent="0.3">
      <c r="B349" s="17"/>
      <c r="C349" s="76"/>
      <c r="F349" s="64" t="s">
        <v>11</v>
      </c>
      <c r="G349" s="17"/>
      <c r="H349" s="76"/>
    </row>
    <row r="350" spans="1:11" x14ac:dyDescent="0.3">
      <c r="B350" s="17"/>
      <c r="C350" s="76"/>
      <c r="F350" s="64"/>
      <c r="G350" s="17"/>
      <c r="H350" s="76"/>
    </row>
    <row r="351" spans="1:11" x14ac:dyDescent="0.3">
      <c r="B351" s="17"/>
      <c r="C351" s="76"/>
      <c r="F351" s="64"/>
      <c r="G351" s="17"/>
      <c r="H351" s="76"/>
    </row>
    <row r="352" spans="1:11" x14ac:dyDescent="0.3">
      <c r="B352" s="17"/>
      <c r="C352" s="76"/>
      <c r="F352" s="64"/>
      <c r="G352" s="17"/>
      <c r="H352" s="76"/>
    </row>
    <row r="353" spans="1:11" x14ac:dyDescent="0.3">
      <c r="A353" s="5" t="s">
        <v>460</v>
      </c>
      <c r="B353" s="86" t="s">
        <v>450</v>
      </c>
      <c r="C353" s="76"/>
      <c r="F353" s="5" t="s">
        <v>467</v>
      </c>
      <c r="G353" s="86" t="s">
        <v>450</v>
      </c>
      <c r="H353" s="76"/>
    </row>
    <row r="354" spans="1:11" x14ac:dyDescent="0.3">
      <c r="A354" s="82">
        <v>0</v>
      </c>
      <c r="B354" s="16">
        <v>111388</v>
      </c>
      <c r="C354" s="81">
        <f t="shared" ref="C354:C365" si="21">B354/128282</f>
        <v>0.86830576386398717</v>
      </c>
      <c r="F354" s="1" t="s">
        <v>70</v>
      </c>
      <c r="G354" s="15">
        <v>127476</v>
      </c>
      <c r="H354" s="76">
        <f>G354/128282</f>
        <v>0.99371696730640313</v>
      </c>
    </row>
    <row r="355" spans="1:11" x14ac:dyDescent="0.3">
      <c r="A355" s="77">
        <v>1</v>
      </c>
      <c r="B355" s="15">
        <v>80</v>
      </c>
      <c r="C355" s="76">
        <f t="shared" si="21"/>
        <v>6.2362607380614583E-4</v>
      </c>
      <c r="F355" s="1" t="s">
        <v>54</v>
      </c>
      <c r="G355" s="15">
        <v>806</v>
      </c>
      <c r="H355" s="76">
        <f>G355/128282</f>
        <v>6.2830326935969195E-3</v>
      </c>
    </row>
    <row r="356" spans="1:11" x14ac:dyDescent="0.3">
      <c r="A356" s="77">
        <v>2</v>
      </c>
      <c r="B356" s="15">
        <v>17</v>
      </c>
      <c r="C356" s="76">
        <f t="shared" si="21"/>
        <v>1.3252054068380598E-4</v>
      </c>
      <c r="G356" s="17">
        <f>SUM(G354:G355)</f>
        <v>128282</v>
      </c>
      <c r="H356" s="76"/>
    </row>
    <row r="357" spans="1:11" x14ac:dyDescent="0.3">
      <c r="A357" s="77">
        <v>4</v>
      </c>
      <c r="B357" s="15">
        <v>31</v>
      </c>
      <c r="C357" s="76">
        <f t="shared" si="21"/>
        <v>2.4165510359988151E-4</v>
      </c>
      <c r="F357" s="64" t="s">
        <v>340</v>
      </c>
      <c r="G357" s="17"/>
      <c r="H357" s="76"/>
      <c r="J357" s="78"/>
      <c r="K357" s="49"/>
    </row>
    <row r="358" spans="1:11" x14ac:dyDescent="0.3">
      <c r="A358" s="77">
        <v>5</v>
      </c>
      <c r="B358" s="15">
        <v>34</v>
      </c>
      <c r="C358" s="76">
        <f t="shared" si="21"/>
        <v>2.6504108136761196E-4</v>
      </c>
      <c r="G358" s="17"/>
      <c r="H358" s="76"/>
      <c r="J358" s="78"/>
      <c r="K358" s="49"/>
    </row>
    <row r="359" spans="1:11" x14ac:dyDescent="0.3">
      <c r="A359" s="77">
        <v>7</v>
      </c>
      <c r="B359" s="15">
        <v>97</v>
      </c>
      <c r="C359" s="76">
        <f t="shared" si="21"/>
        <v>7.5614661448995184E-4</v>
      </c>
      <c r="G359" s="17"/>
      <c r="H359" s="76"/>
      <c r="J359" s="78"/>
      <c r="K359" s="49"/>
    </row>
    <row r="360" spans="1:11" x14ac:dyDescent="0.3">
      <c r="A360" s="77">
        <v>9</v>
      </c>
      <c r="B360" s="15">
        <v>1</v>
      </c>
      <c r="C360" s="76">
        <f t="shared" si="21"/>
        <v>7.7953259225768222E-6</v>
      </c>
      <c r="G360" s="17"/>
      <c r="H360" s="76"/>
      <c r="K360"/>
    </row>
    <row r="361" spans="1:11" x14ac:dyDescent="0.3">
      <c r="A361" s="77">
        <v>10</v>
      </c>
      <c r="B361" s="15">
        <v>69</v>
      </c>
      <c r="C361" s="76">
        <f t="shared" si="21"/>
        <v>5.3787748865780083E-4</v>
      </c>
      <c r="G361" s="17"/>
      <c r="H361" s="76"/>
    </row>
    <row r="362" spans="1:11" x14ac:dyDescent="0.3">
      <c r="A362" s="77">
        <v>12</v>
      </c>
      <c r="B362" s="15">
        <v>94</v>
      </c>
      <c r="C362" s="76">
        <f t="shared" si="21"/>
        <v>7.3276063672222133E-4</v>
      </c>
      <c r="G362" s="17"/>
      <c r="H362" s="76"/>
    </row>
    <row r="363" spans="1:11" x14ac:dyDescent="0.3">
      <c r="A363" s="77">
        <v>13</v>
      </c>
      <c r="B363" s="15">
        <v>39</v>
      </c>
      <c r="C363" s="76">
        <f t="shared" si="21"/>
        <v>3.0401771098049612E-4</v>
      </c>
      <c r="G363" s="17"/>
      <c r="H363" s="76"/>
    </row>
    <row r="364" spans="1:11" x14ac:dyDescent="0.3">
      <c r="A364" s="77">
        <v>15</v>
      </c>
      <c r="B364" s="15">
        <v>10</v>
      </c>
      <c r="C364" s="76">
        <f t="shared" si="21"/>
        <v>7.7953259225768229E-5</v>
      </c>
      <c r="G364" s="17"/>
      <c r="H364" s="76"/>
    </row>
    <row r="365" spans="1:11" x14ac:dyDescent="0.3">
      <c r="A365" s="82"/>
      <c r="B365" s="16">
        <v>16422</v>
      </c>
      <c r="C365" s="81">
        <f t="shared" si="21"/>
        <v>0.1280148423005566</v>
      </c>
      <c r="G365" s="17"/>
      <c r="H365" s="76"/>
      <c r="K365"/>
    </row>
    <row r="366" spans="1:11" x14ac:dyDescent="0.3">
      <c r="B366" s="17">
        <f>SUM(B354:B365)</f>
        <v>128282</v>
      </c>
      <c r="C366" s="76"/>
      <c r="G366" s="17"/>
      <c r="H366" s="76"/>
      <c r="K366"/>
    </row>
    <row r="367" spans="1:11" x14ac:dyDescent="0.3">
      <c r="A367" s="64" t="s">
        <v>173</v>
      </c>
      <c r="B367" s="17"/>
      <c r="C367" s="76"/>
      <c r="G367" s="17"/>
      <c r="H367" s="76"/>
      <c r="K367"/>
    </row>
    <row r="368" spans="1:11" x14ac:dyDescent="0.3">
      <c r="B368" s="17"/>
      <c r="C368" s="76"/>
      <c r="G368" s="17"/>
      <c r="H368" s="76"/>
      <c r="K368"/>
    </row>
    <row r="369" spans="1:11" x14ac:dyDescent="0.3">
      <c r="B369" s="17"/>
      <c r="C369" s="76"/>
      <c r="G369" s="17"/>
      <c r="H369" s="76"/>
      <c r="K369"/>
    </row>
    <row r="370" spans="1:11" x14ac:dyDescent="0.3">
      <c r="A370" s="5" t="s">
        <v>487</v>
      </c>
      <c r="B370" s="86" t="s">
        <v>450</v>
      </c>
      <c r="C370" s="76"/>
      <c r="F370" s="5" t="s">
        <v>471</v>
      </c>
      <c r="G370" s="86" t="s">
        <v>450</v>
      </c>
      <c r="H370" s="76"/>
      <c r="K370"/>
    </row>
    <row r="371" spans="1:11" x14ac:dyDescent="0.3">
      <c r="A371" s="1" t="s">
        <v>70</v>
      </c>
      <c r="B371" s="15">
        <v>83798</v>
      </c>
      <c r="C371" s="76">
        <f>B371/128282</f>
        <v>0.65323272166009261</v>
      </c>
      <c r="F371" s="1" t="s">
        <v>70</v>
      </c>
      <c r="G371" s="15">
        <v>119631</v>
      </c>
      <c r="H371" s="76">
        <f>G371/128282</f>
        <v>0.93256263544378792</v>
      </c>
      <c r="K371"/>
    </row>
    <row r="372" spans="1:11" x14ac:dyDescent="0.3">
      <c r="A372" s="1" t="s">
        <v>54</v>
      </c>
      <c r="B372" s="15">
        <v>44484</v>
      </c>
      <c r="C372" s="76">
        <f>B372/128282</f>
        <v>0.34676727833990739</v>
      </c>
      <c r="F372" s="1" t="s">
        <v>54</v>
      </c>
      <c r="G372" s="15">
        <v>8651</v>
      </c>
      <c r="H372" s="76">
        <f>G372/128282</f>
        <v>6.743736455621209E-2</v>
      </c>
      <c r="K372"/>
    </row>
    <row r="373" spans="1:11" x14ac:dyDescent="0.3">
      <c r="B373" s="17">
        <f>SUM(B371:B372)</f>
        <v>128282</v>
      </c>
      <c r="C373" s="76"/>
      <c r="G373" s="17">
        <f>SUM(G371:G372)</f>
        <v>128282</v>
      </c>
      <c r="H373" s="76"/>
      <c r="K373"/>
    </row>
    <row r="374" spans="1:11" x14ac:dyDescent="0.3">
      <c r="A374" s="64" t="s">
        <v>340</v>
      </c>
      <c r="B374" s="87"/>
      <c r="C374" s="76"/>
      <c r="F374" s="64" t="s">
        <v>340</v>
      </c>
      <c r="G374" s="17"/>
      <c r="H374" s="76"/>
      <c r="K374"/>
    </row>
    <row r="375" spans="1:11" x14ac:dyDescent="0.3">
      <c r="A375" s="49"/>
      <c r="B375" s="87"/>
      <c r="C375" s="76"/>
      <c r="G375" s="17"/>
      <c r="H375" s="76"/>
      <c r="K375"/>
    </row>
    <row r="376" spans="1:11" x14ac:dyDescent="0.3">
      <c r="A376" s="49"/>
      <c r="B376" s="87"/>
      <c r="C376" s="76"/>
      <c r="G376" s="17"/>
      <c r="H376" s="76"/>
      <c r="K376"/>
    </row>
    <row r="377" spans="1:11" x14ac:dyDescent="0.3">
      <c r="B377" s="17"/>
      <c r="C377" s="76"/>
      <c r="G377" s="17"/>
      <c r="H377" s="76"/>
    </row>
    <row r="378" spans="1:11" x14ac:dyDescent="0.3">
      <c r="A378" s="5" t="s">
        <v>480</v>
      </c>
      <c r="B378" s="86" t="s">
        <v>450</v>
      </c>
      <c r="C378" s="76"/>
      <c r="F378" s="5" t="s">
        <v>457</v>
      </c>
      <c r="G378" s="86" t="s">
        <v>450</v>
      </c>
      <c r="H378" s="76"/>
    </row>
    <row r="379" spans="1:11" x14ac:dyDescent="0.3">
      <c r="A379" s="13" t="s">
        <v>472</v>
      </c>
      <c r="B379" s="14">
        <v>121087</v>
      </c>
      <c r="C379" s="88">
        <f t="shared" ref="C379:C386" si="22">B379/128282</f>
        <v>0.94391262998705971</v>
      </c>
      <c r="F379" s="1">
        <v>0</v>
      </c>
      <c r="G379" s="15">
        <v>128277</v>
      </c>
      <c r="H379" s="76">
        <f>G379/128282</f>
        <v>0.99996102337038717</v>
      </c>
    </row>
    <row r="380" spans="1:11" x14ac:dyDescent="0.3">
      <c r="A380" s="8" t="s">
        <v>24</v>
      </c>
      <c r="B380" s="16">
        <v>3334</v>
      </c>
      <c r="C380" s="81">
        <f t="shared" si="22"/>
        <v>2.5989616625871129E-2</v>
      </c>
      <c r="F380" s="1">
        <v>39</v>
      </c>
      <c r="G380" s="15">
        <v>2</v>
      </c>
      <c r="H380" s="76">
        <f>G380/128282</f>
        <v>1.5590651845153644E-5</v>
      </c>
    </row>
    <row r="381" spans="1:11" x14ac:dyDescent="0.3">
      <c r="A381" s="8" t="s">
        <v>31</v>
      </c>
      <c r="B381" s="16">
        <v>1976</v>
      </c>
      <c r="C381" s="81">
        <f t="shared" si="22"/>
        <v>1.5403564023011802E-2</v>
      </c>
      <c r="F381" s="1">
        <v>25.5</v>
      </c>
      <c r="G381" s="15">
        <v>1</v>
      </c>
      <c r="H381" s="76">
        <f>G381/128282</f>
        <v>7.7953259225768222E-6</v>
      </c>
    </row>
    <row r="382" spans="1:11" x14ac:dyDescent="0.3">
      <c r="A382" s="13" t="s">
        <v>33</v>
      </c>
      <c r="B382" s="14">
        <v>921</v>
      </c>
      <c r="C382" s="88">
        <f t="shared" si="22"/>
        <v>7.1794951746932539E-3</v>
      </c>
      <c r="F382" s="1">
        <v>33</v>
      </c>
      <c r="G382" s="15">
        <v>1</v>
      </c>
      <c r="H382" s="76">
        <f>G382/128282</f>
        <v>7.7953259225768222E-6</v>
      </c>
    </row>
    <row r="383" spans="1:11" x14ac:dyDescent="0.3">
      <c r="A383" s="8" t="s">
        <v>483</v>
      </c>
      <c r="B383" s="16">
        <v>494</v>
      </c>
      <c r="C383" s="81">
        <f t="shared" si="22"/>
        <v>3.8508910057529506E-3</v>
      </c>
      <c r="F383" s="1">
        <v>27</v>
      </c>
      <c r="G383" s="15">
        <v>1</v>
      </c>
      <c r="H383" s="76">
        <f>G383/128282</f>
        <v>7.7953259225768222E-6</v>
      </c>
    </row>
    <row r="384" spans="1:11" x14ac:dyDescent="0.3">
      <c r="A384" s="13" t="s">
        <v>30</v>
      </c>
      <c r="B384" s="14">
        <v>202</v>
      </c>
      <c r="C384" s="88">
        <f t="shared" si="22"/>
        <v>1.5746558363605183E-3</v>
      </c>
      <c r="G384" s="17">
        <f>SUM(G379:G383)</f>
        <v>128282</v>
      </c>
      <c r="H384" s="76"/>
    </row>
    <row r="385" spans="1:12" x14ac:dyDescent="0.3">
      <c r="A385" s="13" t="s">
        <v>490</v>
      </c>
      <c r="B385" s="14">
        <v>155</v>
      </c>
      <c r="C385" s="88">
        <f t="shared" si="22"/>
        <v>1.2082755179994074E-3</v>
      </c>
      <c r="F385" s="65" t="s">
        <v>346</v>
      </c>
      <c r="G385" s="17"/>
      <c r="H385" s="76"/>
    </row>
    <row r="386" spans="1:12" x14ac:dyDescent="0.3">
      <c r="A386" s="13" t="s">
        <v>473</v>
      </c>
      <c r="B386" s="14">
        <v>113</v>
      </c>
      <c r="C386" s="88">
        <f t="shared" si="22"/>
        <v>8.8087182925118104E-4</v>
      </c>
      <c r="F386" s="64" t="s">
        <v>871</v>
      </c>
      <c r="G386" s="17"/>
      <c r="H386" s="76"/>
    </row>
    <row r="387" spans="1:12" x14ac:dyDescent="0.3">
      <c r="A387" s="49"/>
      <c r="B387" s="87">
        <f>SUM(B379:B386)</f>
        <v>128282</v>
      </c>
      <c r="C387" s="76"/>
      <c r="G387" s="17"/>
      <c r="H387" s="76"/>
    </row>
    <row r="388" spans="1:12" x14ac:dyDescent="0.3">
      <c r="A388" s="49"/>
      <c r="B388" s="87"/>
      <c r="C388" s="76"/>
      <c r="G388" s="17"/>
      <c r="H388" s="76"/>
      <c r="J388" s="49"/>
      <c r="K388" s="49"/>
      <c r="L388" s="49"/>
    </row>
    <row r="389" spans="1:12" x14ac:dyDescent="0.3">
      <c r="A389" s="49"/>
      <c r="B389" s="87"/>
      <c r="C389" s="76"/>
      <c r="G389" s="17"/>
      <c r="H389" s="76"/>
      <c r="J389" s="49"/>
      <c r="K389" s="49"/>
      <c r="L389" s="49"/>
    </row>
    <row r="390" spans="1:12" x14ac:dyDescent="0.3">
      <c r="A390" s="49"/>
      <c r="B390" s="87"/>
      <c r="C390" s="76"/>
      <c r="G390" s="17"/>
      <c r="H390" s="76"/>
      <c r="J390" s="49"/>
      <c r="K390" s="49"/>
      <c r="L390" s="49"/>
    </row>
    <row r="391" spans="1:12" x14ac:dyDescent="0.3">
      <c r="A391" s="5" t="s">
        <v>87</v>
      </c>
      <c r="B391" s="86" t="s">
        <v>450</v>
      </c>
      <c r="C391" s="76"/>
      <c r="F391" s="5" t="s">
        <v>488</v>
      </c>
      <c r="G391" s="86" t="s">
        <v>450</v>
      </c>
      <c r="H391" s="76"/>
      <c r="J391" s="49"/>
      <c r="K391" s="49"/>
      <c r="L391" s="49"/>
    </row>
    <row r="392" spans="1:12" x14ac:dyDescent="0.3">
      <c r="A392" s="1" t="s">
        <v>137</v>
      </c>
      <c r="B392" s="15">
        <v>92743</v>
      </c>
      <c r="C392" s="76">
        <f>B392/128282</f>
        <v>0.72296191203754234</v>
      </c>
      <c r="F392" s="13" t="s">
        <v>26</v>
      </c>
      <c r="G392" s="14">
        <v>122478</v>
      </c>
      <c r="H392" s="88">
        <f>G392/128282</f>
        <v>0.95475592834536416</v>
      </c>
      <c r="J392" s="49"/>
      <c r="K392" s="49"/>
      <c r="L392" s="49"/>
    </row>
    <row r="393" spans="1:12" x14ac:dyDescent="0.3">
      <c r="A393" s="1" t="s">
        <v>110</v>
      </c>
      <c r="B393" s="15">
        <v>35539</v>
      </c>
      <c r="C393" s="76">
        <f>B393/128282</f>
        <v>0.27703808796245771</v>
      </c>
      <c r="F393" s="8" t="s">
        <v>65</v>
      </c>
      <c r="G393" s="16">
        <v>5804</v>
      </c>
      <c r="H393" s="81">
        <f>G393/128282</f>
        <v>4.5244071654635877E-2</v>
      </c>
      <c r="J393" s="49"/>
      <c r="K393" s="49"/>
      <c r="L393" s="49"/>
    </row>
    <row r="394" spans="1:12" x14ac:dyDescent="0.3">
      <c r="A394" s="49"/>
      <c r="B394" s="87">
        <f>SUM(B392:B393)</f>
        <v>128282</v>
      </c>
      <c r="C394" s="76"/>
      <c r="G394" s="17">
        <f>SUM(G392:G393)</f>
        <v>128282</v>
      </c>
      <c r="J394" s="49"/>
      <c r="K394" s="49"/>
      <c r="L394" s="49"/>
    </row>
    <row r="395" spans="1:12" x14ac:dyDescent="0.3">
      <c r="A395" s="49"/>
      <c r="B395" s="49"/>
      <c r="J395" s="49"/>
      <c r="K395" s="49"/>
      <c r="L395" s="49"/>
    </row>
    <row r="396" spans="1:12" x14ac:dyDescent="0.3">
      <c r="A396" s="49"/>
      <c r="B396" s="49"/>
      <c r="J396" s="49"/>
      <c r="K396" s="49"/>
      <c r="L396" s="49"/>
    </row>
    <row r="397" spans="1:12" x14ac:dyDescent="0.3">
      <c r="A397" s="49"/>
      <c r="B397" s="49"/>
      <c r="J397" s="49"/>
      <c r="K397" s="49"/>
      <c r="L397" s="49"/>
    </row>
    <row r="398" spans="1:12" x14ac:dyDescent="0.3">
      <c r="A398" s="49"/>
      <c r="B398" s="49"/>
      <c r="J398" s="49"/>
      <c r="K398" s="49"/>
      <c r="L398" s="49"/>
    </row>
    <row r="399" spans="1:12" x14ac:dyDescent="0.3">
      <c r="A399" s="49" t="s">
        <v>778</v>
      </c>
      <c r="B399" s="49"/>
      <c r="F399" t="s">
        <v>62</v>
      </c>
      <c r="G399" s="12"/>
      <c r="J399" s="49"/>
      <c r="K399" s="49"/>
      <c r="L399" s="49"/>
    </row>
    <row r="400" spans="1:12" x14ac:dyDescent="0.3">
      <c r="A400" s="5" t="s">
        <v>85</v>
      </c>
      <c r="B400" s="5" t="s">
        <v>102</v>
      </c>
      <c r="C400" s="5" t="s">
        <v>450</v>
      </c>
      <c r="F400" s="5" t="s">
        <v>85</v>
      </c>
      <c r="G400" s="5" t="s">
        <v>102</v>
      </c>
      <c r="H400" s="5" t="s">
        <v>450</v>
      </c>
      <c r="J400" s="49"/>
      <c r="K400" s="49"/>
      <c r="L400" s="49"/>
    </row>
    <row r="401" spans="1:12" x14ac:dyDescent="0.3">
      <c r="A401" s="8" t="s">
        <v>183</v>
      </c>
      <c r="B401" s="8" t="s">
        <v>370</v>
      </c>
      <c r="C401" s="16">
        <v>7361</v>
      </c>
      <c r="D401" s="81">
        <f t="shared" ref="D401:D416" si="23">C401/$C$417</f>
        <v>5.7381394116087996E-2</v>
      </c>
      <c r="F401" s="1" t="s">
        <v>611</v>
      </c>
      <c r="G401" s="1" t="s">
        <v>641</v>
      </c>
      <c r="H401" s="15">
        <v>7448</v>
      </c>
      <c r="I401" s="76">
        <f t="shared" ref="I401:I415" si="24">H401/$H$416</f>
        <v>5.8059587471352175E-2</v>
      </c>
      <c r="J401" s="49"/>
      <c r="K401" s="49"/>
      <c r="L401" s="49"/>
    </row>
    <row r="402" spans="1:12" x14ac:dyDescent="0.3">
      <c r="A402" s="1" t="s">
        <v>374</v>
      </c>
      <c r="B402" s="1" t="s">
        <v>379</v>
      </c>
      <c r="C402" s="15">
        <v>7453</v>
      </c>
      <c r="D402" s="76">
        <f t="shared" si="23"/>
        <v>5.8098564100965061E-2</v>
      </c>
      <c r="F402" s="1" t="s">
        <v>592</v>
      </c>
      <c r="G402" s="1" t="s">
        <v>596</v>
      </c>
      <c r="H402" s="15">
        <v>9470</v>
      </c>
      <c r="I402" s="76">
        <f t="shared" si="24"/>
        <v>7.3821736486802514E-2</v>
      </c>
      <c r="J402" s="49"/>
      <c r="K402" s="49"/>
      <c r="L402" s="49"/>
    </row>
    <row r="403" spans="1:12" x14ac:dyDescent="0.3">
      <c r="A403" s="1" t="s">
        <v>405</v>
      </c>
      <c r="B403" s="1" t="s">
        <v>744</v>
      </c>
      <c r="C403" s="15">
        <v>7468</v>
      </c>
      <c r="D403" s="76">
        <f t="shared" si="23"/>
        <v>5.8215493989803711E-2</v>
      </c>
      <c r="F403" s="1" t="s">
        <v>571</v>
      </c>
      <c r="G403" s="1" t="s">
        <v>588</v>
      </c>
      <c r="H403" s="15">
        <v>4318</v>
      </c>
      <c r="I403" s="76">
        <f t="shared" si="24"/>
        <v>3.3660217333686723E-2</v>
      </c>
      <c r="J403" s="49"/>
      <c r="K403" s="49"/>
      <c r="L403" s="49"/>
    </row>
    <row r="404" spans="1:12" x14ac:dyDescent="0.3">
      <c r="A404" s="1" t="s">
        <v>406</v>
      </c>
      <c r="B404" s="1" t="s">
        <v>386</v>
      </c>
      <c r="C404" s="15">
        <v>7442</v>
      </c>
      <c r="D404" s="76">
        <f t="shared" si="23"/>
        <v>5.8012815515816718E-2</v>
      </c>
      <c r="F404" s="1" t="s">
        <v>606</v>
      </c>
      <c r="G404" s="1" t="s">
        <v>635</v>
      </c>
      <c r="H404" s="15">
        <v>9697</v>
      </c>
      <c r="I404" s="76">
        <f t="shared" si="24"/>
        <v>7.5591275471227445E-2</v>
      </c>
      <c r="J404" s="49"/>
      <c r="K404" s="49"/>
      <c r="L404" s="49"/>
    </row>
    <row r="405" spans="1:12" x14ac:dyDescent="0.3">
      <c r="A405" s="1" t="s">
        <v>395</v>
      </c>
      <c r="B405" s="1" t="s">
        <v>384</v>
      </c>
      <c r="C405" s="15">
        <v>7466</v>
      </c>
      <c r="D405" s="76">
        <f t="shared" si="23"/>
        <v>5.8199903337958561E-2</v>
      </c>
      <c r="F405" s="1" t="s">
        <v>607</v>
      </c>
      <c r="G405" s="1" t="s">
        <v>646</v>
      </c>
      <c r="H405" s="15">
        <v>10106</v>
      </c>
      <c r="I405" s="76">
        <f t="shared" si="24"/>
        <v>7.8779563773561379E-2</v>
      </c>
      <c r="J405" s="49"/>
      <c r="K405" s="49"/>
      <c r="L405" s="49"/>
    </row>
    <row r="406" spans="1:12" x14ac:dyDescent="0.3">
      <c r="A406" s="1" t="s">
        <v>415</v>
      </c>
      <c r="B406" s="1" t="s">
        <v>413</v>
      </c>
      <c r="C406" s="15">
        <v>7425</v>
      </c>
      <c r="D406" s="76">
        <f t="shared" si="23"/>
        <v>5.7880294975132911E-2</v>
      </c>
      <c r="F406" s="1" t="s">
        <v>585</v>
      </c>
      <c r="G406" s="1" t="s">
        <v>589</v>
      </c>
      <c r="H406" s="15">
        <v>9305</v>
      </c>
      <c r="I406" s="76">
        <f t="shared" si="24"/>
        <v>7.253550770957734E-2</v>
      </c>
      <c r="J406" s="49"/>
      <c r="K406" s="49"/>
      <c r="L406" s="49"/>
    </row>
    <row r="407" spans="1:12" x14ac:dyDescent="0.3">
      <c r="A407" s="1" t="s">
        <v>385</v>
      </c>
      <c r="B407" s="1" t="s">
        <v>410</v>
      </c>
      <c r="C407" s="15">
        <v>7432</v>
      </c>
      <c r="D407" s="76">
        <f t="shared" si="23"/>
        <v>5.7934862256590947E-2</v>
      </c>
      <c r="F407" s="1" t="s">
        <v>587</v>
      </c>
      <c r="G407" s="1" t="s">
        <v>640</v>
      </c>
      <c r="H407" s="15">
        <v>9152</v>
      </c>
      <c r="I407" s="76">
        <f t="shared" si="24"/>
        <v>7.1342822843423082E-2</v>
      </c>
      <c r="J407" s="49"/>
      <c r="K407" s="49"/>
      <c r="L407" s="49"/>
    </row>
    <row r="408" spans="1:12" x14ac:dyDescent="0.3">
      <c r="A408" s="1" t="s">
        <v>404</v>
      </c>
      <c r="B408" s="1" t="s">
        <v>388</v>
      </c>
      <c r="C408" s="15">
        <v>7465</v>
      </c>
      <c r="D408" s="76">
        <f t="shared" si="23"/>
        <v>5.8192108012035983E-2</v>
      </c>
      <c r="F408" s="1" t="s">
        <v>601</v>
      </c>
      <c r="G408" s="1" t="s">
        <v>613</v>
      </c>
      <c r="H408" s="15">
        <v>4832</v>
      </c>
      <c r="I408" s="76">
        <f t="shared" si="24"/>
        <v>3.7667014857891208E-2</v>
      </c>
      <c r="J408" s="49"/>
      <c r="K408" s="49"/>
      <c r="L408" s="49"/>
    </row>
    <row r="409" spans="1:12" x14ac:dyDescent="0.3">
      <c r="A409" s="1" t="s">
        <v>398</v>
      </c>
      <c r="B409" s="1" t="s">
        <v>383</v>
      </c>
      <c r="C409" s="15">
        <v>7440</v>
      </c>
      <c r="D409" s="76">
        <f t="shared" si="23"/>
        <v>5.7997224863971561E-2</v>
      </c>
      <c r="F409" s="1" t="s">
        <v>599</v>
      </c>
      <c r="G409" s="1" t="s">
        <v>628</v>
      </c>
      <c r="H409" s="15">
        <v>9976</v>
      </c>
      <c r="I409" s="76">
        <f t="shared" si="24"/>
        <v>7.7766171403626391E-2</v>
      </c>
      <c r="J409" s="49"/>
      <c r="K409" s="49"/>
      <c r="L409" s="49"/>
    </row>
    <row r="410" spans="1:12" x14ac:dyDescent="0.3">
      <c r="A410" s="1" t="s">
        <v>380</v>
      </c>
      <c r="B410" s="1" t="s">
        <v>387</v>
      </c>
      <c r="C410" s="15">
        <v>7429</v>
      </c>
      <c r="D410" s="76">
        <f t="shared" si="23"/>
        <v>5.7911476278823218E-2</v>
      </c>
      <c r="F410" s="1" t="s">
        <v>634</v>
      </c>
      <c r="G410" s="1" t="s">
        <v>612</v>
      </c>
      <c r="H410" s="15">
        <v>9970</v>
      </c>
      <c r="I410" s="76">
        <f t="shared" si="24"/>
        <v>7.771939944809092E-2</v>
      </c>
      <c r="J410" s="49"/>
      <c r="K410" s="49"/>
      <c r="L410" s="49"/>
    </row>
    <row r="411" spans="1:12" x14ac:dyDescent="0.3">
      <c r="A411" s="1" t="s">
        <v>407</v>
      </c>
      <c r="B411" s="1" t="s">
        <v>382</v>
      </c>
      <c r="C411" s="15">
        <v>7446</v>
      </c>
      <c r="D411" s="76">
        <f t="shared" si="23"/>
        <v>5.8043996819507025E-2</v>
      </c>
      <c r="F411" s="1" t="s">
        <v>643</v>
      </c>
      <c r="G411" s="1" t="s">
        <v>632</v>
      </c>
      <c r="H411" s="15">
        <v>9300</v>
      </c>
      <c r="I411" s="76">
        <f t="shared" si="24"/>
        <v>7.2496531079964455E-2</v>
      </c>
      <c r="J411" s="49"/>
      <c r="K411" s="49"/>
      <c r="L411" s="49"/>
    </row>
    <row r="412" spans="1:12" x14ac:dyDescent="0.3">
      <c r="A412" s="1" t="s">
        <v>394</v>
      </c>
      <c r="B412" s="1" t="s">
        <v>408</v>
      </c>
      <c r="C412" s="15">
        <v>7439</v>
      </c>
      <c r="D412" s="76">
        <f t="shared" si="23"/>
        <v>5.7989429538048982E-2</v>
      </c>
      <c r="F412" s="1" t="s">
        <v>636</v>
      </c>
      <c r="G412" s="1" t="s">
        <v>620</v>
      </c>
      <c r="H412" s="15">
        <v>7932</v>
      </c>
      <c r="I412" s="76">
        <f t="shared" si="24"/>
        <v>6.183252521787936E-2</v>
      </c>
      <c r="J412" s="49"/>
      <c r="K412" s="49"/>
      <c r="L412" s="49"/>
    </row>
    <row r="413" spans="1:12" x14ac:dyDescent="0.3">
      <c r="A413" s="1" t="s">
        <v>381</v>
      </c>
      <c r="B413" s="1" t="s">
        <v>411</v>
      </c>
      <c r="C413" s="15">
        <v>7433</v>
      </c>
      <c r="D413" s="76">
        <f t="shared" si="23"/>
        <v>5.7942657582513525E-2</v>
      </c>
      <c r="F413" s="1" t="s">
        <v>666</v>
      </c>
      <c r="G413" s="1" t="s">
        <v>617</v>
      </c>
      <c r="H413" s="15">
        <v>6920</v>
      </c>
      <c r="I413" s="76">
        <f t="shared" si="24"/>
        <v>5.3943655384231612E-2</v>
      </c>
      <c r="J413" s="49"/>
      <c r="K413" s="49"/>
      <c r="L413" s="49"/>
    </row>
    <row r="414" spans="1:12" x14ac:dyDescent="0.3">
      <c r="A414" s="1" t="s">
        <v>390</v>
      </c>
      <c r="B414" s="1" t="s">
        <v>403</v>
      </c>
      <c r="C414" s="15">
        <v>7446</v>
      </c>
      <c r="D414" s="76">
        <f t="shared" si="23"/>
        <v>5.8043996819507025E-2</v>
      </c>
      <c r="F414" s="1" t="s">
        <v>631</v>
      </c>
      <c r="G414" s="1" t="s">
        <v>660</v>
      </c>
      <c r="H414" s="15">
        <v>9238</v>
      </c>
      <c r="I414" s="76">
        <f t="shared" si="24"/>
        <v>7.2013220872764697E-2</v>
      </c>
      <c r="J414" s="49"/>
      <c r="K414" s="49"/>
      <c r="L414" s="49"/>
    </row>
    <row r="415" spans="1:12" x14ac:dyDescent="0.3">
      <c r="A415" s="8" t="s">
        <v>392</v>
      </c>
      <c r="B415" s="8" t="s">
        <v>377</v>
      </c>
      <c r="C415" s="16">
        <v>7442</v>
      </c>
      <c r="D415" s="81">
        <f t="shared" si="23"/>
        <v>5.8012815515816718E-2</v>
      </c>
      <c r="F415" s="1" t="s">
        <v>662</v>
      </c>
      <c r="G415" s="1" t="s">
        <v>627</v>
      </c>
      <c r="H415" s="15">
        <v>10618</v>
      </c>
      <c r="I415" s="76">
        <f t="shared" si="24"/>
        <v>8.2770770645920699E-2</v>
      </c>
      <c r="J415" s="49"/>
      <c r="K415" s="49"/>
      <c r="L415" s="49"/>
    </row>
    <row r="416" spans="1:12" x14ac:dyDescent="0.3">
      <c r="A416" s="1"/>
      <c r="B416" s="1"/>
      <c r="C416" s="15">
        <v>16695</v>
      </c>
      <c r="D416" s="76">
        <f t="shared" si="23"/>
        <v>0.13014296627742006</v>
      </c>
      <c r="H416" s="17">
        <f>SUM(H401:H415)</f>
        <v>128282</v>
      </c>
      <c r="J416" s="49"/>
      <c r="K416" s="49"/>
      <c r="L416" s="49"/>
    </row>
    <row r="417" spans="1:12" x14ac:dyDescent="0.3">
      <c r="A417" s="49"/>
      <c r="B417" s="49"/>
      <c r="C417" s="17">
        <f>SUM(C401:C416)</f>
        <v>128282</v>
      </c>
      <c r="D417" s="76"/>
      <c r="F417" s="64" t="s">
        <v>162</v>
      </c>
      <c r="J417" s="49"/>
      <c r="K417" s="49"/>
      <c r="L417" s="49"/>
    </row>
    <row r="418" spans="1:12" x14ac:dyDescent="0.3">
      <c r="A418" s="64" t="s">
        <v>216</v>
      </c>
      <c r="B418" s="49"/>
      <c r="J418" s="49"/>
      <c r="K418" s="49"/>
      <c r="L418" s="49"/>
    </row>
    <row r="419" spans="1:12" x14ac:dyDescent="0.3">
      <c r="A419" s="49"/>
      <c r="B419" s="49"/>
      <c r="J419" s="49"/>
      <c r="K419" s="49"/>
      <c r="L419" s="49"/>
    </row>
    <row r="420" spans="1:12" x14ac:dyDescent="0.3">
      <c r="A420" s="49"/>
      <c r="B420" s="49"/>
      <c r="J420" s="49"/>
      <c r="K420" s="49"/>
      <c r="L420" s="49"/>
    </row>
    <row r="421" spans="1:12" x14ac:dyDescent="0.3">
      <c r="A421" s="49"/>
      <c r="B421" s="49"/>
      <c r="J421" s="49"/>
      <c r="K421" s="49"/>
      <c r="L421" s="49"/>
    </row>
    <row r="422" spans="1:12" x14ac:dyDescent="0.3">
      <c r="A422" s="5" t="s">
        <v>83</v>
      </c>
      <c r="B422" s="5" t="s">
        <v>450</v>
      </c>
      <c r="F422" s="5" t="s">
        <v>34</v>
      </c>
      <c r="G422" s="5" t="s">
        <v>450</v>
      </c>
      <c r="H422" s="76"/>
      <c r="J422" s="49"/>
      <c r="K422" s="49"/>
      <c r="L422" s="49"/>
    </row>
    <row r="423" spans="1:12" x14ac:dyDescent="0.3">
      <c r="A423" s="1">
        <v>1</v>
      </c>
      <c r="B423" s="15">
        <v>103945</v>
      </c>
      <c r="C423" s="76">
        <f t="shared" ref="C423:C434" si="25">B423/128282</f>
        <v>0.81028515302224791</v>
      </c>
      <c r="F423" s="1"/>
      <c r="G423" s="15">
        <v>16692</v>
      </c>
      <c r="H423" s="76">
        <f t="shared" ref="H423:H431" si="26">G423/128282</f>
        <v>0.13011958029965232</v>
      </c>
      <c r="J423" s="49"/>
      <c r="K423" s="49"/>
      <c r="L423" s="49"/>
    </row>
    <row r="424" spans="1:12" x14ac:dyDescent="0.3">
      <c r="A424" s="1">
        <v>2</v>
      </c>
      <c r="B424" s="15">
        <v>18692</v>
      </c>
      <c r="C424" s="76">
        <f t="shared" si="25"/>
        <v>0.14571023214480597</v>
      </c>
      <c r="F424" s="1" t="s">
        <v>639</v>
      </c>
      <c r="G424" s="15">
        <v>380</v>
      </c>
      <c r="H424" s="76">
        <f t="shared" si="26"/>
        <v>2.9622238505791925E-3</v>
      </c>
      <c r="J424" s="49"/>
      <c r="K424" s="49"/>
      <c r="L424" s="49"/>
    </row>
    <row r="425" spans="1:12" x14ac:dyDescent="0.3">
      <c r="A425" s="1">
        <v>3</v>
      </c>
      <c r="B425" s="15">
        <v>4364</v>
      </c>
      <c r="C425" s="76">
        <f t="shared" si="25"/>
        <v>3.4018802326125253E-2</v>
      </c>
      <c r="F425" s="1" t="s">
        <v>140</v>
      </c>
      <c r="G425" s="15">
        <v>339</v>
      </c>
      <c r="H425" s="76">
        <f t="shared" si="26"/>
        <v>2.6426154877535429E-3</v>
      </c>
      <c r="J425" s="49"/>
      <c r="K425" s="49"/>
      <c r="L425" s="49"/>
    </row>
    <row r="426" spans="1:12" x14ac:dyDescent="0.3">
      <c r="A426" s="1">
        <v>4</v>
      </c>
      <c r="B426" s="15">
        <v>981</v>
      </c>
      <c r="C426" s="76">
        <f t="shared" si="25"/>
        <v>7.6472147300478636E-3</v>
      </c>
      <c r="F426" s="1" t="s">
        <v>677</v>
      </c>
      <c r="G426" s="15">
        <v>297</v>
      </c>
      <c r="H426" s="76">
        <f t="shared" si="26"/>
        <v>2.3152117990053165E-3</v>
      </c>
      <c r="J426" s="49"/>
      <c r="K426" s="49"/>
      <c r="L426" s="49"/>
    </row>
    <row r="427" spans="1:12" x14ac:dyDescent="0.3">
      <c r="A427" s="1">
        <v>5</v>
      </c>
      <c r="B427" s="15">
        <v>211</v>
      </c>
      <c r="C427" s="76">
        <f t="shared" si="25"/>
        <v>1.6448137696637097E-3</v>
      </c>
      <c r="F427" s="1" t="s">
        <v>514</v>
      </c>
      <c r="G427" s="15">
        <v>285</v>
      </c>
      <c r="H427" s="76">
        <f t="shared" si="26"/>
        <v>2.2216678879343945E-3</v>
      </c>
      <c r="J427" s="49"/>
      <c r="K427" s="49"/>
      <c r="L427" s="49"/>
    </row>
    <row r="428" spans="1:12" x14ac:dyDescent="0.3">
      <c r="A428" s="1">
        <v>6</v>
      </c>
      <c r="B428" s="15">
        <v>56</v>
      </c>
      <c r="C428" s="76">
        <f t="shared" si="25"/>
        <v>4.3653825166430207E-4</v>
      </c>
      <c r="F428" s="1" t="s">
        <v>630</v>
      </c>
      <c r="G428" s="15">
        <v>278</v>
      </c>
      <c r="H428" s="76">
        <f t="shared" si="26"/>
        <v>2.1671006064763569E-3</v>
      </c>
      <c r="J428" s="49"/>
      <c r="K428" s="49"/>
      <c r="L428" s="49"/>
    </row>
    <row r="429" spans="1:12" x14ac:dyDescent="0.3">
      <c r="A429" s="1">
        <v>7</v>
      </c>
      <c r="B429" s="15">
        <v>26</v>
      </c>
      <c r="C429" s="76">
        <f t="shared" si="25"/>
        <v>2.0267847398699738E-4</v>
      </c>
      <c r="F429" s="1" t="s">
        <v>650</v>
      </c>
      <c r="G429" s="15">
        <v>267</v>
      </c>
      <c r="H429" s="76">
        <f t="shared" si="26"/>
        <v>2.0813520213280117E-3</v>
      </c>
      <c r="J429" s="49"/>
      <c r="K429" s="49"/>
      <c r="L429" s="49"/>
    </row>
    <row r="430" spans="1:12" x14ac:dyDescent="0.3">
      <c r="A430" s="1">
        <v>8</v>
      </c>
      <c r="B430" s="15">
        <v>3</v>
      </c>
      <c r="C430" s="76">
        <f t="shared" si="25"/>
        <v>2.338597776773047E-5</v>
      </c>
      <c r="F430" s="1" t="s">
        <v>111</v>
      </c>
      <c r="G430" s="15">
        <v>237</v>
      </c>
      <c r="H430" s="76">
        <f t="shared" si="26"/>
        <v>1.8474922436507071E-3</v>
      </c>
      <c r="J430" s="49"/>
      <c r="K430" s="49"/>
      <c r="L430" s="49"/>
    </row>
    <row r="431" spans="1:12" x14ac:dyDescent="0.3">
      <c r="A431" s="1">
        <v>15</v>
      </c>
      <c r="B431" s="15">
        <v>1</v>
      </c>
      <c r="C431" s="76">
        <f t="shared" si="25"/>
        <v>7.7953259225768222E-6</v>
      </c>
      <c r="F431" s="1" t="s">
        <v>645</v>
      </c>
      <c r="G431" s="15">
        <v>233</v>
      </c>
      <c r="H431" s="76">
        <f t="shared" si="26"/>
        <v>1.8163109399603997E-3</v>
      </c>
      <c r="J431" s="49"/>
      <c r="K431" s="49"/>
      <c r="L431" s="49"/>
    </row>
    <row r="432" spans="1:12" x14ac:dyDescent="0.3">
      <c r="A432" s="1">
        <v>21</v>
      </c>
      <c r="B432" s="15">
        <v>1</v>
      </c>
      <c r="C432" s="76">
        <f t="shared" si="25"/>
        <v>7.7953259225768222E-6</v>
      </c>
      <c r="F432" s="1" t="s">
        <v>147</v>
      </c>
      <c r="G432" s="15" t="s">
        <v>147</v>
      </c>
      <c r="H432" s="76"/>
      <c r="J432" s="49"/>
      <c r="K432" s="49"/>
      <c r="L432" s="49"/>
    </row>
    <row r="433" spans="1:12" x14ac:dyDescent="0.3">
      <c r="A433" s="1">
        <v>11</v>
      </c>
      <c r="B433" s="15">
        <v>1</v>
      </c>
      <c r="C433" s="76">
        <f t="shared" si="25"/>
        <v>7.7953259225768222E-6</v>
      </c>
      <c r="F433" s="49"/>
      <c r="G433" s="87">
        <v>128282</v>
      </c>
      <c r="H433" s="76"/>
      <c r="J433" s="49"/>
      <c r="K433" s="49"/>
      <c r="L433" s="49"/>
    </row>
    <row r="434" spans="1:12" x14ac:dyDescent="0.3">
      <c r="A434" s="1">
        <v>10</v>
      </c>
      <c r="B434" s="15">
        <v>1</v>
      </c>
      <c r="C434" s="76">
        <f t="shared" si="25"/>
        <v>7.7953259225768222E-6</v>
      </c>
      <c r="F434" s="65" t="s">
        <v>341</v>
      </c>
      <c r="H434" s="76"/>
      <c r="J434" s="49"/>
      <c r="K434" s="49"/>
      <c r="L434" s="49"/>
    </row>
    <row r="435" spans="1:12" x14ac:dyDescent="0.3">
      <c r="A435" s="49"/>
      <c r="B435" s="87">
        <f>SUM(B423:B434)</f>
        <v>128282</v>
      </c>
      <c r="C435" s="76"/>
      <c r="F435" s="64" t="s">
        <v>871</v>
      </c>
      <c r="H435" s="76"/>
      <c r="J435" s="49"/>
      <c r="K435" s="49"/>
      <c r="L435" s="49"/>
    </row>
    <row r="436" spans="1:12" x14ac:dyDescent="0.3">
      <c r="A436" s="65" t="s">
        <v>210</v>
      </c>
      <c r="B436" s="49"/>
      <c r="C436" s="76"/>
      <c r="H436" s="76"/>
      <c r="J436" s="49"/>
      <c r="K436" s="49"/>
      <c r="L436" s="49"/>
    </row>
    <row r="437" spans="1:12" x14ac:dyDescent="0.3">
      <c r="A437" s="64"/>
      <c r="B437" s="49"/>
      <c r="C437" s="76"/>
      <c r="H437" s="76"/>
      <c r="J437" s="49"/>
      <c r="K437" s="49"/>
      <c r="L437" s="49"/>
    </row>
    <row r="438" spans="1:12" x14ac:dyDescent="0.3">
      <c r="A438" s="49"/>
      <c r="B438" s="49"/>
      <c r="C438" s="76"/>
      <c r="H438" s="76"/>
      <c r="J438" s="49"/>
      <c r="K438" s="49"/>
      <c r="L438" s="49"/>
    </row>
    <row r="439" spans="1:12" x14ac:dyDescent="0.3">
      <c r="A439" s="49"/>
      <c r="B439" s="49"/>
      <c r="C439" s="76"/>
      <c r="H439" s="76"/>
      <c r="J439" s="49"/>
      <c r="K439" s="49"/>
      <c r="L439" s="49"/>
    </row>
    <row r="440" spans="1:12" x14ac:dyDescent="0.3">
      <c r="A440" s="5" t="s">
        <v>453</v>
      </c>
      <c r="B440" s="5" t="s">
        <v>450</v>
      </c>
      <c r="C440" s="76"/>
      <c r="F440" s="5" t="s">
        <v>433</v>
      </c>
      <c r="G440" s="5" t="s">
        <v>450</v>
      </c>
      <c r="H440" s="76"/>
      <c r="J440" s="49"/>
      <c r="K440" s="49"/>
      <c r="L440" s="49"/>
    </row>
    <row r="441" spans="1:12" x14ac:dyDescent="0.3">
      <c r="A441" s="1"/>
      <c r="B441" s="15">
        <v>16695</v>
      </c>
      <c r="C441" s="76">
        <f t="shared" ref="C441:C449" si="27">B441/128282</f>
        <v>0.13014296627742006</v>
      </c>
      <c r="F441" s="1" t="s">
        <v>181</v>
      </c>
      <c r="G441" s="15">
        <v>4500</v>
      </c>
      <c r="H441" s="76">
        <f t="shared" ref="H441:H449" si="28">G441/128282</f>
        <v>3.5078966651595704E-2</v>
      </c>
      <c r="J441" s="49"/>
      <c r="K441" s="49"/>
      <c r="L441" s="49"/>
    </row>
    <row r="442" spans="1:12" x14ac:dyDescent="0.3">
      <c r="A442" s="1">
        <v>20110101</v>
      </c>
      <c r="B442" s="15">
        <v>4159</v>
      </c>
      <c r="C442" s="76">
        <f t="shared" si="27"/>
        <v>3.2420760511997007E-2</v>
      </c>
      <c r="F442" s="1" t="s">
        <v>905</v>
      </c>
      <c r="G442" s="15">
        <v>4349</v>
      </c>
      <c r="H442" s="76">
        <f t="shared" si="28"/>
        <v>3.3901872437286602E-2</v>
      </c>
      <c r="J442" s="49"/>
      <c r="K442" s="49"/>
      <c r="L442" s="49"/>
    </row>
    <row r="443" spans="1:12" x14ac:dyDescent="0.3">
      <c r="A443" s="1">
        <v>20100101</v>
      </c>
      <c r="B443" s="15">
        <v>3175</v>
      </c>
      <c r="C443" s="76">
        <f t="shared" si="27"/>
        <v>2.4750159804181413E-2</v>
      </c>
      <c r="F443" s="1" t="s">
        <v>602</v>
      </c>
      <c r="G443" s="15">
        <v>3875</v>
      </c>
      <c r="H443" s="76">
        <f t="shared" si="28"/>
        <v>3.0206887949985189E-2</v>
      </c>
      <c r="J443" s="49"/>
      <c r="K443" s="49"/>
      <c r="L443" s="49"/>
    </row>
    <row r="444" spans="1:12" x14ac:dyDescent="0.3">
      <c r="A444" s="1">
        <v>20120101</v>
      </c>
      <c r="B444" s="15">
        <v>2656</v>
      </c>
      <c r="C444" s="76">
        <f t="shared" si="27"/>
        <v>2.0704385650364043E-2</v>
      </c>
      <c r="F444" s="1" t="s">
        <v>903</v>
      </c>
      <c r="G444" s="15">
        <v>3145</v>
      </c>
      <c r="H444" s="76">
        <f t="shared" si="28"/>
        <v>2.4516300026504109E-2</v>
      </c>
      <c r="J444" s="49"/>
      <c r="K444" s="49"/>
      <c r="L444" s="49"/>
    </row>
    <row r="445" spans="1:12" x14ac:dyDescent="0.3">
      <c r="A445" s="1">
        <v>20090101</v>
      </c>
      <c r="B445" s="15">
        <v>2021</v>
      </c>
      <c r="C445" s="76">
        <f t="shared" si="27"/>
        <v>1.575435368952776E-2</v>
      </c>
      <c r="F445" s="1" t="s">
        <v>908</v>
      </c>
      <c r="G445" s="15">
        <v>2900</v>
      </c>
      <c r="H445" s="76">
        <f t="shared" si="28"/>
        <v>2.2606445175472785E-2</v>
      </c>
      <c r="J445" s="49"/>
      <c r="K445" s="49"/>
      <c r="L445" s="49"/>
    </row>
    <row r="446" spans="1:12" x14ac:dyDescent="0.3">
      <c r="A446" s="1">
        <v>20120201</v>
      </c>
      <c r="B446" s="15">
        <v>1668</v>
      </c>
      <c r="C446" s="76">
        <f t="shared" si="27"/>
        <v>1.3002603638858141E-2</v>
      </c>
      <c r="F446" s="1" t="s">
        <v>371</v>
      </c>
      <c r="G446" s="15">
        <v>2407</v>
      </c>
      <c r="H446" s="76">
        <f t="shared" si="28"/>
        <v>1.8763349495642411E-2</v>
      </c>
      <c r="J446" s="49"/>
      <c r="K446" s="49"/>
      <c r="L446" s="49"/>
    </row>
    <row r="447" spans="1:12" x14ac:dyDescent="0.3">
      <c r="A447" s="1">
        <v>20080101</v>
      </c>
      <c r="B447" s="15">
        <v>1646</v>
      </c>
      <c r="C447" s="76">
        <f t="shared" si="27"/>
        <v>1.283110646856145E-2</v>
      </c>
      <c r="F447" s="1" t="s">
        <v>904</v>
      </c>
      <c r="G447" s="15">
        <v>2123</v>
      </c>
      <c r="H447" s="76">
        <f t="shared" si="28"/>
        <v>1.6549476933630593E-2</v>
      </c>
      <c r="J447" s="49"/>
      <c r="K447" s="49"/>
      <c r="L447" s="49"/>
    </row>
    <row r="448" spans="1:12" x14ac:dyDescent="0.3">
      <c r="A448" s="1">
        <v>20110501</v>
      </c>
      <c r="B448" s="15">
        <v>1552</v>
      </c>
      <c r="C448" s="76">
        <f t="shared" si="27"/>
        <v>1.2098345831839229E-2</v>
      </c>
      <c r="F448" s="1" t="s">
        <v>180</v>
      </c>
      <c r="G448" s="15">
        <v>2074</v>
      </c>
      <c r="H448" s="76">
        <f t="shared" si="28"/>
        <v>1.6167505963424332E-2</v>
      </c>
      <c r="J448" s="49"/>
      <c r="K448" s="49"/>
      <c r="L448" s="49"/>
    </row>
    <row r="449" spans="1:13" x14ac:dyDescent="0.3">
      <c r="A449" s="1">
        <v>20110701</v>
      </c>
      <c r="B449" s="15">
        <v>1550</v>
      </c>
      <c r="C449" s="76">
        <f t="shared" si="27"/>
        <v>1.2082755179994076E-2</v>
      </c>
      <c r="F449" s="1" t="s">
        <v>574</v>
      </c>
      <c r="G449" s="15">
        <v>2014</v>
      </c>
      <c r="H449" s="76">
        <f t="shared" si="28"/>
        <v>1.5699786408069721E-2</v>
      </c>
      <c r="J449" s="49"/>
      <c r="K449" s="49"/>
      <c r="L449" s="49"/>
    </row>
    <row r="450" spans="1:13" x14ac:dyDescent="0.3">
      <c r="A450" s="1" t="s">
        <v>147</v>
      </c>
      <c r="B450" s="15" t="s">
        <v>147</v>
      </c>
      <c r="F450" s="1" t="s">
        <v>147</v>
      </c>
      <c r="G450" s="15" t="s">
        <v>138</v>
      </c>
      <c r="J450" s="49"/>
      <c r="K450" s="49"/>
      <c r="L450" s="49"/>
    </row>
    <row r="451" spans="1:13" x14ac:dyDescent="0.3">
      <c r="B451" s="17">
        <v>128282</v>
      </c>
      <c r="F451" s="85"/>
      <c r="G451" s="17">
        <v>128282</v>
      </c>
      <c r="J451" s="49"/>
      <c r="K451" s="49"/>
      <c r="L451" s="49"/>
    </row>
    <row r="452" spans="1:13" x14ac:dyDescent="0.3">
      <c r="A452" s="65" t="s">
        <v>191</v>
      </c>
      <c r="B452" s="49"/>
      <c r="C452" s="76"/>
      <c r="F452" s="65" t="s">
        <v>347</v>
      </c>
      <c r="J452" s="49"/>
      <c r="K452" s="49"/>
      <c r="L452" s="49"/>
    </row>
    <row r="453" spans="1:13" x14ac:dyDescent="0.3">
      <c r="A453" s="64" t="s">
        <v>871</v>
      </c>
      <c r="B453" s="49"/>
      <c r="C453" s="76"/>
      <c r="F453" s="64" t="s">
        <v>871</v>
      </c>
      <c r="J453" s="49"/>
      <c r="K453" s="49"/>
      <c r="L453" s="49"/>
    </row>
    <row r="454" spans="1:13" x14ac:dyDescent="0.3">
      <c r="A454" s="49"/>
      <c r="B454" s="49"/>
      <c r="C454" s="76"/>
      <c r="J454" s="49"/>
      <c r="K454" s="49"/>
      <c r="L454" s="49"/>
    </row>
    <row r="455" spans="1:13" x14ac:dyDescent="0.3">
      <c r="A455" s="49"/>
      <c r="B455" s="49"/>
      <c r="C455" s="76"/>
      <c r="J455" s="49"/>
      <c r="K455" s="49"/>
      <c r="L455" s="49"/>
    </row>
    <row r="456" spans="1:13" x14ac:dyDescent="0.3">
      <c r="A456" s="5" t="s">
        <v>448</v>
      </c>
      <c r="B456" s="5" t="s">
        <v>450</v>
      </c>
      <c r="C456" s="76"/>
      <c r="F456" s="5" t="s">
        <v>486</v>
      </c>
      <c r="G456" s="86" t="s">
        <v>450</v>
      </c>
      <c r="J456" s="49"/>
      <c r="K456" s="49"/>
      <c r="L456" s="49"/>
    </row>
    <row r="457" spans="1:13" x14ac:dyDescent="0.3">
      <c r="A457" s="1">
        <v>0</v>
      </c>
      <c r="B457" s="15">
        <v>128282</v>
      </c>
      <c r="F457" s="1">
        <v>0</v>
      </c>
      <c r="G457" s="15">
        <v>128282</v>
      </c>
      <c r="J457" s="49"/>
      <c r="K457" s="49"/>
      <c r="L457" s="49"/>
    </row>
    <row r="458" spans="1:13" x14ac:dyDescent="0.3">
      <c r="A458" s="65" t="s">
        <v>422</v>
      </c>
      <c r="F458" s="65" t="s">
        <v>422</v>
      </c>
      <c r="K458"/>
    </row>
    <row r="459" spans="1:13" x14ac:dyDescent="0.3">
      <c r="A459" s="64" t="s">
        <v>871</v>
      </c>
      <c r="F459" s="64" t="s">
        <v>871</v>
      </c>
      <c r="G459" s="17"/>
      <c r="K459"/>
    </row>
    <row r="460" spans="1:13" x14ac:dyDescent="0.3">
      <c r="G460" s="17"/>
    </row>
    <row r="461" spans="1:13" x14ac:dyDescent="0.3">
      <c r="G461" s="17"/>
    </row>
    <row r="462" spans="1:13" x14ac:dyDescent="0.3">
      <c r="G462" s="17"/>
    </row>
    <row r="463" spans="1:13" ht="19.5" x14ac:dyDescent="0.3">
      <c r="A463" s="55" t="s">
        <v>5</v>
      </c>
      <c r="M463" s="33" t="s">
        <v>4</v>
      </c>
    </row>
    <row r="464" spans="1:13" x14ac:dyDescent="0.3">
      <c r="A464" s="5" t="s">
        <v>32</v>
      </c>
      <c r="B464" s="5" t="s">
        <v>43</v>
      </c>
      <c r="C464" s="5" t="s">
        <v>36</v>
      </c>
      <c r="D464" s="5" t="s">
        <v>28</v>
      </c>
      <c r="E464" s="5" t="s">
        <v>23</v>
      </c>
      <c r="F464" s="5" t="s">
        <v>466</v>
      </c>
      <c r="G464" s="5" t="s">
        <v>44</v>
      </c>
      <c r="H464" s="5" t="s">
        <v>454</v>
      </c>
      <c r="I464" s="5" t="s">
        <v>40</v>
      </c>
      <c r="J464" s="5" t="s">
        <v>42</v>
      </c>
      <c r="K464" s="5" t="s">
        <v>79</v>
      </c>
      <c r="L464" s="5" t="s">
        <v>532</v>
      </c>
      <c r="M464" s="5" t="s">
        <v>494</v>
      </c>
    </row>
    <row r="465" spans="1:13" x14ac:dyDescent="0.3">
      <c r="A465" s="10" t="s">
        <v>484</v>
      </c>
      <c r="B465" s="10" t="s">
        <v>104</v>
      </c>
      <c r="C465" s="10" t="s">
        <v>29</v>
      </c>
      <c r="D465" s="10" t="s">
        <v>29</v>
      </c>
      <c r="E465" s="10" t="s">
        <v>29</v>
      </c>
      <c r="F465" s="10" t="s">
        <v>29</v>
      </c>
      <c r="G465" s="10" t="s">
        <v>29</v>
      </c>
      <c r="H465" s="10">
        <v>6</v>
      </c>
      <c r="I465" s="10">
        <v>108323</v>
      </c>
      <c r="J465" s="11">
        <f t="shared" ref="J465:J470" si="29">I465/128282</f>
        <v>0.84441308991128916</v>
      </c>
      <c r="K465" s="52"/>
      <c r="L465" s="57"/>
      <c r="M465" s="63"/>
    </row>
    <row r="466" spans="1:13" x14ac:dyDescent="0.3">
      <c r="A466" s="10" t="s">
        <v>458</v>
      </c>
      <c r="B466" s="10" t="s">
        <v>104</v>
      </c>
      <c r="C466" s="10" t="s">
        <v>29</v>
      </c>
      <c r="D466" s="10" t="s">
        <v>29</v>
      </c>
      <c r="E466" s="10" t="s">
        <v>29</v>
      </c>
      <c r="F466" s="10" t="s">
        <v>29</v>
      </c>
      <c r="G466" s="10" t="s">
        <v>29</v>
      </c>
      <c r="H466" s="10">
        <v>12</v>
      </c>
      <c r="I466" s="10">
        <v>108476</v>
      </c>
      <c r="J466" s="11">
        <f t="shared" si="29"/>
        <v>0.84560577477744348</v>
      </c>
      <c r="K466" s="10"/>
      <c r="L466" s="37"/>
      <c r="M466" s="59"/>
    </row>
    <row r="467" spans="1:13" x14ac:dyDescent="0.3">
      <c r="A467" s="10" t="s">
        <v>442</v>
      </c>
      <c r="B467" s="10" t="s">
        <v>104</v>
      </c>
      <c r="C467" s="10" t="s">
        <v>29</v>
      </c>
      <c r="D467" s="10" t="s">
        <v>29</v>
      </c>
      <c r="E467" s="10" t="s">
        <v>29</v>
      </c>
      <c r="F467" s="10" t="s">
        <v>29</v>
      </c>
      <c r="G467" s="10" t="s">
        <v>29</v>
      </c>
      <c r="H467" s="10">
        <v>12</v>
      </c>
      <c r="I467" s="10">
        <v>111196</v>
      </c>
      <c r="J467" s="11">
        <f t="shared" si="29"/>
        <v>0.86680906128685242</v>
      </c>
      <c r="K467" s="10"/>
      <c r="L467" s="37"/>
      <c r="M467" s="59"/>
    </row>
    <row r="468" spans="1:13" x14ac:dyDescent="0.3">
      <c r="A468" s="10" t="s">
        <v>778</v>
      </c>
      <c r="B468" s="10" t="s">
        <v>47</v>
      </c>
      <c r="C468" s="10">
        <v>-386.89117043121098</v>
      </c>
      <c r="D468" s="10">
        <v>1596.1889117043099</v>
      </c>
      <c r="E468" s="10">
        <v>60.291519757634198</v>
      </c>
      <c r="F468" s="10">
        <v>74.9079486194358</v>
      </c>
      <c r="G468" s="10">
        <v>2.9731281199128601</v>
      </c>
      <c r="H468" s="10" t="s">
        <v>29</v>
      </c>
      <c r="I468" s="10">
        <v>111587</v>
      </c>
      <c r="J468" s="11">
        <f t="shared" si="29"/>
        <v>0.86985703372257994</v>
      </c>
      <c r="K468" s="10"/>
      <c r="L468" s="59"/>
      <c r="M468" s="59"/>
    </row>
    <row r="469" spans="1:13" x14ac:dyDescent="0.3">
      <c r="A469" s="10" t="s">
        <v>456</v>
      </c>
      <c r="B469" s="10" t="s">
        <v>104</v>
      </c>
      <c r="C469" s="10" t="s">
        <v>29</v>
      </c>
      <c r="D469" s="10" t="s">
        <v>29</v>
      </c>
      <c r="E469" s="10" t="s">
        <v>29</v>
      </c>
      <c r="F469" s="10" t="s">
        <v>29</v>
      </c>
      <c r="G469" s="10" t="s">
        <v>29</v>
      </c>
      <c r="H469" s="10">
        <v>5</v>
      </c>
      <c r="I469" s="10">
        <v>111655</v>
      </c>
      <c r="J469" s="11">
        <f t="shared" si="29"/>
        <v>0.87038711588531514</v>
      </c>
      <c r="K469" s="10"/>
      <c r="L469" s="59"/>
      <c r="M469" s="59"/>
    </row>
    <row r="470" spans="1:13" x14ac:dyDescent="0.3">
      <c r="A470" s="10" t="s">
        <v>447</v>
      </c>
      <c r="B470" s="10" t="s">
        <v>104</v>
      </c>
      <c r="C470" s="10" t="s">
        <v>29</v>
      </c>
      <c r="D470" s="10" t="s">
        <v>29</v>
      </c>
      <c r="E470" s="10" t="s">
        <v>29</v>
      </c>
      <c r="F470" s="10" t="s">
        <v>29</v>
      </c>
      <c r="G470" s="10" t="s">
        <v>29</v>
      </c>
      <c r="H470" s="10">
        <v>7</v>
      </c>
      <c r="I470" s="10">
        <v>111845</v>
      </c>
      <c r="J470" s="11">
        <f t="shared" si="29"/>
        <v>0.8718682278106048</v>
      </c>
      <c r="K470" s="10"/>
      <c r="L470" s="37"/>
      <c r="M470" s="59"/>
    </row>
    <row r="471" spans="1:13" x14ac:dyDescent="0.3">
      <c r="L471" s="12"/>
      <c r="M471" s="12"/>
    </row>
    <row r="472" spans="1:13" x14ac:dyDescent="0.3">
      <c r="L472" s="12"/>
      <c r="M472" s="12"/>
    </row>
    <row r="473" spans="1:13" x14ac:dyDescent="0.3">
      <c r="L473" s="12"/>
      <c r="M473" s="12"/>
    </row>
    <row r="474" spans="1:13" x14ac:dyDescent="0.3">
      <c r="L474" s="12"/>
      <c r="M474" s="12"/>
    </row>
    <row r="475" spans="1:13" x14ac:dyDescent="0.3">
      <c r="L475" s="12"/>
      <c r="M475" s="12"/>
    </row>
    <row r="476" spans="1:13" x14ac:dyDescent="0.3">
      <c r="L476" s="12"/>
      <c r="M476" s="12"/>
    </row>
    <row r="477" spans="1:13" x14ac:dyDescent="0.3">
      <c r="L477" s="12"/>
      <c r="M477" s="12"/>
    </row>
    <row r="478" spans="1:13" x14ac:dyDescent="0.3">
      <c r="L478" s="12"/>
      <c r="M478" s="12"/>
    </row>
    <row r="479" spans="1:13" x14ac:dyDescent="0.3">
      <c r="L479" s="12"/>
      <c r="M479" s="12"/>
    </row>
    <row r="480" spans="1:13" x14ac:dyDescent="0.3">
      <c r="L480" s="12"/>
      <c r="M480" s="12"/>
    </row>
    <row r="481" spans="12:13" x14ac:dyDescent="0.3">
      <c r="L481" s="12"/>
      <c r="M481" s="12"/>
    </row>
    <row r="482" spans="12:13" x14ac:dyDescent="0.3">
      <c r="L482" s="12"/>
      <c r="M482" s="12"/>
    </row>
    <row r="483" spans="12:13" x14ac:dyDescent="0.3">
      <c r="L483" s="12"/>
      <c r="M483" s="12"/>
    </row>
    <row r="484" spans="12:13" x14ac:dyDescent="0.3">
      <c r="L484" s="12"/>
      <c r="M484" s="12"/>
    </row>
    <row r="485" spans="12:13" x14ac:dyDescent="0.3">
      <c r="L485" s="12"/>
      <c r="M485" s="12"/>
    </row>
    <row r="486" spans="12:13" x14ac:dyDescent="0.3">
      <c r="L486" s="12"/>
      <c r="M486" s="12"/>
    </row>
    <row r="487" spans="12:13" x14ac:dyDescent="0.3">
      <c r="L487" s="12"/>
      <c r="M487" s="12"/>
    </row>
    <row r="488" spans="12:13" x14ac:dyDescent="0.3">
      <c r="L488" s="12"/>
      <c r="M488" s="12"/>
    </row>
    <row r="489" spans="12:13" x14ac:dyDescent="0.3">
      <c r="L489" s="12"/>
      <c r="M489" s="12"/>
    </row>
    <row r="490" spans="12:13" x14ac:dyDescent="0.3">
      <c r="L490" s="12"/>
      <c r="M490" s="12"/>
    </row>
  </sheetData>
  <phoneticPr fontId="14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2.신청">
    <tabColor rgb="FF7030A0"/>
  </sheetPr>
  <dimension ref="A1:N746"/>
  <sheetViews>
    <sheetView zoomScale="70" zoomScaleNormal="70" workbookViewId="0">
      <selection activeCell="H21" sqref="H21"/>
    </sheetView>
  </sheetViews>
  <sheetFormatPr defaultColWidth="8.75" defaultRowHeight="16.5" x14ac:dyDescent="0.3"/>
  <cols>
    <col min="1" max="1" width="25.625" bestFit="1" customWidth="1"/>
    <col min="2" max="2" width="12.375" bestFit="1" customWidth="1"/>
    <col min="3" max="4" width="15.875" bestFit="1" customWidth="1"/>
    <col min="5" max="5" width="16" customWidth="1"/>
    <col min="6" max="8" width="15" bestFit="1" customWidth="1"/>
    <col min="9" max="9" width="12.25" bestFit="1" customWidth="1"/>
    <col min="10" max="10" width="18" bestFit="1" customWidth="1"/>
    <col min="11" max="11" width="58.75" customWidth="1"/>
    <col min="12" max="12" width="8.375" bestFit="1" customWidth="1"/>
    <col min="13" max="13" width="17.875" customWidth="1"/>
  </cols>
  <sheetData>
    <row r="1" spans="1:13" ht="19.5" x14ac:dyDescent="0.3">
      <c r="A1" s="55" t="s">
        <v>7</v>
      </c>
      <c r="K1" s="12"/>
      <c r="M1" s="33" t="s">
        <v>4</v>
      </c>
    </row>
    <row r="2" spans="1:13" x14ac:dyDescent="0.3">
      <c r="A2" s="5" t="s">
        <v>32</v>
      </c>
      <c r="B2" s="5" t="s">
        <v>43</v>
      </c>
      <c r="C2" s="5" t="s">
        <v>36</v>
      </c>
      <c r="D2" s="5" t="s">
        <v>28</v>
      </c>
      <c r="E2" s="5" t="s">
        <v>23</v>
      </c>
      <c r="F2" s="5" t="s">
        <v>466</v>
      </c>
      <c r="G2" s="5" t="s">
        <v>44</v>
      </c>
      <c r="H2" s="5" t="s">
        <v>454</v>
      </c>
      <c r="I2" s="5" t="s">
        <v>40</v>
      </c>
      <c r="J2" s="5" t="s">
        <v>42</v>
      </c>
      <c r="K2" s="5" t="s">
        <v>79</v>
      </c>
      <c r="L2" s="5" t="s">
        <v>532</v>
      </c>
      <c r="M2" s="5" t="s">
        <v>494</v>
      </c>
    </row>
    <row r="3" spans="1:13" x14ac:dyDescent="0.3">
      <c r="A3" s="8" t="s">
        <v>455</v>
      </c>
      <c r="B3" s="8" t="s">
        <v>35</v>
      </c>
      <c r="C3" s="8" t="s">
        <v>29</v>
      </c>
      <c r="D3" s="8" t="s">
        <v>29</v>
      </c>
      <c r="E3" s="8" t="s">
        <v>29</v>
      </c>
      <c r="F3" s="8" t="s">
        <v>29</v>
      </c>
      <c r="G3" s="8" t="s">
        <v>29</v>
      </c>
      <c r="H3" s="8">
        <v>1</v>
      </c>
      <c r="I3" s="8">
        <v>0</v>
      </c>
      <c r="J3" s="9">
        <f t="shared" ref="J3:J34" si="0">I3/418339</f>
        <v>0</v>
      </c>
      <c r="K3" s="8" t="s">
        <v>485</v>
      </c>
      <c r="L3" s="60" t="s">
        <v>27</v>
      </c>
      <c r="M3" s="60" t="s">
        <v>91</v>
      </c>
    </row>
    <row r="4" spans="1:13" x14ac:dyDescent="0.3">
      <c r="A4" s="8" t="s">
        <v>432</v>
      </c>
      <c r="B4" s="62" t="s">
        <v>35</v>
      </c>
      <c r="C4" s="62" t="s">
        <v>29</v>
      </c>
      <c r="D4" s="8" t="s">
        <v>29</v>
      </c>
      <c r="E4" s="8" t="s">
        <v>29</v>
      </c>
      <c r="F4" s="8" t="s">
        <v>29</v>
      </c>
      <c r="G4" s="8" t="s">
        <v>29</v>
      </c>
      <c r="H4" s="8">
        <v>1</v>
      </c>
      <c r="I4" s="8">
        <v>0</v>
      </c>
      <c r="J4" s="9">
        <f t="shared" si="0"/>
        <v>0</v>
      </c>
      <c r="K4" s="8" t="s">
        <v>497</v>
      </c>
      <c r="L4" s="60" t="s">
        <v>27</v>
      </c>
      <c r="M4" s="60" t="s">
        <v>48</v>
      </c>
    </row>
    <row r="5" spans="1:13" x14ac:dyDescent="0.3">
      <c r="A5" s="8" t="s">
        <v>546</v>
      </c>
      <c r="B5" s="8" t="s">
        <v>35</v>
      </c>
      <c r="C5" s="8" t="s">
        <v>29</v>
      </c>
      <c r="D5" s="8" t="s">
        <v>29</v>
      </c>
      <c r="E5" s="8" t="s">
        <v>29</v>
      </c>
      <c r="F5" s="8" t="s">
        <v>29</v>
      </c>
      <c r="G5" s="8" t="s">
        <v>29</v>
      </c>
      <c r="H5" s="8">
        <v>1</v>
      </c>
      <c r="I5" s="8">
        <v>0</v>
      </c>
      <c r="J5" s="9">
        <f t="shared" si="0"/>
        <v>0</v>
      </c>
      <c r="K5" s="8" t="s">
        <v>14</v>
      </c>
      <c r="L5" s="60" t="s">
        <v>27</v>
      </c>
      <c r="M5" s="60" t="s">
        <v>75</v>
      </c>
    </row>
    <row r="6" spans="1:13" x14ac:dyDescent="0.3">
      <c r="A6" s="8" t="s">
        <v>533</v>
      </c>
      <c r="B6" s="8" t="s">
        <v>35</v>
      </c>
      <c r="C6" s="8" t="s">
        <v>29</v>
      </c>
      <c r="D6" s="8" t="s">
        <v>29</v>
      </c>
      <c r="E6" s="8" t="s">
        <v>29</v>
      </c>
      <c r="F6" s="8" t="s">
        <v>29</v>
      </c>
      <c r="G6" s="8" t="s">
        <v>29</v>
      </c>
      <c r="H6" s="8">
        <v>1</v>
      </c>
      <c r="I6" s="8">
        <v>0</v>
      </c>
      <c r="J6" s="9">
        <f t="shared" si="0"/>
        <v>0</v>
      </c>
      <c r="K6" s="8" t="s">
        <v>485</v>
      </c>
      <c r="L6" s="60" t="s">
        <v>27</v>
      </c>
      <c r="M6" s="60" t="s">
        <v>75</v>
      </c>
    </row>
    <row r="7" spans="1:13" x14ac:dyDescent="0.3">
      <c r="A7" s="8" t="s">
        <v>541</v>
      </c>
      <c r="B7" s="8" t="s">
        <v>35</v>
      </c>
      <c r="C7" s="8" t="s">
        <v>29</v>
      </c>
      <c r="D7" s="8" t="s">
        <v>29</v>
      </c>
      <c r="E7" s="8" t="s">
        <v>29</v>
      </c>
      <c r="F7" s="8" t="s">
        <v>29</v>
      </c>
      <c r="G7" s="8" t="s">
        <v>29</v>
      </c>
      <c r="H7" s="8">
        <v>3</v>
      </c>
      <c r="I7" s="8">
        <v>30</v>
      </c>
      <c r="J7" s="9">
        <f t="shared" si="0"/>
        <v>7.1712176010364805E-5</v>
      </c>
      <c r="K7" s="8" t="s">
        <v>219</v>
      </c>
      <c r="L7" s="60" t="s">
        <v>27</v>
      </c>
      <c r="M7" s="60" t="s">
        <v>91</v>
      </c>
    </row>
    <row r="8" spans="1:13" x14ac:dyDescent="0.3">
      <c r="A8" s="8" t="s">
        <v>45</v>
      </c>
      <c r="B8" s="8" t="s">
        <v>35</v>
      </c>
      <c r="C8" s="8" t="s">
        <v>29</v>
      </c>
      <c r="D8" s="8" t="s">
        <v>29</v>
      </c>
      <c r="E8" s="8" t="s">
        <v>29</v>
      </c>
      <c r="F8" s="8" t="s">
        <v>29</v>
      </c>
      <c r="G8" s="8" t="s">
        <v>29</v>
      </c>
      <c r="H8" s="8">
        <v>5</v>
      </c>
      <c r="I8" s="8">
        <v>102</v>
      </c>
      <c r="J8" s="9">
        <f t="shared" si="0"/>
        <v>2.4382139843524031E-4</v>
      </c>
      <c r="K8" s="8"/>
      <c r="L8" s="60" t="s">
        <v>27</v>
      </c>
      <c r="M8" s="60" t="s">
        <v>75</v>
      </c>
    </row>
    <row r="9" spans="1:13" x14ac:dyDescent="0.3">
      <c r="A9" s="8" t="s">
        <v>770</v>
      </c>
      <c r="B9" s="8" t="s">
        <v>35</v>
      </c>
      <c r="C9" s="8" t="s">
        <v>29</v>
      </c>
      <c r="D9" s="8" t="s">
        <v>29</v>
      </c>
      <c r="E9" s="61" t="s">
        <v>29</v>
      </c>
      <c r="F9" s="8" t="s">
        <v>29</v>
      </c>
      <c r="G9" s="8" t="s">
        <v>29</v>
      </c>
      <c r="H9" s="8">
        <v>6</v>
      </c>
      <c r="I9" s="8">
        <v>123</v>
      </c>
      <c r="J9" s="9">
        <f t="shared" si="0"/>
        <v>2.9401992164249568E-4</v>
      </c>
      <c r="K9" s="8"/>
      <c r="L9" s="60" t="s">
        <v>27</v>
      </c>
      <c r="M9" s="60" t="s">
        <v>75</v>
      </c>
    </row>
    <row r="10" spans="1:13" x14ac:dyDescent="0.3">
      <c r="A10" s="8" t="s">
        <v>465</v>
      </c>
      <c r="B10" s="8" t="s">
        <v>35</v>
      </c>
      <c r="C10" s="8" t="s">
        <v>29</v>
      </c>
      <c r="D10" s="8" t="s">
        <v>29</v>
      </c>
      <c r="E10" s="8" t="s">
        <v>29</v>
      </c>
      <c r="F10" s="8" t="s">
        <v>29</v>
      </c>
      <c r="G10" s="8" t="s">
        <v>29</v>
      </c>
      <c r="H10" s="8">
        <v>11</v>
      </c>
      <c r="I10" s="8">
        <v>131</v>
      </c>
      <c r="J10" s="9">
        <f t="shared" si="0"/>
        <v>3.1314316857859297E-4</v>
      </c>
      <c r="K10" s="8" t="s">
        <v>497</v>
      </c>
      <c r="L10" s="60" t="s">
        <v>27</v>
      </c>
      <c r="M10" s="60" t="s">
        <v>48</v>
      </c>
    </row>
    <row r="11" spans="1:13" x14ac:dyDescent="0.3">
      <c r="A11" s="8" t="s">
        <v>560</v>
      </c>
      <c r="B11" s="8" t="s">
        <v>35</v>
      </c>
      <c r="C11" s="8" t="s">
        <v>29</v>
      </c>
      <c r="D11" s="8" t="s">
        <v>29</v>
      </c>
      <c r="E11" s="8" t="s">
        <v>29</v>
      </c>
      <c r="F11" s="8" t="s">
        <v>29</v>
      </c>
      <c r="G11" s="8" t="s">
        <v>29</v>
      </c>
      <c r="H11" s="8">
        <v>55</v>
      </c>
      <c r="I11" s="8">
        <v>1473</v>
      </c>
      <c r="J11" s="9">
        <f t="shared" si="0"/>
        <v>3.5210678421089118E-3</v>
      </c>
      <c r="K11" s="8"/>
      <c r="L11" s="60" t="s">
        <v>27</v>
      </c>
      <c r="M11" s="60" t="s">
        <v>75</v>
      </c>
    </row>
    <row r="12" spans="1:13" x14ac:dyDescent="0.3">
      <c r="A12" s="8" t="s">
        <v>786</v>
      </c>
      <c r="B12" s="8" t="s">
        <v>35</v>
      </c>
      <c r="C12" s="8" t="s">
        <v>29</v>
      </c>
      <c r="D12" s="8" t="s">
        <v>29</v>
      </c>
      <c r="E12" s="8" t="s">
        <v>29</v>
      </c>
      <c r="F12" s="8" t="s">
        <v>29</v>
      </c>
      <c r="G12" s="8" t="s">
        <v>29</v>
      </c>
      <c r="H12" s="8">
        <v>93</v>
      </c>
      <c r="I12" s="8">
        <v>1473</v>
      </c>
      <c r="J12" s="9">
        <f t="shared" si="0"/>
        <v>3.5210678421089118E-3</v>
      </c>
      <c r="K12" s="8"/>
      <c r="L12" s="60" t="s">
        <v>27</v>
      </c>
      <c r="M12" s="60" t="s">
        <v>75</v>
      </c>
    </row>
    <row r="13" spans="1:13" x14ac:dyDescent="0.3">
      <c r="A13" s="8" t="s">
        <v>756</v>
      </c>
      <c r="B13" s="8" t="s">
        <v>35</v>
      </c>
      <c r="C13" s="8" t="s">
        <v>29</v>
      </c>
      <c r="D13" s="8" t="s">
        <v>29</v>
      </c>
      <c r="E13" s="8" t="s">
        <v>29</v>
      </c>
      <c r="F13" s="8" t="s">
        <v>29</v>
      </c>
      <c r="G13" s="8" t="s">
        <v>29</v>
      </c>
      <c r="H13" s="8">
        <v>3</v>
      </c>
      <c r="I13" s="8">
        <v>1934</v>
      </c>
      <c r="J13" s="9">
        <f t="shared" si="0"/>
        <v>4.6230449468015172E-3</v>
      </c>
      <c r="K13" s="8" t="s">
        <v>497</v>
      </c>
      <c r="L13" s="60" t="s">
        <v>27</v>
      </c>
      <c r="M13" s="60" t="s">
        <v>48</v>
      </c>
    </row>
    <row r="14" spans="1:13" x14ac:dyDescent="0.3">
      <c r="A14" s="1" t="s">
        <v>792</v>
      </c>
      <c r="B14" s="1" t="s">
        <v>35</v>
      </c>
      <c r="C14" s="1" t="s">
        <v>29</v>
      </c>
      <c r="D14" s="1" t="s">
        <v>29</v>
      </c>
      <c r="E14" s="1" t="s">
        <v>29</v>
      </c>
      <c r="F14" s="1" t="s">
        <v>29</v>
      </c>
      <c r="G14" s="1" t="s">
        <v>29</v>
      </c>
      <c r="H14" s="1">
        <v>3</v>
      </c>
      <c r="I14" s="1">
        <v>4861</v>
      </c>
      <c r="J14" s="6">
        <f t="shared" si="0"/>
        <v>1.161976291954611E-2</v>
      </c>
      <c r="K14" s="1" t="s">
        <v>207</v>
      </c>
      <c r="L14" s="1"/>
      <c r="M14" s="1"/>
    </row>
    <row r="15" spans="1:13" x14ac:dyDescent="0.3">
      <c r="A15" s="1" t="s">
        <v>794</v>
      </c>
      <c r="B15" s="1" t="s">
        <v>35</v>
      </c>
      <c r="C15" s="1" t="s">
        <v>29</v>
      </c>
      <c r="D15" s="1" t="s">
        <v>29</v>
      </c>
      <c r="E15" s="1" t="s">
        <v>29</v>
      </c>
      <c r="F15" s="1" t="s">
        <v>29</v>
      </c>
      <c r="G15" s="1" t="s">
        <v>29</v>
      </c>
      <c r="H15" s="1" t="s">
        <v>29</v>
      </c>
      <c r="I15" s="1">
        <v>16423</v>
      </c>
      <c r="J15" s="6">
        <f t="shared" si="0"/>
        <v>3.9257635553940705E-2</v>
      </c>
      <c r="K15" s="1"/>
      <c r="L15" s="1"/>
      <c r="M15" s="1"/>
    </row>
    <row r="16" spans="1:13" x14ac:dyDescent="0.3">
      <c r="A16" s="8" t="s">
        <v>482</v>
      </c>
      <c r="B16" s="8" t="s">
        <v>35</v>
      </c>
      <c r="C16" s="8" t="s">
        <v>29</v>
      </c>
      <c r="D16" s="8" t="s">
        <v>29</v>
      </c>
      <c r="E16" s="8" t="s">
        <v>29</v>
      </c>
      <c r="F16" s="8" t="s">
        <v>29</v>
      </c>
      <c r="G16" s="8" t="s">
        <v>29</v>
      </c>
      <c r="H16" s="8">
        <v>34</v>
      </c>
      <c r="I16" s="8">
        <v>17490</v>
      </c>
      <c r="J16" s="9">
        <f t="shared" si="0"/>
        <v>4.1808198614042676E-2</v>
      </c>
      <c r="K16" s="8"/>
      <c r="L16" s="60" t="s">
        <v>27</v>
      </c>
      <c r="M16" s="60" t="s">
        <v>91</v>
      </c>
    </row>
    <row r="17" spans="1:13" x14ac:dyDescent="0.3">
      <c r="A17" s="1" t="s">
        <v>569</v>
      </c>
      <c r="B17" s="1" t="s">
        <v>35</v>
      </c>
      <c r="C17" s="1" t="s">
        <v>29</v>
      </c>
      <c r="D17" s="1" t="s">
        <v>29</v>
      </c>
      <c r="E17" s="1" t="s">
        <v>29</v>
      </c>
      <c r="F17" s="1" t="s">
        <v>29</v>
      </c>
      <c r="G17" s="1" t="s">
        <v>29</v>
      </c>
      <c r="H17" s="1">
        <v>2</v>
      </c>
      <c r="I17" s="1">
        <v>30582</v>
      </c>
      <c r="J17" s="6">
        <f t="shared" si="0"/>
        <v>7.3103392224965882E-2</v>
      </c>
      <c r="K17" s="1" t="s">
        <v>12</v>
      </c>
      <c r="L17" s="1"/>
      <c r="M17" s="1"/>
    </row>
    <row r="18" spans="1:13" x14ac:dyDescent="0.3">
      <c r="A18" s="8" t="s">
        <v>489</v>
      </c>
      <c r="B18" s="8" t="s">
        <v>35</v>
      </c>
      <c r="C18" s="8" t="s">
        <v>29</v>
      </c>
      <c r="D18" s="8" t="s">
        <v>29</v>
      </c>
      <c r="E18" s="8" t="s">
        <v>29</v>
      </c>
      <c r="F18" s="8" t="s">
        <v>29</v>
      </c>
      <c r="G18" s="8" t="s">
        <v>29</v>
      </c>
      <c r="H18" s="8" t="s">
        <v>29</v>
      </c>
      <c r="I18" s="8">
        <v>31767</v>
      </c>
      <c r="J18" s="9">
        <f t="shared" si="0"/>
        <v>7.5936023177375286E-2</v>
      </c>
      <c r="K18" s="8"/>
      <c r="L18" s="60" t="s">
        <v>27</v>
      </c>
      <c r="M18" s="60" t="s">
        <v>91</v>
      </c>
    </row>
    <row r="19" spans="1:13" x14ac:dyDescent="0.3">
      <c r="A19" s="1" t="s">
        <v>788</v>
      </c>
      <c r="B19" s="1" t="s">
        <v>35</v>
      </c>
      <c r="C19" s="1" t="s">
        <v>29</v>
      </c>
      <c r="D19" s="1" t="s">
        <v>29</v>
      </c>
      <c r="E19" s="1" t="s">
        <v>29</v>
      </c>
      <c r="F19" s="1" t="s">
        <v>29</v>
      </c>
      <c r="G19" s="1" t="s">
        <v>29</v>
      </c>
      <c r="H19" s="1">
        <v>12</v>
      </c>
      <c r="I19" s="1">
        <v>32477</v>
      </c>
      <c r="J19" s="6">
        <f t="shared" si="0"/>
        <v>7.7633211342953923E-2</v>
      </c>
      <c r="K19" s="1"/>
      <c r="L19" s="1"/>
      <c r="M19" s="1"/>
    </row>
    <row r="20" spans="1:13" x14ac:dyDescent="0.3">
      <c r="A20" s="1" t="s">
        <v>471</v>
      </c>
      <c r="B20" s="1" t="s">
        <v>35</v>
      </c>
      <c r="C20" s="1" t="s">
        <v>29</v>
      </c>
      <c r="D20" s="1" t="s">
        <v>29</v>
      </c>
      <c r="E20" s="1" t="s">
        <v>29</v>
      </c>
      <c r="F20" s="1" t="s">
        <v>29</v>
      </c>
      <c r="G20" s="1" t="s">
        <v>29</v>
      </c>
      <c r="H20" s="1">
        <v>3</v>
      </c>
      <c r="I20" s="1">
        <v>32510</v>
      </c>
      <c r="J20" s="6">
        <f t="shared" si="0"/>
        <v>7.7712094736565318E-2</v>
      </c>
      <c r="K20" s="1"/>
      <c r="L20" s="1"/>
      <c r="M20" s="1"/>
    </row>
    <row r="21" spans="1:13" x14ac:dyDescent="0.3">
      <c r="A21" s="1" t="s">
        <v>492</v>
      </c>
      <c r="B21" s="1" t="s">
        <v>47</v>
      </c>
      <c r="C21" s="1">
        <v>0</v>
      </c>
      <c r="D21" s="1">
        <v>10787264</v>
      </c>
      <c r="E21" s="1">
        <v>87022.641714066805</v>
      </c>
      <c r="F21" s="1">
        <v>534296.30309490697</v>
      </c>
      <c r="G21" s="1">
        <v>8.8803567459553001</v>
      </c>
      <c r="H21" s="1" t="s">
        <v>29</v>
      </c>
      <c r="I21" s="1">
        <v>33931</v>
      </c>
      <c r="J21" s="6">
        <f t="shared" si="0"/>
        <v>8.1108861473589602E-2</v>
      </c>
      <c r="K21" s="1" t="s">
        <v>360</v>
      </c>
      <c r="L21" s="1"/>
      <c r="M21" s="1"/>
    </row>
    <row r="22" spans="1:13" x14ac:dyDescent="0.3">
      <c r="A22" s="1" t="s">
        <v>552</v>
      </c>
      <c r="B22" s="1" t="s">
        <v>35</v>
      </c>
      <c r="C22" s="1" t="s">
        <v>29</v>
      </c>
      <c r="D22" s="1" t="s">
        <v>29</v>
      </c>
      <c r="E22" s="1" t="s">
        <v>29</v>
      </c>
      <c r="F22" s="1" t="s">
        <v>29</v>
      </c>
      <c r="G22" s="1" t="s">
        <v>29</v>
      </c>
      <c r="H22" s="1">
        <v>7</v>
      </c>
      <c r="I22" s="1">
        <v>37172</v>
      </c>
      <c r="J22" s="6">
        <f t="shared" si="0"/>
        <v>8.8856166888576005E-2</v>
      </c>
      <c r="K22" s="1"/>
      <c r="L22" s="1"/>
      <c r="M22" s="1"/>
    </row>
    <row r="23" spans="1:13" x14ac:dyDescent="0.3">
      <c r="A23" s="1" t="s">
        <v>458</v>
      </c>
      <c r="B23" s="1" t="s">
        <v>35</v>
      </c>
      <c r="C23" s="1" t="s">
        <v>29</v>
      </c>
      <c r="D23" s="1" t="s">
        <v>29</v>
      </c>
      <c r="E23" s="1" t="s">
        <v>29</v>
      </c>
      <c r="F23" s="1" t="s">
        <v>29</v>
      </c>
      <c r="G23" s="1" t="s">
        <v>29</v>
      </c>
      <c r="H23" s="1">
        <v>9</v>
      </c>
      <c r="I23" s="1">
        <v>40258</v>
      </c>
      <c r="J23" s="6">
        <f t="shared" si="0"/>
        <v>9.6232959394175532E-2</v>
      </c>
      <c r="K23" s="1"/>
      <c r="L23" s="1"/>
      <c r="M23" s="1"/>
    </row>
    <row r="24" spans="1:13" x14ac:dyDescent="0.3">
      <c r="A24" s="1" t="s">
        <v>523</v>
      </c>
      <c r="B24" s="1" t="s">
        <v>35</v>
      </c>
      <c r="C24" s="1" t="s">
        <v>29</v>
      </c>
      <c r="D24" s="1" t="s">
        <v>29</v>
      </c>
      <c r="E24" s="1" t="s">
        <v>29</v>
      </c>
      <c r="F24" s="1" t="s">
        <v>29</v>
      </c>
      <c r="G24" s="1" t="s">
        <v>29</v>
      </c>
      <c r="H24" s="1">
        <v>3</v>
      </c>
      <c r="I24" s="1">
        <v>41239</v>
      </c>
      <c r="J24" s="6">
        <f t="shared" si="0"/>
        <v>9.8577947549714467E-2</v>
      </c>
      <c r="K24" s="1"/>
      <c r="L24" s="1"/>
      <c r="M24" s="1"/>
    </row>
    <row r="25" spans="1:13" x14ac:dyDescent="0.3">
      <c r="A25" s="1" t="s">
        <v>363</v>
      </c>
      <c r="B25" s="1" t="s">
        <v>35</v>
      </c>
      <c r="C25" s="1" t="s">
        <v>29</v>
      </c>
      <c r="D25" s="1" t="s">
        <v>29</v>
      </c>
      <c r="E25" s="1" t="s">
        <v>29</v>
      </c>
      <c r="F25" s="1" t="s">
        <v>29</v>
      </c>
      <c r="G25" s="1" t="s">
        <v>29</v>
      </c>
      <c r="H25" s="1">
        <v>8</v>
      </c>
      <c r="I25" s="1">
        <v>41239</v>
      </c>
      <c r="J25" s="6">
        <f t="shared" si="0"/>
        <v>9.8577947549714467E-2</v>
      </c>
      <c r="K25" s="1"/>
      <c r="L25" s="1"/>
      <c r="M25" s="1"/>
    </row>
    <row r="26" spans="1:13" x14ac:dyDescent="0.3">
      <c r="A26" s="8" t="s">
        <v>762</v>
      </c>
      <c r="B26" s="8" t="s">
        <v>35</v>
      </c>
      <c r="C26" s="8" t="s">
        <v>29</v>
      </c>
      <c r="D26" s="8" t="s">
        <v>29</v>
      </c>
      <c r="E26" s="8" t="s">
        <v>29</v>
      </c>
      <c r="F26" s="8" t="s">
        <v>29</v>
      </c>
      <c r="G26" s="8" t="s">
        <v>29</v>
      </c>
      <c r="H26" s="8">
        <v>16</v>
      </c>
      <c r="I26" s="8">
        <v>41577</v>
      </c>
      <c r="J26" s="9">
        <f t="shared" si="0"/>
        <v>9.9385904732764582E-2</v>
      </c>
      <c r="K26" s="8"/>
      <c r="L26" s="60" t="s">
        <v>27</v>
      </c>
      <c r="M26" s="60" t="s">
        <v>75</v>
      </c>
    </row>
    <row r="27" spans="1:13" x14ac:dyDescent="0.3">
      <c r="A27" s="8" t="s">
        <v>478</v>
      </c>
      <c r="B27" s="62" t="s">
        <v>47</v>
      </c>
      <c r="C27" s="62">
        <v>40788.59097222222</v>
      </c>
      <c r="D27" s="62">
        <v>41189.783518518518</v>
      </c>
      <c r="E27" s="8" t="s">
        <v>29</v>
      </c>
      <c r="F27" s="8" t="s">
        <v>29</v>
      </c>
      <c r="G27" s="8" t="s">
        <v>29</v>
      </c>
      <c r="H27" s="8" t="s">
        <v>29</v>
      </c>
      <c r="I27" s="8">
        <v>41989</v>
      </c>
      <c r="J27" s="9">
        <f t="shared" si="0"/>
        <v>0.10037075194997358</v>
      </c>
      <c r="K27" s="8"/>
      <c r="L27" s="60" t="s">
        <v>27</v>
      </c>
      <c r="M27" s="60" t="s">
        <v>75</v>
      </c>
    </row>
    <row r="28" spans="1:13" x14ac:dyDescent="0.3">
      <c r="A28" s="8" t="s">
        <v>522</v>
      </c>
      <c r="B28" s="8" t="s">
        <v>35</v>
      </c>
      <c r="C28" s="8" t="s">
        <v>29</v>
      </c>
      <c r="D28" s="8" t="s">
        <v>29</v>
      </c>
      <c r="E28" s="8" t="s">
        <v>29</v>
      </c>
      <c r="F28" s="8" t="s">
        <v>29</v>
      </c>
      <c r="G28" s="8" t="s">
        <v>29</v>
      </c>
      <c r="H28" s="8">
        <v>2</v>
      </c>
      <c r="I28" s="8">
        <v>45512</v>
      </c>
      <c r="J28" s="9">
        <f t="shared" si="0"/>
        <v>0.10879215181945742</v>
      </c>
      <c r="K28" s="8"/>
      <c r="L28" s="60" t="s">
        <v>27</v>
      </c>
      <c r="M28" s="60" t="s">
        <v>75</v>
      </c>
    </row>
    <row r="29" spans="1:13" x14ac:dyDescent="0.3">
      <c r="A29" s="1" t="s">
        <v>787</v>
      </c>
      <c r="B29" s="1" t="s">
        <v>35</v>
      </c>
      <c r="C29" s="1" t="s">
        <v>29</v>
      </c>
      <c r="D29" s="1" t="s">
        <v>29</v>
      </c>
      <c r="E29" s="1" t="s">
        <v>29</v>
      </c>
      <c r="F29" s="1" t="s">
        <v>29</v>
      </c>
      <c r="G29" s="1" t="s">
        <v>29</v>
      </c>
      <c r="H29" s="1">
        <v>21</v>
      </c>
      <c r="I29" s="1">
        <v>53740</v>
      </c>
      <c r="J29" s="6">
        <f t="shared" si="0"/>
        <v>0.12846041129323349</v>
      </c>
      <c r="K29" s="1"/>
      <c r="L29" s="1"/>
      <c r="M29" s="1"/>
    </row>
    <row r="30" spans="1:13" x14ac:dyDescent="0.3">
      <c r="A30" s="1" t="s">
        <v>782</v>
      </c>
      <c r="B30" s="1" t="s">
        <v>35</v>
      </c>
      <c r="C30" s="1" t="s">
        <v>29</v>
      </c>
      <c r="D30" s="1" t="s">
        <v>29</v>
      </c>
      <c r="E30" s="1" t="s">
        <v>29</v>
      </c>
      <c r="F30" s="1" t="s">
        <v>29</v>
      </c>
      <c r="G30" s="1" t="s">
        <v>29</v>
      </c>
      <c r="H30" s="1">
        <v>4</v>
      </c>
      <c r="I30" s="1">
        <v>68781</v>
      </c>
      <c r="J30" s="6">
        <f t="shared" si="0"/>
        <v>0.16441450593896337</v>
      </c>
      <c r="K30" s="1" t="s">
        <v>209</v>
      </c>
      <c r="L30" s="1"/>
      <c r="M30" s="1"/>
    </row>
    <row r="31" spans="1:13" x14ac:dyDescent="0.3">
      <c r="A31" s="1" t="s">
        <v>467</v>
      </c>
      <c r="B31" s="1" t="s">
        <v>35</v>
      </c>
      <c r="C31" s="1" t="s">
        <v>29</v>
      </c>
      <c r="D31" s="1" t="s">
        <v>29</v>
      </c>
      <c r="E31" s="1" t="s">
        <v>29</v>
      </c>
      <c r="F31" s="1" t="s">
        <v>29</v>
      </c>
      <c r="G31" s="1" t="s">
        <v>29</v>
      </c>
      <c r="H31" s="1">
        <v>3</v>
      </c>
      <c r="I31" s="1">
        <v>84828</v>
      </c>
      <c r="J31" s="6">
        <f t="shared" si="0"/>
        <v>0.20277334888690751</v>
      </c>
      <c r="K31" s="1"/>
      <c r="L31" s="1"/>
      <c r="M31" s="1"/>
    </row>
    <row r="32" spans="1:13" x14ac:dyDescent="0.3">
      <c r="A32" s="1" t="s">
        <v>538</v>
      </c>
      <c r="B32" s="1" t="s">
        <v>35</v>
      </c>
      <c r="C32" s="1" t="s">
        <v>29</v>
      </c>
      <c r="D32" s="1" t="s">
        <v>29</v>
      </c>
      <c r="E32" s="1" t="s">
        <v>29</v>
      </c>
      <c r="F32" s="1" t="s">
        <v>29</v>
      </c>
      <c r="G32" s="1" t="s">
        <v>29</v>
      </c>
      <c r="H32" s="1" t="s">
        <v>29</v>
      </c>
      <c r="I32" s="1">
        <v>199588</v>
      </c>
      <c r="J32" s="6">
        <f t="shared" si="0"/>
        <v>0.47709632618522296</v>
      </c>
      <c r="K32" s="1"/>
      <c r="L32" s="1"/>
      <c r="M32" s="1"/>
    </row>
    <row r="33" spans="1:13" x14ac:dyDescent="0.3">
      <c r="A33" s="1" t="s">
        <v>547</v>
      </c>
      <c r="B33" s="1" t="s">
        <v>35</v>
      </c>
      <c r="C33" s="1" t="s">
        <v>29</v>
      </c>
      <c r="D33" s="3" t="s">
        <v>29</v>
      </c>
      <c r="E33" s="3" t="s">
        <v>29</v>
      </c>
      <c r="F33" s="1" t="s">
        <v>29</v>
      </c>
      <c r="G33" s="1" t="s">
        <v>29</v>
      </c>
      <c r="H33" s="1" t="s">
        <v>29</v>
      </c>
      <c r="I33" s="1">
        <v>199588</v>
      </c>
      <c r="J33" s="6">
        <f t="shared" si="0"/>
        <v>0.47709632618522296</v>
      </c>
      <c r="K33" s="1"/>
      <c r="L33" s="1"/>
      <c r="M33" s="1"/>
    </row>
    <row r="34" spans="1:13" x14ac:dyDescent="0.3">
      <c r="A34" s="8" t="s">
        <v>793</v>
      </c>
      <c r="B34" s="8" t="s">
        <v>35</v>
      </c>
      <c r="C34" s="8" t="s">
        <v>29</v>
      </c>
      <c r="D34" s="8" t="s">
        <v>29</v>
      </c>
      <c r="E34" s="8" t="s">
        <v>29</v>
      </c>
      <c r="F34" s="8" t="s">
        <v>29</v>
      </c>
      <c r="G34" s="8" t="s">
        <v>29</v>
      </c>
      <c r="H34" s="8" t="s">
        <v>29</v>
      </c>
      <c r="I34" s="8">
        <v>201100</v>
      </c>
      <c r="J34" s="9">
        <f t="shared" si="0"/>
        <v>0.48071061985614538</v>
      </c>
      <c r="K34" s="8"/>
      <c r="L34" s="60" t="s">
        <v>27</v>
      </c>
      <c r="M34" s="60" t="s">
        <v>75</v>
      </c>
    </row>
    <row r="35" spans="1:13" x14ac:dyDescent="0.3">
      <c r="A35" s="1" t="s">
        <v>531</v>
      </c>
      <c r="B35" s="1" t="s">
        <v>47</v>
      </c>
      <c r="C35" s="1">
        <v>0</v>
      </c>
      <c r="D35" s="1">
        <v>50000000</v>
      </c>
      <c r="E35" s="1">
        <v>4139882.4385032998</v>
      </c>
      <c r="F35" s="1">
        <v>6896122.0158531303</v>
      </c>
      <c r="G35" s="1">
        <v>1.8399386134362099</v>
      </c>
      <c r="H35" s="1" t="s">
        <v>29</v>
      </c>
      <c r="I35" s="1">
        <v>298707</v>
      </c>
      <c r="J35" s="6">
        <f t="shared" ref="J35:J66" si="1">I35/418339</f>
        <v>0.71403096531760124</v>
      </c>
      <c r="K35" s="1" t="s">
        <v>798</v>
      </c>
      <c r="L35" s="1"/>
      <c r="M35" s="1"/>
    </row>
    <row r="36" spans="1:13" x14ac:dyDescent="0.3">
      <c r="A36" s="1" t="s">
        <v>791</v>
      </c>
      <c r="B36" s="1" t="s">
        <v>35</v>
      </c>
      <c r="C36" s="1" t="s">
        <v>29</v>
      </c>
      <c r="D36" s="1" t="s">
        <v>29</v>
      </c>
      <c r="E36" s="1" t="s">
        <v>29</v>
      </c>
      <c r="F36" s="1" t="s">
        <v>29</v>
      </c>
      <c r="G36" s="1" t="s">
        <v>29</v>
      </c>
      <c r="H36" s="1">
        <v>8</v>
      </c>
      <c r="I36" s="1">
        <v>307407</v>
      </c>
      <c r="J36" s="6">
        <f t="shared" si="1"/>
        <v>0.73482749636060707</v>
      </c>
      <c r="K36" s="1"/>
      <c r="L36" s="1"/>
      <c r="M36" s="1"/>
    </row>
    <row r="37" spans="1:13" x14ac:dyDescent="0.3">
      <c r="A37" s="8" t="s">
        <v>790</v>
      </c>
      <c r="B37" s="8" t="s">
        <v>35</v>
      </c>
      <c r="C37" s="8" t="s">
        <v>29</v>
      </c>
      <c r="D37" s="8" t="s">
        <v>29</v>
      </c>
      <c r="E37" s="8" t="s">
        <v>29</v>
      </c>
      <c r="F37" s="8" t="s">
        <v>29</v>
      </c>
      <c r="G37" s="8" t="s">
        <v>29</v>
      </c>
      <c r="H37" s="8" t="s">
        <v>29</v>
      </c>
      <c r="I37" s="8">
        <v>323522</v>
      </c>
      <c r="J37" s="9">
        <f t="shared" si="1"/>
        <v>0.77334888690750803</v>
      </c>
      <c r="K37" s="8"/>
      <c r="L37" s="60" t="s">
        <v>27</v>
      </c>
      <c r="M37" s="60" t="s">
        <v>75</v>
      </c>
    </row>
    <row r="38" spans="1:13" x14ac:dyDescent="0.3">
      <c r="A38" s="1" t="s">
        <v>487</v>
      </c>
      <c r="B38" s="1" t="s">
        <v>35</v>
      </c>
      <c r="C38" s="1" t="s">
        <v>29</v>
      </c>
      <c r="D38" s="1" t="s">
        <v>29</v>
      </c>
      <c r="E38" s="1" t="s">
        <v>29</v>
      </c>
      <c r="F38" s="1" t="s">
        <v>29</v>
      </c>
      <c r="G38" s="1" t="s">
        <v>29</v>
      </c>
      <c r="H38" s="1">
        <v>3</v>
      </c>
      <c r="I38" s="1">
        <v>339415</v>
      </c>
      <c r="J38" s="6">
        <f t="shared" si="1"/>
        <v>0.81133960735193233</v>
      </c>
      <c r="K38" s="1"/>
      <c r="L38" s="1"/>
      <c r="M38" s="1"/>
    </row>
    <row r="39" spans="1:13" x14ac:dyDescent="0.3">
      <c r="A39" s="1" t="s">
        <v>540</v>
      </c>
      <c r="B39" s="1" t="s">
        <v>35</v>
      </c>
      <c r="C39" s="1" t="s">
        <v>29</v>
      </c>
      <c r="D39" s="1" t="s">
        <v>29</v>
      </c>
      <c r="E39" s="1" t="s">
        <v>29</v>
      </c>
      <c r="F39" s="1" t="s">
        <v>29</v>
      </c>
      <c r="G39" s="1" t="s">
        <v>29</v>
      </c>
      <c r="H39" s="1">
        <v>7</v>
      </c>
      <c r="I39" s="1">
        <v>342924</v>
      </c>
      <c r="J39" s="6">
        <f t="shared" si="1"/>
        <v>0.81972754153927796</v>
      </c>
      <c r="K39" s="1"/>
      <c r="L39" s="1"/>
      <c r="M39" s="1"/>
    </row>
    <row r="40" spans="1:13" x14ac:dyDescent="0.3">
      <c r="A40" s="1" t="s">
        <v>484</v>
      </c>
      <c r="B40" s="1" t="s">
        <v>35</v>
      </c>
      <c r="C40" s="1" t="s">
        <v>29</v>
      </c>
      <c r="D40" s="1" t="s">
        <v>29</v>
      </c>
      <c r="E40" s="1" t="s">
        <v>29</v>
      </c>
      <c r="F40" s="1" t="s">
        <v>29</v>
      </c>
      <c r="G40" s="1" t="s">
        <v>29</v>
      </c>
      <c r="H40" s="1">
        <v>8</v>
      </c>
      <c r="I40" s="1">
        <v>342952</v>
      </c>
      <c r="J40" s="6">
        <f t="shared" si="1"/>
        <v>0.81979447290355434</v>
      </c>
      <c r="K40" s="1" t="s">
        <v>534</v>
      </c>
      <c r="L40" s="1"/>
      <c r="M40" s="1"/>
    </row>
    <row r="41" spans="1:13" x14ac:dyDescent="0.3">
      <c r="A41" s="1" t="s">
        <v>559</v>
      </c>
      <c r="B41" s="1" t="s">
        <v>35</v>
      </c>
      <c r="C41" s="1" t="s">
        <v>29</v>
      </c>
      <c r="D41" s="1" t="s">
        <v>29</v>
      </c>
      <c r="E41" s="1" t="s">
        <v>29</v>
      </c>
      <c r="F41" s="1" t="s">
        <v>29</v>
      </c>
      <c r="G41" s="1" t="s">
        <v>29</v>
      </c>
      <c r="H41" s="1">
        <v>3</v>
      </c>
      <c r="I41" s="1">
        <v>343612</v>
      </c>
      <c r="J41" s="6">
        <f t="shared" si="1"/>
        <v>0.82137214077578236</v>
      </c>
      <c r="K41" s="1"/>
      <c r="L41" s="1"/>
      <c r="M41" s="1"/>
    </row>
    <row r="42" spans="1:13" x14ac:dyDescent="0.3">
      <c r="A42" s="8" t="s">
        <v>430</v>
      </c>
      <c r="B42" s="8" t="s">
        <v>35</v>
      </c>
      <c r="C42" s="8" t="s">
        <v>29</v>
      </c>
      <c r="D42" s="8" t="s">
        <v>29</v>
      </c>
      <c r="E42" s="8" t="s">
        <v>29</v>
      </c>
      <c r="F42" s="8" t="s">
        <v>29</v>
      </c>
      <c r="G42" s="8" t="s">
        <v>29</v>
      </c>
      <c r="H42" s="8">
        <v>49</v>
      </c>
      <c r="I42" s="8">
        <v>357240</v>
      </c>
      <c r="J42" s="9">
        <f t="shared" si="1"/>
        <v>0.85394859193142403</v>
      </c>
      <c r="K42" s="8"/>
      <c r="L42" s="60" t="s">
        <v>27</v>
      </c>
      <c r="M42" s="60" t="s">
        <v>75</v>
      </c>
    </row>
    <row r="43" spans="1:13" x14ac:dyDescent="0.3">
      <c r="A43" s="8" t="s">
        <v>567</v>
      </c>
      <c r="B43" s="8" t="s">
        <v>35</v>
      </c>
      <c r="C43" s="8" t="s">
        <v>29</v>
      </c>
      <c r="D43" s="8" t="s">
        <v>29</v>
      </c>
      <c r="E43" s="8" t="s">
        <v>29</v>
      </c>
      <c r="F43" s="8" t="s">
        <v>29</v>
      </c>
      <c r="G43" s="8" t="s">
        <v>29</v>
      </c>
      <c r="H43" s="8">
        <v>54</v>
      </c>
      <c r="I43" s="8">
        <v>357240</v>
      </c>
      <c r="J43" s="9">
        <f t="shared" si="1"/>
        <v>0.85394859193142403</v>
      </c>
      <c r="K43" s="8"/>
      <c r="L43" s="60" t="s">
        <v>27</v>
      </c>
      <c r="M43" s="60" t="s">
        <v>75</v>
      </c>
    </row>
    <row r="44" spans="1:13" x14ac:dyDescent="0.3">
      <c r="A44" s="8" t="s">
        <v>795</v>
      </c>
      <c r="B44" s="8" t="s">
        <v>35</v>
      </c>
      <c r="C44" s="8" t="s">
        <v>29</v>
      </c>
      <c r="D44" s="8" t="s">
        <v>29</v>
      </c>
      <c r="E44" s="8" t="s">
        <v>29</v>
      </c>
      <c r="F44" s="8" t="s">
        <v>29</v>
      </c>
      <c r="G44" s="8" t="s">
        <v>29</v>
      </c>
      <c r="H44" s="8" t="s">
        <v>29</v>
      </c>
      <c r="I44" s="8">
        <v>357256</v>
      </c>
      <c r="J44" s="9">
        <f t="shared" si="1"/>
        <v>0.85398683842529621</v>
      </c>
      <c r="K44" s="8"/>
      <c r="L44" s="60" t="s">
        <v>27</v>
      </c>
      <c r="M44" s="60" t="s">
        <v>75</v>
      </c>
    </row>
    <row r="45" spans="1:13" x14ac:dyDescent="0.3">
      <c r="A45" s="8" t="s">
        <v>543</v>
      </c>
      <c r="B45" s="8" t="s">
        <v>35</v>
      </c>
      <c r="C45" s="8" t="s">
        <v>29</v>
      </c>
      <c r="D45" s="8" t="s">
        <v>29</v>
      </c>
      <c r="E45" s="8" t="s">
        <v>29</v>
      </c>
      <c r="F45" s="8" t="s">
        <v>29</v>
      </c>
      <c r="G45" s="8" t="s">
        <v>29</v>
      </c>
      <c r="H45" s="8" t="s">
        <v>29</v>
      </c>
      <c r="I45" s="8">
        <v>370362</v>
      </c>
      <c r="J45" s="9">
        <f t="shared" si="1"/>
        <v>0.8853154977183576</v>
      </c>
      <c r="K45" s="8"/>
      <c r="L45" s="60" t="s">
        <v>27</v>
      </c>
      <c r="M45" s="60" t="s">
        <v>75</v>
      </c>
    </row>
    <row r="46" spans="1:13" x14ac:dyDescent="0.3">
      <c r="A46" s="1" t="s">
        <v>460</v>
      </c>
      <c r="B46" s="66" t="s">
        <v>35</v>
      </c>
      <c r="C46" s="66" t="s">
        <v>29</v>
      </c>
      <c r="D46" s="1" t="s">
        <v>29</v>
      </c>
      <c r="E46" s="1" t="s">
        <v>29</v>
      </c>
      <c r="F46" s="1" t="s">
        <v>29</v>
      </c>
      <c r="G46" s="1" t="s">
        <v>29</v>
      </c>
      <c r="H46" s="1">
        <v>12</v>
      </c>
      <c r="I46" s="1">
        <v>377053</v>
      </c>
      <c r="J46" s="6">
        <f t="shared" si="1"/>
        <v>0.90130970337453598</v>
      </c>
      <c r="K46" s="1"/>
      <c r="L46" s="1"/>
      <c r="M46" s="1"/>
    </row>
    <row r="47" spans="1:13" x14ac:dyDescent="0.3">
      <c r="A47" s="8" t="s">
        <v>456</v>
      </c>
      <c r="B47" s="8" t="s">
        <v>35</v>
      </c>
      <c r="C47" s="8" t="s">
        <v>29</v>
      </c>
      <c r="D47" s="8" t="s">
        <v>29</v>
      </c>
      <c r="E47" s="8" t="s">
        <v>29</v>
      </c>
      <c r="F47" s="8" t="s">
        <v>29</v>
      </c>
      <c r="G47" s="8" t="s">
        <v>29</v>
      </c>
      <c r="H47" s="8">
        <v>7</v>
      </c>
      <c r="I47" s="8">
        <v>378441</v>
      </c>
      <c r="J47" s="9">
        <f t="shared" si="1"/>
        <v>0.90462758671794885</v>
      </c>
      <c r="K47" s="8"/>
      <c r="L47" s="60" t="s">
        <v>27</v>
      </c>
      <c r="M47" s="60" t="s">
        <v>785</v>
      </c>
    </row>
    <row r="48" spans="1:13" x14ac:dyDescent="0.3">
      <c r="A48" s="1" t="s">
        <v>442</v>
      </c>
      <c r="B48" s="1" t="s">
        <v>35</v>
      </c>
      <c r="C48" s="1" t="s">
        <v>29</v>
      </c>
      <c r="D48" s="1" t="s">
        <v>29</v>
      </c>
      <c r="E48" s="1" t="s">
        <v>29</v>
      </c>
      <c r="F48" s="1" t="s">
        <v>29</v>
      </c>
      <c r="G48" s="1" t="s">
        <v>29</v>
      </c>
      <c r="H48" s="1">
        <v>13</v>
      </c>
      <c r="I48" s="1">
        <v>381596</v>
      </c>
      <c r="J48" s="6">
        <f t="shared" si="1"/>
        <v>0.91216931722837225</v>
      </c>
      <c r="K48" s="1"/>
      <c r="L48" s="1"/>
      <c r="M48" s="1"/>
    </row>
    <row r="49" spans="1:13" x14ac:dyDescent="0.3">
      <c r="A49" s="1" t="s">
        <v>499</v>
      </c>
      <c r="B49" s="1" t="s">
        <v>35</v>
      </c>
      <c r="C49" s="1" t="s">
        <v>29</v>
      </c>
      <c r="D49" s="1" t="s">
        <v>29</v>
      </c>
      <c r="E49" s="1" t="s">
        <v>29</v>
      </c>
      <c r="F49" s="1" t="s">
        <v>29</v>
      </c>
      <c r="G49" s="1" t="s">
        <v>29</v>
      </c>
      <c r="H49" s="1">
        <v>21</v>
      </c>
      <c r="I49" s="1">
        <v>382329</v>
      </c>
      <c r="J49" s="6">
        <f t="shared" si="1"/>
        <v>0.91392148472889212</v>
      </c>
      <c r="K49" s="1" t="s">
        <v>172</v>
      </c>
      <c r="L49" s="1"/>
      <c r="M49" s="1"/>
    </row>
    <row r="50" spans="1:13" x14ac:dyDescent="0.3">
      <c r="A50" s="1" t="s">
        <v>518</v>
      </c>
      <c r="B50" s="1" t="s">
        <v>35</v>
      </c>
      <c r="C50" s="1" t="s">
        <v>29</v>
      </c>
      <c r="D50" s="1" t="s">
        <v>29</v>
      </c>
      <c r="E50" s="1" t="s">
        <v>29</v>
      </c>
      <c r="F50" s="1" t="s">
        <v>29</v>
      </c>
      <c r="G50" s="1" t="s">
        <v>29</v>
      </c>
      <c r="H50" s="1">
        <v>8</v>
      </c>
      <c r="I50" s="1">
        <v>382521</v>
      </c>
      <c r="J50" s="6">
        <f t="shared" si="1"/>
        <v>0.91438044265535845</v>
      </c>
      <c r="K50" s="1"/>
      <c r="L50" s="1"/>
      <c r="M50" s="1"/>
    </row>
    <row r="51" spans="1:13" x14ac:dyDescent="0.3">
      <c r="A51" s="1" t="s">
        <v>453</v>
      </c>
      <c r="B51" s="1" t="s">
        <v>35</v>
      </c>
      <c r="C51" s="1" t="s">
        <v>29</v>
      </c>
      <c r="D51" s="1" t="s">
        <v>29</v>
      </c>
      <c r="E51" s="1" t="s">
        <v>29</v>
      </c>
      <c r="F51" s="1" t="s">
        <v>29</v>
      </c>
      <c r="G51" s="1" t="s">
        <v>29</v>
      </c>
      <c r="H51" s="1" t="s">
        <v>29</v>
      </c>
      <c r="I51" s="1">
        <v>385598</v>
      </c>
      <c r="J51" s="6">
        <f t="shared" si="1"/>
        <v>0.92173572150815486</v>
      </c>
      <c r="K51" s="1"/>
      <c r="L51" s="1"/>
      <c r="M51" s="1"/>
    </row>
    <row r="52" spans="1:13" x14ac:dyDescent="0.3">
      <c r="A52" s="1" t="s">
        <v>34</v>
      </c>
      <c r="B52" s="1" t="s">
        <v>35</v>
      </c>
      <c r="C52" s="1" t="s">
        <v>29</v>
      </c>
      <c r="D52" s="1" t="s">
        <v>29</v>
      </c>
      <c r="E52" s="1" t="s">
        <v>29</v>
      </c>
      <c r="F52" s="1" t="s">
        <v>29</v>
      </c>
      <c r="G52" s="1" t="s">
        <v>29</v>
      </c>
      <c r="H52" s="1" t="s">
        <v>29</v>
      </c>
      <c r="I52" s="1">
        <v>386460</v>
      </c>
      <c r="J52" s="6">
        <f t="shared" si="1"/>
        <v>0.92379625136551935</v>
      </c>
      <c r="K52" s="1"/>
      <c r="L52" s="1"/>
      <c r="M52" s="1"/>
    </row>
    <row r="53" spans="1:13" x14ac:dyDescent="0.3">
      <c r="A53" s="1" t="s">
        <v>447</v>
      </c>
      <c r="B53" s="1" t="s">
        <v>35</v>
      </c>
      <c r="C53" s="1" t="s">
        <v>29</v>
      </c>
      <c r="D53" s="1" t="s">
        <v>29</v>
      </c>
      <c r="E53" s="1" t="s">
        <v>29</v>
      </c>
      <c r="F53" s="1" t="s">
        <v>29</v>
      </c>
      <c r="G53" s="1" t="s">
        <v>29</v>
      </c>
      <c r="H53" s="1">
        <v>8</v>
      </c>
      <c r="I53" s="1">
        <v>390820</v>
      </c>
      <c r="J53" s="6">
        <f t="shared" si="1"/>
        <v>0.93421842094569241</v>
      </c>
      <c r="K53" s="1"/>
      <c r="L53" s="1"/>
      <c r="M53" s="1"/>
    </row>
    <row r="54" spans="1:13" x14ac:dyDescent="0.3">
      <c r="A54" s="1" t="s">
        <v>759</v>
      </c>
      <c r="B54" s="1" t="s">
        <v>35</v>
      </c>
      <c r="C54" s="1" t="s">
        <v>29</v>
      </c>
      <c r="D54" s="3" t="s">
        <v>29</v>
      </c>
      <c r="E54" s="3" t="s">
        <v>29</v>
      </c>
      <c r="F54" s="1" t="s">
        <v>29</v>
      </c>
      <c r="G54" s="1" t="s">
        <v>29</v>
      </c>
      <c r="H54" s="1">
        <v>26</v>
      </c>
      <c r="I54" s="1">
        <v>394008</v>
      </c>
      <c r="J54" s="6">
        <f t="shared" si="1"/>
        <v>0.94183903484972709</v>
      </c>
      <c r="K54" s="1"/>
      <c r="L54" s="1"/>
      <c r="M54" s="1"/>
    </row>
    <row r="55" spans="1:13" x14ac:dyDescent="0.3">
      <c r="A55" s="1" t="s">
        <v>501</v>
      </c>
      <c r="B55" s="1" t="s">
        <v>35</v>
      </c>
      <c r="C55" s="1" t="s">
        <v>29</v>
      </c>
      <c r="D55" s="1" t="s">
        <v>29</v>
      </c>
      <c r="E55" s="1" t="s">
        <v>29</v>
      </c>
      <c r="F55" s="1" t="s">
        <v>29</v>
      </c>
      <c r="G55" s="1" t="s">
        <v>29</v>
      </c>
      <c r="H55" s="1" t="s">
        <v>29</v>
      </c>
      <c r="I55" s="1">
        <v>410765</v>
      </c>
      <c r="J55" s="6">
        <f t="shared" si="1"/>
        <v>0.98189506596324994</v>
      </c>
      <c r="K55" s="1"/>
      <c r="L55" s="1"/>
      <c r="M55" s="1"/>
    </row>
    <row r="56" spans="1:13" x14ac:dyDescent="0.3">
      <c r="A56" s="1" t="s">
        <v>765</v>
      </c>
      <c r="B56" s="66" t="s">
        <v>35</v>
      </c>
      <c r="C56" s="66" t="s">
        <v>29</v>
      </c>
      <c r="D56" s="1" t="s">
        <v>29</v>
      </c>
      <c r="E56" s="1" t="s">
        <v>29</v>
      </c>
      <c r="F56" s="1" t="s">
        <v>29</v>
      </c>
      <c r="G56" s="1" t="s">
        <v>29</v>
      </c>
      <c r="H56" s="1">
        <v>5</v>
      </c>
      <c r="I56" s="1">
        <v>411649</v>
      </c>
      <c r="J56" s="6">
        <f t="shared" si="1"/>
        <v>0.98400818474968865</v>
      </c>
      <c r="K56" s="1"/>
      <c r="L56" s="1"/>
      <c r="M56" s="1"/>
    </row>
    <row r="57" spans="1:13" x14ac:dyDescent="0.3">
      <c r="A57" s="1" t="s">
        <v>758</v>
      </c>
      <c r="B57" s="1" t="s">
        <v>35</v>
      </c>
      <c r="C57" s="1" t="s">
        <v>29</v>
      </c>
      <c r="D57" s="1" t="s">
        <v>29</v>
      </c>
      <c r="E57" s="1" t="s">
        <v>29</v>
      </c>
      <c r="F57" s="1" t="s">
        <v>29</v>
      </c>
      <c r="G57" s="1" t="s">
        <v>29</v>
      </c>
      <c r="H57" s="1">
        <v>5</v>
      </c>
      <c r="I57" s="1">
        <v>411649</v>
      </c>
      <c r="J57" s="6">
        <f t="shared" si="1"/>
        <v>0.98400818474968865</v>
      </c>
      <c r="K57" s="1"/>
      <c r="L57" s="1"/>
      <c r="M57" s="1"/>
    </row>
    <row r="58" spans="1:13" x14ac:dyDescent="0.3">
      <c r="A58" s="1" t="s">
        <v>477</v>
      </c>
      <c r="B58" s="1" t="s">
        <v>35</v>
      </c>
      <c r="C58" s="1" t="s">
        <v>29</v>
      </c>
      <c r="D58" s="1" t="s">
        <v>29</v>
      </c>
      <c r="E58" s="1" t="s">
        <v>29</v>
      </c>
      <c r="F58" s="1" t="s">
        <v>29</v>
      </c>
      <c r="G58" s="1" t="s">
        <v>29</v>
      </c>
      <c r="H58" s="1">
        <v>4</v>
      </c>
      <c r="I58" s="1">
        <v>411999</v>
      </c>
      <c r="J58" s="6">
        <f t="shared" si="1"/>
        <v>0.98484482680314289</v>
      </c>
      <c r="K58" s="1"/>
      <c r="L58" s="1"/>
      <c r="M58" s="1"/>
    </row>
    <row r="59" spans="1:13" x14ac:dyDescent="0.3">
      <c r="A59" s="1" t="s">
        <v>760</v>
      </c>
      <c r="B59" s="1" t="s">
        <v>35</v>
      </c>
      <c r="C59" s="1" t="s">
        <v>29</v>
      </c>
      <c r="D59" s="1" t="s">
        <v>29</v>
      </c>
      <c r="E59" s="1" t="s">
        <v>29</v>
      </c>
      <c r="F59" s="1" t="s">
        <v>29</v>
      </c>
      <c r="G59" s="1" t="s">
        <v>29</v>
      </c>
      <c r="H59" s="1">
        <v>11</v>
      </c>
      <c r="I59" s="1">
        <v>412010</v>
      </c>
      <c r="J59" s="6">
        <f t="shared" si="1"/>
        <v>0.98487112126768006</v>
      </c>
      <c r="K59" s="1"/>
      <c r="L59" s="1"/>
      <c r="M59" s="1"/>
    </row>
    <row r="60" spans="1:13" x14ac:dyDescent="0.3">
      <c r="A60" s="1" t="s">
        <v>750</v>
      </c>
      <c r="B60" s="1" t="s">
        <v>35</v>
      </c>
      <c r="C60" s="1" t="s">
        <v>29</v>
      </c>
      <c r="D60" s="1" t="s">
        <v>29</v>
      </c>
      <c r="E60" s="1" t="s">
        <v>29</v>
      </c>
      <c r="F60" s="1" t="s">
        <v>29</v>
      </c>
      <c r="G60" s="1" t="s">
        <v>29</v>
      </c>
      <c r="H60" s="1">
        <v>11</v>
      </c>
      <c r="I60" s="1">
        <v>412010</v>
      </c>
      <c r="J60" s="6">
        <f t="shared" si="1"/>
        <v>0.98487112126768006</v>
      </c>
      <c r="K60" s="1"/>
      <c r="L60" s="1"/>
      <c r="M60" s="1"/>
    </row>
    <row r="61" spans="1:13" x14ac:dyDescent="0.3">
      <c r="A61" s="1" t="s">
        <v>446</v>
      </c>
      <c r="B61" s="1" t="s">
        <v>47</v>
      </c>
      <c r="C61" s="1">
        <v>0</v>
      </c>
      <c r="D61" s="1">
        <v>10</v>
      </c>
      <c r="E61" s="1">
        <v>3.8403231163465601</v>
      </c>
      <c r="F61" s="1">
        <v>1.95505488850988</v>
      </c>
      <c r="G61" s="1">
        <v>-5.1556554965545898E-2</v>
      </c>
      <c r="H61" s="1" t="s">
        <v>29</v>
      </c>
      <c r="I61" s="1">
        <v>412483</v>
      </c>
      <c r="J61" s="6">
        <f t="shared" si="1"/>
        <v>0.98600178324277676</v>
      </c>
      <c r="K61" s="1"/>
      <c r="L61" s="1"/>
      <c r="M61" s="1"/>
    </row>
    <row r="62" spans="1:13" x14ac:dyDescent="0.3">
      <c r="A62" s="1" t="s">
        <v>441</v>
      </c>
      <c r="B62" s="1" t="s">
        <v>47</v>
      </c>
      <c r="C62" s="1">
        <v>0</v>
      </c>
      <c r="D62" s="1">
        <v>10</v>
      </c>
      <c r="E62" s="1">
        <v>4.7604386120155703E-2</v>
      </c>
      <c r="F62" s="1">
        <v>0.54012454567238199</v>
      </c>
      <c r="G62" s="1">
        <v>13.069326457177899</v>
      </c>
      <c r="H62" s="1" t="s">
        <v>29</v>
      </c>
      <c r="I62" s="1">
        <v>412483</v>
      </c>
      <c r="J62" s="6">
        <f t="shared" si="1"/>
        <v>0.98600178324277676</v>
      </c>
      <c r="K62" s="1"/>
      <c r="L62" s="1"/>
      <c r="M62" s="1"/>
    </row>
    <row r="63" spans="1:13" x14ac:dyDescent="0.3">
      <c r="A63" s="1" t="s">
        <v>515</v>
      </c>
      <c r="B63" s="1" t="s">
        <v>47</v>
      </c>
      <c r="C63" s="3">
        <v>0</v>
      </c>
      <c r="D63" s="3">
        <v>99999</v>
      </c>
      <c r="E63" s="1">
        <v>1507.30769430495</v>
      </c>
      <c r="F63" s="1">
        <v>11657.7245105068</v>
      </c>
      <c r="G63" s="1">
        <v>8.2992118730416795</v>
      </c>
      <c r="H63" s="1" t="s">
        <v>29</v>
      </c>
      <c r="I63" s="1">
        <v>412483</v>
      </c>
      <c r="J63" s="6">
        <f t="shared" si="1"/>
        <v>0.98600178324277676</v>
      </c>
      <c r="K63" s="1" t="s">
        <v>784</v>
      </c>
      <c r="L63" s="1"/>
      <c r="M63" s="1"/>
    </row>
    <row r="64" spans="1:13" x14ac:dyDescent="0.3">
      <c r="A64" s="1" t="s">
        <v>93</v>
      </c>
      <c r="B64" s="1" t="s">
        <v>47</v>
      </c>
      <c r="C64" s="1">
        <v>0</v>
      </c>
      <c r="D64" s="1">
        <v>0</v>
      </c>
      <c r="E64" s="1">
        <v>0</v>
      </c>
      <c r="F64" s="1">
        <v>0</v>
      </c>
      <c r="G64" s="1" t="s">
        <v>29</v>
      </c>
      <c r="H64" s="1" t="s">
        <v>29</v>
      </c>
      <c r="I64" s="1">
        <v>412483</v>
      </c>
      <c r="J64" s="6">
        <f t="shared" si="1"/>
        <v>0.98600178324277676</v>
      </c>
      <c r="K64" s="1" t="s">
        <v>796</v>
      </c>
      <c r="L64" s="1"/>
      <c r="M64" s="1"/>
    </row>
    <row r="65" spans="1:13" x14ac:dyDescent="0.3">
      <c r="A65" s="1" t="s">
        <v>789</v>
      </c>
      <c r="B65" s="1" t="s">
        <v>47</v>
      </c>
      <c r="C65" s="1">
        <v>-28.75</v>
      </c>
      <c r="D65" s="1">
        <v>39</v>
      </c>
      <c r="E65" s="1">
        <v>-5.5867708487380902E-2</v>
      </c>
      <c r="F65" s="1">
        <v>1.78776082049268</v>
      </c>
      <c r="G65" s="1">
        <v>2.5906245464764801</v>
      </c>
      <c r="H65" s="1" t="s">
        <v>29</v>
      </c>
      <c r="I65" s="1">
        <v>412483</v>
      </c>
      <c r="J65" s="6">
        <f t="shared" si="1"/>
        <v>0.98600178324277676</v>
      </c>
      <c r="K65" s="1"/>
      <c r="L65" s="1"/>
      <c r="M65" s="1"/>
    </row>
    <row r="66" spans="1:13" x14ac:dyDescent="0.3">
      <c r="A66" s="8" t="s">
        <v>431</v>
      </c>
      <c r="B66" s="8" t="s">
        <v>47</v>
      </c>
      <c r="C66" s="8">
        <v>0</v>
      </c>
      <c r="D66" s="61">
        <v>0</v>
      </c>
      <c r="E66" s="8">
        <v>0</v>
      </c>
      <c r="F66" s="8">
        <v>0</v>
      </c>
      <c r="G66" s="8" t="s">
        <v>29</v>
      </c>
      <c r="H66" s="8" t="s">
        <v>29</v>
      </c>
      <c r="I66" s="8">
        <v>412483</v>
      </c>
      <c r="J66" s="9">
        <f t="shared" si="1"/>
        <v>0.98600178324277676</v>
      </c>
      <c r="K66" s="8" t="s">
        <v>796</v>
      </c>
      <c r="L66" s="60" t="s">
        <v>27</v>
      </c>
      <c r="M66" s="60" t="s">
        <v>48</v>
      </c>
    </row>
    <row r="67" spans="1:13" x14ac:dyDescent="0.3">
      <c r="A67" s="8" t="s">
        <v>500</v>
      </c>
      <c r="B67" s="8" t="s">
        <v>47</v>
      </c>
      <c r="C67" s="8">
        <v>0</v>
      </c>
      <c r="D67" s="8">
        <v>0</v>
      </c>
      <c r="E67" s="8">
        <v>0</v>
      </c>
      <c r="F67" s="8">
        <v>0</v>
      </c>
      <c r="G67" s="8" t="s">
        <v>29</v>
      </c>
      <c r="H67" s="8" t="s">
        <v>29</v>
      </c>
      <c r="I67" s="8">
        <v>412483</v>
      </c>
      <c r="J67" s="9">
        <f t="shared" ref="J67:J98" si="2">I67/418339</f>
        <v>0.98600178324277676</v>
      </c>
      <c r="K67" s="8" t="s">
        <v>796</v>
      </c>
      <c r="L67" s="60" t="s">
        <v>27</v>
      </c>
      <c r="M67" s="60" t="s">
        <v>91</v>
      </c>
    </row>
    <row r="68" spans="1:13" x14ac:dyDescent="0.3">
      <c r="A68" s="8" t="s">
        <v>772</v>
      </c>
      <c r="B68" s="8" t="s">
        <v>47</v>
      </c>
      <c r="C68" s="8">
        <v>0</v>
      </c>
      <c r="D68" s="8">
        <v>0</v>
      </c>
      <c r="E68" s="8">
        <v>0</v>
      </c>
      <c r="F68" s="8">
        <v>0</v>
      </c>
      <c r="G68" s="8" t="s">
        <v>29</v>
      </c>
      <c r="H68" s="8" t="s">
        <v>29</v>
      </c>
      <c r="I68" s="8">
        <v>412483</v>
      </c>
      <c r="J68" s="9">
        <f t="shared" si="2"/>
        <v>0.98600178324277676</v>
      </c>
      <c r="K68" s="8" t="s">
        <v>796</v>
      </c>
      <c r="L68" s="60" t="s">
        <v>27</v>
      </c>
      <c r="M68" s="60" t="s">
        <v>91</v>
      </c>
    </row>
    <row r="69" spans="1:13" x14ac:dyDescent="0.3">
      <c r="A69" s="8" t="s">
        <v>746</v>
      </c>
      <c r="B69" s="8" t="s">
        <v>47</v>
      </c>
      <c r="C69" s="8">
        <v>0</v>
      </c>
      <c r="D69" s="8">
        <v>9</v>
      </c>
      <c r="E69" s="8">
        <v>4.2719893910778604</v>
      </c>
      <c r="F69" s="8">
        <v>1.4048657987351301</v>
      </c>
      <c r="G69" s="8">
        <v>-0.14095604334372699</v>
      </c>
      <c r="H69" s="8" t="s">
        <v>29</v>
      </c>
      <c r="I69" s="8">
        <v>412483</v>
      </c>
      <c r="J69" s="9">
        <f t="shared" si="2"/>
        <v>0.98600178324277676</v>
      </c>
      <c r="K69" s="8" t="s">
        <v>629</v>
      </c>
      <c r="L69" s="60" t="s">
        <v>27</v>
      </c>
      <c r="M69" s="60" t="s">
        <v>48</v>
      </c>
    </row>
    <row r="70" spans="1:13" x14ac:dyDescent="0.3">
      <c r="A70" s="1" t="s">
        <v>748</v>
      </c>
      <c r="B70" s="1" t="s">
        <v>47</v>
      </c>
      <c r="C70" s="1">
        <v>0</v>
      </c>
      <c r="D70" s="1">
        <v>10</v>
      </c>
      <c r="E70" s="1">
        <v>6.6028274200033401</v>
      </c>
      <c r="F70" s="1">
        <v>1.2430725215418701</v>
      </c>
      <c r="G70" s="1">
        <v>-2.6428752964976798</v>
      </c>
      <c r="H70" s="1" t="s">
        <v>29</v>
      </c>
      <c r="I70" s="1">
        <v>415361</v>
      </c>
      <c r="J70" s="6">
        <f t="shared" si="2"/>
        <v>0.99288137132803778</v>
      </c>
      <c r="K70" s="1"/>
      <c r="L70" s="1"/>
      <c r="M70" s="1"/>
    </row>
    <row r="71" spans="1:13" x14ac:dyDescent="0.3">
      <c r="A71" s="1" t="s">
        <v>747</v>
      </c>
      <c r="B71" s="1" t="s">
        <v>47</v>
      </c>
      <c r="C71" s="1">
        <v>0</v>
      </c>
      <c r="D71" s="1">
        <v>10</v>
      </c>
      <c r="E71" s="1">
        <v>5.8958881551230302</v>
      </c>
      <c r="F71" s="1">
        <v>1.54288168282032</v>
      </c>
      <c r="G71" s="1">
        <v>-1.1544855267891601</v>
      </c>
      <c r="H71" s="1" t="s">
        <v>29</v>
      </c>
      <c r="I71" s="1">
        <v>415361</v>
      </c>
      <c r="J71" s="6">
        <f t="shared" si="2"/>
        <v>0.99288137132803778</v>
      </c>
      <c r="K71" s="1"/>
      <c r="L71" s="1"/>
      <c r="M71" s="1"/>
    </row>
    <row r="72" spans="1:13" x14ac:dyDescent="0.3">
      <c r="A72" s="8" t="s">
        <v>357</v>
      </c>
      <c r="B72" s="8" t="s">
        <v>47</v>
      </c>
      <c r="C72" s="8">
        <v>0</v>
      </c>
      <c r="D72" s="8">
        <v>10</v>
      </c>
      <c r="E72" s="8">
        <v>6.7384877251354496</v>
      </c>
      <c r="F72" s="8">
        <v>1.53790544349104</v>
      </c>
      <c r="G72" s="8">
        <v>-1.91236720137964</v>
      </c>
      <c r="H72" s="8" t="s">
        <v>29</v>
      </c>
      <c r="I72" s="8">
        <v>415361</v>
      </c>
      <c r="J72" s="9">
        <f t="shared" si="2"/>
        <v>0.99288137132803778</v>
      </c>
      <c r="K72" s="8" t="s">
        <v>629</v>
      </c>
      <c r="L72" s="60" t="s">
        <v>27</v>
      </c>
      <c r="M72" s="60" t="s">
        <v>48</v>
      </c>
    </row>
    <row r="73" spans="1:13" x14ac:dyDescent="0.3">
      <c r="A73" s="1" t="s">
        <v>433</v>
      </c>
      <c r="B73" s="1" t="s">
        <v>35</v>
      </c>
      <c r="C73" s="1" t="s">
        <v>29</v>
      </c>
      <c r="D73" s="1" t="s">
        <v>29</v>
      </c>
      <c r="E73" s="1" t="s">
        <v>29</v>
      </c>
      <c r="F73" s="1" t="s">
        <v>29</v>
      </c>
      <c r="G73" s="1" t="s">
        <v>29</v>
      </c>
      <c r="H73" s="1" t="s">
        <v>29</v>
      </c>
      <c r="I73" s="1">
        <v>417860</v>
      </c>
      <c r="J73" s="6">
        <f t="shared" si="2"/>
        <v>0.99885499558970114</v>
      </c>
      <c r="K73" s="1"/>
      <c r="L73" s="1"/>
      <c r="M73" s="1"/>
    </row>
    <row r="74" spans="1:13" x14ac:dyDescent="0.3">
      <c r="A74" s="1" t="s">
        <v>510</v>
      </c>
      <c r="B74" s="1" t="s">
        <v>35</v>
      </c>
      <c r="C74" s="1" t="s">
        <v>29</v>
      </c>
      <c r="D74" s="1" t="s">
        <v>29</v>
      </c>
      <c r="E74" s="1" t="s">
        <v>29</v>
      </c>
      <c r="F74" s="1" t="s">
        <v>29</v>
      </c>
      <c r="G74" s="1" t="s">
        <v>29</v>
      </c>
      <c r="H74" s="1">
        <v>10</v>
      </c>
      <c r="I74" s="1">
        <v>417909</v>
      </c>
      <c r="J74" s="6">
        <f t="shared" si="2"/>
        <v>0.99897212547718472</v>
      </c>
      <c r="K74" s="1"/>
      <c r="L74" s="1"/>
      <c r="M74" s="1"/>
    </row>
    <row r="75" spans="1:13" x14ac:dyDescent="0.3">
      <c r="A75" s="8" t="s">
        <v>452</v>
      </c>
      <c r="B75" s="8" t="s">
        <v>35</v>
      </c>
      <c r="C75" s="8" t="s">
        <v>29</v>
      </c>
      <c r="D75" s="8" t="s">
        <v>29</v>
      </c>
      <c r="E75" s="8" t="s">
        <v>29</v>
      </c>
      <c r="F75" s="8" t="s">
        <v>29</v>
      </c>
      <c r="G75" s="8" t="s">
        <v>29</v>
      </c>
      <c r="H75" s="8" t="s">
        <v>29</v>
      </c>
      <c r="I75" s="8">
        <v>418317</v>
      </c>
      <c r="J75" s="9">
        <f t="shared" si="2"/>
        <v>0.99994741107092577</v>
      </c>
      <c r="K75" s="8"/>
      <c r="L75" s="60" t="s">
        <v>27</v>
      </c>
      <c r="M75" s="60" t="s">
        <v>75</v>
      </c>
    </row>
    <row r="76" spans="1:13" x14ac:dyDescent="0.3">
      <c r="A76" s="8" t="s">
        <v>451</v>
      </c>
      <c r="B76" s="8" t="s">
        <v>35</v>
      </c>
      <c r="C76" s="8" t="s">
        <v>29</v>
      </c>
      <c r="D76" s="8" t="s">
        <v>29</v>
      </c>
      <c r="E76" s="8" t="s">
        <v>29</v>
      </c>
      <c r="F76" s="8" t="s">
        <v>29</v>
      </c>
      <c r="G76" s="8" t="s">
        <v>29</v>
      </c>
      <c r="H76" s="8" t="s">
        <v>29</v>
      </c>
      <c r="I76" s="8">
        <v>418317</v>
      </c>
      <c r="J76" s="9">
        <f t="shared" si="2"/>
        <v>0.99994741107092577</v>
      </c>
      <c r="K76" s="8"/>
      <c r="L76" s="60" t="s">
        <v>27</v>
      </c>
      <c r="M76" s="60" t="s">
        <v>75</v>
      </c>
    </row>
    <row r="77" spans="1:13" x14ac:dyDescent="0.3">
      <c r="A77" s="1" t="s">
        <v>39</v>
      </c>
      <c r="B77" s="2" t="s">
        <v>35</v>
      </c>
      <c r="C77" s="1" t="s">
        <v>29</v>
      </c>
      <c r="D77" s="1" t="s">
        <v>29</v>
      </c>
      <c r="E77" s="1" t="s">
        <v>29</v>
      </c>
      <c r="F77" s="1" t="s">
        <v>29</v>
      </c>
      <c r="G77" s="1" t="s">
        <v>29</v>
      </c>
      <c r="H77" s="1" t="s">
        <v>29</v>
      </c>
      <c r="I77" s="1">
        <v>418333</v>
      </c>
      <c r="J77" s="6">
        <f t="shared" si="2"/>
        <v>0.99998565756479796</v>
      </c>
      <c r="K77" s="1"/>
      <c r="L77" s="1"/>
      <c r="M77" s="1"/>
    </row>
    <row r="78" spans="1:13" x14ac:dyDescent="0.3">
      <c r="A78" s="1" t="s">
        <v>503</v>
      </c>
      <c r="B78" s="1" t="s">
        <v>35</v>
      </c>
      <c r="C78" s="1" t="s">
        <v>29</v>
      </c>
      <c r="D78" s="1" t="s">
        <v>29</v>
      </c>
      <c r="E78" s="1" t="s">
        <v>29</v>
      </c>
      <c r="F78" s="1" t="s">
        <v>29</v>
      </c>
      <c r="G78" s="1" t="s">
        <v>29</v>
      </c>
      <c r="H78" s="1">
        <v>17</v>
      </c>
      <c r="I78" s="1">
        <v>418336</v>
      </c>
      <c r="J78" s="6">
        <f t="shared" si="2"/>
        <v>0.99999282878239892</v>
      </c>
      <c r="K78" s="1"/>
      <c r="L78" s="1"/>
      <c r="M78" s="1"/>
    </row>
    <row r="79" spans="1:13" x14ac:dyDescent="0.3">
      <c r="A79" s="1" t="s">
        <v>436</v>
      </c>
      <c r="B79" s="2" t="s">
        <v>35</v>
      </c>
      <c r="C79" s="2" t="s">
        <v>29</v>
      </c>
      <c r="D79" s="2" t="s">
        <v>29</v>
      </c>
      <c r="E79" s="1" t="s">
        <v>29</v>
      </c>
      <c r="F79" s="1" t="s">
        <v>29</v>
      </c>
      <c r="G79" s="1" t="s">
        <v>29</v>
      </c>
      <c r="H79" s="1">
        <v>21</v>
      </c>
      <c r="I79" s="1">
        <v>418337</v>
      </c>
      <c r="J79" s="6">
        <f t="shared" si="2"/>
        <v>0.99999521918826595</v>
      </c>
      <c r="K79" s="1"/>
      <c r="L79" s="1"/>
      <c r="M79" s="1"/>
    </row>
    <row r="80" spans="1:13" x14ac:dyDescent="0.3">
      <c r="A80" s="1" t="s">
        <v>480</v>
      </c>
      <c r="B80" s="1" t="s">
        <v>35</v>
      </c>
      <c r="C80" s="1" t="s">
        <v>29</v>
      </c>
      <c r="D80" s="1" t="s">
        <v>29</v>
      </c>
      <c r="E80" s="1" t="s">
        <v>29</v>
      </c>
      <c r="F80" s="1" t="s">
        <v>29</v>
      </c>
      <c r="G80" s="1" t="s">
        <v>29</v>
      </c>
      <c r="H80" s="1">
        <v>12</v>
      </c>
      <c r="I80" s="1">
        <v>418337</v>
      </c>
      <c r="J80" s="6">
        <f t="shared" si="2"/>
        <v>0.99999521918826595</v>
      </c>
      <c r="K80" s="1"/>
      <c r="L80" s="1"/>
      <c r="M80" s="1"/>
    </row>
    <row r="81" spans="1:13" x14ac:dyDescent="0.3">
      <c r="A81" s="8" t="s">
        <v>755</v>
      </c>
      <c r="B81" s="62" t="s">
        <v>47</v>
      </c>
      <c r="C81" s="62">
        <v>40805.82435185185</v>
      </c>
      <c r="D81" s="62">
        <v>41190.340462962966</v>
      </c>
      <c r="E81" s="8" t="s">
        <v>29</v>
      </c>
      <c r="F81" s="8" t="s">
        <v>29</v>
      </c>
      <c r="G81" s="8" t="s">
        <v>29</v>
      </c>
      <c r="H81" s="8" t="s">
        <v>29</v>
      </c>
      <c r="I81" s="8">
        <v>418339</v>
      </c>
      <c r="J81" s="9">
        <f t="shared" si="2"/>
        <v>1</v>
      </c>
      <c r="K81" s="8"/>
      <c r="L81" s="60" t="s">
        <v>27</v>
      </c>
      <c r="M81" s="60" t="s">
        <v>75</v>
      </c>
    </row>
    <row r="82" spans="1:13" x14ac:dyDescent="0.3">
      <c r="A82" s="1" t="s">
        <v>439</v>
      </c>
      <c r="B82" s="1" t="s">
        <v>35</v>
      </c>
      <c r="C82" s="1" t="s">
        <v>29</v>
      </c>
      <c r="D82" s="1" t="s">
        <v>29</v>
      </c>
      <c r="E82" s="3" t="s">
        <v>29</v>
      </c>
      <c r="F82" s="3" t="s">
        <v>29</v>
      </c>
      <c r="G82" s="1" t="s">
        <v>29</v>
      </c>
      <c r="H82" s="1" t="s">
        <v>29</v>
      </c>
      <c r="I82" s="1">
        <v>418339</v>
      </c>
      <c r="J82" s="6">
        <f t="shared" si="2"/>
        <v>1</v>
      </c>
      <c r="K82" s="1"/>
      <c r="L82" s="1"/>
      <c r="M82" s="1"/>
    </row>
    <row r="83" spans="1:13" x14ac:dyDescent="0.3">
      <c r="A83" s="1" t="s">
        <v>511</v>
      </c>
      <c r="B83" s="1" t="s">
        <v>47</v>
      </c>
      <c r="C83" s="1">
        <v>0</v>
      </c>
      <c r="D83" s="1">
        <v>3635</v>
      </c>
      <c r="E83" s="1">
        <v>41.512032107931198</v>
      </c>
      <c r="F83" s="1">
        <v>17.083945505235</v>
      </c>
      <c r="G83" s="1">
        <v>22.031776201954099</v>
      </c>
      <c r="H83" s="1" t="s">
        <v>29</v>
      </c>
      <c r="I83" s="1">
        <v>418339</v>
      </c>
      <c r="J83" s="6">
        <f t="shared" si="2"/>
        <v>1</v>
      </c>
      <c r="K83" s="1"/>
      <c r="L83" s="1"/>
      <c r="M83" s="1"/>
    </row>
    <row r="84" spans="1:13" x14ac:dyDescent="0.3">
      <c r="A84" s="8" t="s">
        <v>513</v>
      </c>
      <c r="B84" s="8" t="s">
        <v>47</v>
      </c>
      <c r="C84" s="8">
        <v>0</v>
      </c>
      <c r="D84" s="8">
        <v>30</v>
      </c>
      <c r="E84" s="8">
        <v>6.7600080317636397</v>
      </c>
      <c r="F84" s="8">
        <v>9.5624832862977804</v>
      </c>
      <c r="G84" s="8">
        <v>1.1320164904823</v>
      </c>
      <c r="H84" s="8" t="s">
        <v>29</v>
      </c>
      <c r="I84" s="8">
        <v>418339</v>
      </c>
      <c r="J84" s="9">
        <f t="shared" si="2"/>
        <v>1</v>
      </c>
      <c r="K84" s="8"/>
      <c r="L84" s="60" t="s">
        <v>27</v>
      </c>
      <c r="M84" s="60" t="s">
        <v>797</v>
      </c>
    </row>
    <row r="85" spans="1:13" x14ac:dyDescent="0.3">
      <c r="A85" s="1" t="s">
        <v>464</v>
      </c>
      <c r="B85" s="1" t="s">
        <v>47</v>
      </c>
      <c r="C85" s="2">
        <v>40804</v>
      </c>
      <c r="D85" s="2">
        <v>41189</v>
      </c>
      <c r="E85" s="1" t="s">
        <v>29</v>
      </c>
      <c r="F85" s="1" t="s">
        <v>29</v>
      </c>
      <c r="G85" s="1" t="s">
        <v>29</v>
      </c>
      <c r="H85" s="1" t="s">
        <v>29</v>
      </c>
      <c r="I85" s="1">
        <v>418339</v>
      </c>
      <c r="J85" s="6">
        <f t="shared" si="2"/>
        <v>1</v>
      </c>
      <c r="K85" s="1"/>
      <c r="L85" s="1"/>
      <c r="M85" s="1"/>
    </row>
    <row r="86" spans="1:13" x14ac:dyDescent="0.3">
      <c r="A86" s="1" t="s">
        <v>449</v>
      </c>
      <c r="B86" s="1" t="s">
        <v>47</v>
      </c>
      <c r="C86" s="1">
        <v>0</v>
      </c>
      <c r="D86" s="1">
        <v>999</v>
      </c>
      <c r="E86" s="1">
        <v>32.695815164256103</v>
      </c>
      <c r="F86" s="1">
        <v>9.4365058695068509</v>
      </c>
      <c r="G86" s="1">
        <v>61.164710895387998</v>
      </c>
      <c r="H86" s="1" t="s">
        <v>29</v>
      </c>
      <c r="I86" s="1">
        <v>418339</v>
      </c>
      <c r="J86" s="6">
        <f t="shared" si="2"/>
        <v>1</v>
      </c>
      <c r="K86" s="1" t="s">
        <v>22</v>
      </c>
      <c r="L86" s="1"/>
      <c r="M86" s="1"/>
    </row>
    <row r="87" spans="1:13" x14ac:dyDescent="0.3">
      <c r="A87" s="1" t="s">
        <v>749</v>
      </c>
      <c r="B87" s="1" t="s">
        <v>35</v>
      </c>
      <c r="C87" s="1" t="s">
        <v>29</v>
      </c>
      <c r="D87" s="1" t="s">
        <v>29</v>
      </c>
      <c r="E87" s="1" t="s">
        <v>29</v>
      </c>
      <c r="F87" s="1" t="s">
        <v>29</v>
      </c>
      <c r="G87" s="1" t="s">
        <v>29</v>
      </c>
      <c r="H87" s="1">
        <v>3</v>
      </c>
      <c r="I87" s="1">
        <v>418339</v>
      </c>
      <c r="J87" s="6">
        <f t="shared" si="2"/>
        <v>1</v>
      </c>
      <c r="K87" s="1"/>
      <c r="L87" s="1"/>
      <c r="M87" s="1"/>
    </row>
    <row r="88" spans="1:13" x14ac:dyDescent="0.3">
      <c r="A88" s="1" t="s">
        <v>507</v>
      </c>
      <c r="B88" s="1" t="s">
        <v>35</v>
      </c>
      <c r="C88" s="1" t="s">
        <v>29</v>
      </c>
      <c r="D88" s="1" t="s">
        <v>29</v>
      </c>
      <c r="E88" s="1" t="s">
        <v>29</v>
      </c>
      <c r="F88" s="1" t="s">
        <v>29</v>
      </c>
      <c r="G88" s="1" t="s">
        <v>29</v>
      </c>
      <c r="H88" s="1">
        <v>6</v>
      </c>
      <c r="I88" s="1">
        <v>418339</v>
      </c>
      <c r="J88" s="6">
        <f t="shared" si="2"/>
        <v>1</v>
      </c>
      <c r="K88" s="1"/>
      <c r="L88" s="1"/>
      <c r="M88" s="1"/>
    </row>
    <row r="89" spans="1:13" x14ac:dyDescent="0.3">
      <c r="A89" s="1" t="s">
        <v>434</v>
      </c>
      <c r="B89" s="1" t="s">
        <v>35</v>
      </c>
      <c r="C89" s="1" t="s">
        <v>29</v>
      </c>
      <c r="D89" s="1" t="s">
        <v>29</v>
      </c>
      <c r="E89" s="1" t="s">
        <v>29</v>
      </c>
      <c r="F89" s="1" t="s">
        <v>29</v>
      </c>
      <c r="G89" s="1" t="s">
        <v>29</v>
      </c>
      <c r="H89" s="1" t="s">
        <v>29</v>
      </c>
      <c r="I89" s="1">
        <v>418339</v>
      </c>
      <c r="J89" s="6">
        <f t="shared" si="2"/>
        <v>1</v>
      </c>
      <c r="K89" s="1" t="s">
        <v>481</v>
      </c>
      <c r="L89" s="1"/>
      <c r="M89" s="1"/>
    </row>
    <row r="90" spans="1:13" x14ac:dyDescent="0.3">
      <c r="A90" s="1" t="s">
        <v>498</v>
      </c>
      <c r="B90" s="1" t="s">
        <v>47</v>
      </c>
      <c r="C90" s="2">
        <v>40787</v>
      </c>
      <c r="D90" s="2">
        <v>41189</v>
      </c>
      <c r="E90" s="1" t="s">
        <v>29</v>
      </c>
      <c r="F90" s="1" t="s">
        <v>29</v>
      </c>
      <c r="G90" s="1" t="s">
        <v>29</v>
      </c>
      <c r="H90" s="1" t="s">
        <v>29</v>
      </c>
      <c r="I90" s="1">
        <v>418339</v>
      </c>
      <c r="J90" s="6">
        <f t="shared" si="2"/>
        <v>1</v>
      </c>
      <c r="K90" s="1" t="s">
        <v>208</v>
      </c>
      <c r="L90" s="1"/>
      <c r="M90" s="1"/>
    </row>
    <row r="91" spans="1:13" x14ac:dyDescent="0.3">
      <c r="A91" s="1" t="s">
        <v>38</v>
      </c>
      <c r="B91" s="1" t="s">
        <v>35</v>
      </c>
      <c r="C91" s="1" t="s">
        <v>29</v>
      </c>
      <c r="D91" s="1" t="s">
        <v>29</v>
      </c>
      <c r="E91" s="1" t="s">
        <v>29</v>
      </c>
      <c r="F91" s="1" t="s">
        <v>29</v>
      </c>
      <c r="G91" s="1" t="s">
        <v>29</v>
      </c>
      <c r="H91" s="1">
        <v>9</v>
      </c>
      <c r="I91" s="1">
        <v>418339</v>
      </c>
      <c r="J91" s="6">
        <f t="shared" si="2"/>
        <v>1</v>
      </c>
      <c r="K91" s="1" t="s">
        <v>343</v>
      </c>
      <c r="L91" s="1"/>
      <c r="M91" s="1"/>
    </row>
    <row r="92" spans="1:13" x14ac:dyDescent="0.3">
      <c r="A92" s="1" t="s">
        <v>444</v>
      </c>
      <c r="B92" s="1" t="s">
        <v>35</v>
      </c>
      <c r="C92" s="1" t="s">
        <v>29</v>
      </c>
      <c r="D92" s="1" t="s">
        <v>29</v>
      </c>
      <c r="E92" s="1" t="s">
        <v>29</v>
      </c>
      <c r="F92" s="1" t="s">
        <v>29</v>
      </c>
      <c r="G92" s="1" t="s">
        <v>29</v>
      </c>
      <c r="H92" s="1">
        <v>12</v>
      </c>
      <c r="I92" s="1">
        <v>418339</v>
      </c>
      <c r="J92" s="6">
        <f t="shared" si="2"/>
        <v>1</v>
      </c>
      <c r="K92" s="1"/>
      <c r="L92" s="1"/>
      <c r="M92" s="1"/>
    </row>
    <row r="93" spans="1:13" ht="49.5" x14ac:dyDescent="0.3">
      <c r="A93" s="1" t="s">
        <v>496</v>
      </c>
      <c r="B93" s="1" t="s">
        <v>47</v>
      </c>
      <c r="C93" s="1">
        <v>0</v>
      </c>
      <c r="D93" s="1">
        <v>725000000000000</v>
      </c>
      <c r="E93" s="3">
        <v>6919097656.3554401</v>
      </c>
      <c r="F93" s="3">
        <v>1222728406006.01</v>
      </c>
      <c r="G93" s="1">
        <v>512.64588939517205</v>
      </c>
      <c r="H93" s="1" t="s">
        <v>29</v>
      </c>
      <c r="I93" s="1">
        <v>418339</v>
      </c>
      <c r="J93" s="6">
        <f t="shared" si="2"/>
        <v>1</v>
      </c>
      <c r="K93" s="67" t="s">
        <v>214</v>
      </c>
      <c r="L93" s="1"/>
      <c r="M93" s="1"/>
    </row>
    <row r="94" spans="1:13" x14ac:dyDescent="0.3">
      <c r="A94" s="8" t="s">
        <v>463</v>
      </c>
      <c r="B94" s="8" t="s">
        <v>47</v>
      </c>
      <c r="C94" s="8">
        <v>0</v>
      </c>
      <c r="D94" s="8">
        <v>0</v>
      </c>
      <c r="E94" s="8">
        <v>0</v>
      </c>
      <c r="F94" s="8">
        <v>0</v>
      </c>
      <c r="G94" s="8" t="s">
        <v>29</v>
      </c>
      <c r="H94" s="8" t="s">
        <v>29</v>
      </c>
      <c r="I94" s="8">
        <v>418339</v>
      </c>
      <c r="J94" s="9">
        <f t="shared" si="2"/>
        <v>1</v>
      </c>
      <c r="K94" s="8" t="s">
        <v>497</v>
      </c>
      <c r="L94" s="60" t="s">
        <v>27</v>
      </c>
      <c r="M94" s="60" t="s">
        <v>48</v>
      </c>
    </row>
    <row r="95" spans="1:13" x14ac:dyDescent="0.3">
      <c r="A95" s="1" t="s">
        <v>448</v>
      </c>
      <c r="B95" s="1" t="s">
        <v>47</v>
      </c>
      <c r="C95" s="3">
        <v>0</v>
      </c>
      <c r="D95" s="3">
        <v>50000000</v>
      </c>
      <c r="E95" s="1">
        <v>5586680.6126131397</v>
      </c>
      <c r="F95" s="1">
        <v>7528263.5225538099</v>
      </c>
      <c r="G95" s="1">
        <v>1.4419123688490401</v>
      </c>
      <c r="H95" s="1" t="s">
        <v>29</v>
      </c>
      <c r="I95" s="1">
        <v>418339</v>
      </c>
      <c r="J95" s="6">
        <f t="shared" si="2"/>
        <v>1</v>
      </c>
      <c r="K95" s="1"/>
      <c r="L95" s="1"/>
      <c r="M95" s="1"/>
    </row>
    <row r="96" spans="1:13" x14ac:dyDescent="0.3">
      <c r="A96" s="1" t="s">
        <v>506</v>
      </c>
      <c r="B96" s="1" t="s">
        <v>47</v>
      </c>
      <c r="C96" s="3">
        <v>0</v>
      </c>
      <c r="D96" s="1">
        <v>50000000</v>
      </c>
      <c r="E96" s="1">
        <v>9984377.7481896095</v>
      </c>
      <c r="F96" s="1">
        <v>8456946.2409992907</v>
      </c>
      <c r="G96" s="1">
        <v>1.2685621942334599</v>
      </c>
      <c r="H96" s="1" t="s">
        <v>29</v>
      </c>
      <c r="I96" s="1">
        <v>418339</v>
      </c>
      <c r="J96" s="6">
        <f t="shared" si="2"/>
        <v>1</v>
      </c>
      <c r="K96" s="1" t="s">
        <v>783</v>
      </c>
      <c r="L96" s="1"/>
      <c r="M96" s="1"/>
    </row>
    <row r="97" spans="1:13" x14ac:dyDescent="0.3">
      <c r="A97" s="1" t="s">
        <v>443</v>
      </c>
      <c r="B97" s="1" t="s">
        <v>47</v>
      </c>
      <c r="C97" s="1">
        <v>-1863462912</v>
      </c>
      <c r="D97" s="1">
        <v>700000000000</v>
      </c>
      <c r="E97" s="3">
        <v>48538305.062300801</v>
      </c>
      <c r="F97" s="3">
        <v>4647574440.8948898</v>
      </c>
      <c r="G97" s="1">
        <v>147.46323323489301</v>
      </c>
      <c r="H97" s="1" t="s">
        <v>29</v>
      </c>
      <c r="I97" s="1">
        <v>418339</v>
      </c>
      <c r="J97" s="6">
        <f t="shared" si="2"/>
        <v>1</v>
      </c>
      <c r="K97" s="1" t="s">
        <v>17</v>
      </c>
      <c r="L97" s="1"/>
      <c r="M97" s="1"/>
    </row>
    <row r="98" spans="1:13" x14ac:dyDescent="0.3">
      <c r="A98" s="8" t="s">
        <v>63</v>
      </c>
      <c r="B98" s="8" t="s">
        <v>35</v>
      </c>
      <c r="C98" s="8" t="s">
        <v>29</v>
      </c>
      <c r="D98" s="8" t="s">
        <v>29</v>
      </c>
      <c r="E98" s="8" t="s">
        <v>29</v>
      </c>
      <c r="F98" s="8" t="s">
        <v>29</v>
      </c>
      <c r="G98" s="8" t="s">
        <v>29</v>
      </c>
      <c r="H98" s="8">
        <v>2</v>
      </c>
      <c r="I98" s="8">
        <v>418339</v>
      </c>
      <c r="J98" s="9">
        <f t="shared" si="2"/>
        <v>1</v>
      </c>
      <c r="K98" s="8"/>
      <c r="L98" s="60" t="s">
        <v>27</v>
      </c>
      <c r="M98" s="60" t="s">
        <v>75</v>
      </c>
    </row>
    <row r="99" spans="1:13" x14ac:dyDescent="0.3">
      <c r="A99" s="8" t="s">
        <v>462</v>
      </c>
      <c r="B99" s="8" t="s">
        <v>35</v>
      </c>
      <c r="C99" s="8" t="s">
        <v>29</v>
      </c>
      <c r="D99" s="8" t="s">
        <v>29</v>
      </c>
      <c r="E99" s="8" t="s">
        <v>29</v>
      </c>
      <c r="F99" s="8" t="s">
        <v>29</v>
      </c>
      <c r="G99" s="8" t="s">
        <v>29</v>
      </c>
      <c r="H99" s="8">
        <v>1</v>
      </c>
      <c r="I99" s="8">
        <v>418339</v>
      </c>
      <c r="J99" s="9">
        <f t="shared" ref="J99:J102" si="3">I99/418339</f>
        <v>1</v>
      </c>
      <c r="K99" s="8"/>
      <c r="L99" s="60" t="s">
        <v>27</v>
      </c>
      <c r="M99" s="60" t="s">
        <v>75</v>
      </c>
    </row>
    <row r="100" spans="1:13" x14ac:dyDescent="0.3">
      <c r="A100" s="8" t="s">
        <v>438</v>
      </c>
      <c r="B100" s="69" t="s">
        <v>47</v>
      </c>
      <c r="C100" s="69">
        <v>1</v>
      </c>
      <c r="D100" s="69">
        <v>7236</v>
      </c>
      <c r="E100" s="8">
        <v>1403.47116811965</v>
      </c>
      <c r="F100" s="8">
        <v>1311.98722497618</v>
      </c>
      <c r="G100" s="8">
        <v>1.41962891790122</v>
      </c>
      <c r="H100" s="8" t="s">
        <v>29</v>
      </c>
      <c r="I100" s="8">
        <v>418339</v>
      </c>
      <c r="J100" s="9">
        <f t="shared" si="3"/>
        <v>1</v>
      </c>
      <c r="K100" s="8"/>
      <c r="L100" s="60" t="s">
        <v>27</v>
      </c>
      <c r="M100" s="60" t="s">
        <v>75</v>
      </c>
    </row>
    <row r="101" spans="1:13" x14ac:dyDescent="0.3">
      <c r="A101" s="1" t="s">
        <v>752</v>
      </c>
      <c r="B101" s="1" t="s">
        <v>35</v>
      </c>
      <c r="C101" s="1" t="s">
        <v>29</v>
      </c>
      <c r="D101" s="3" t="s">
        <v>29</v>
      </c>
      <c r="E101" s="3" t="s">
        <v>29</v>
      </c>
      <c r="F101" s="1" t="s">
        <v>29</v>
      </c>
      <c r="G101" s="1" t="s">
        <v>29</v>
      </c>
      <c r="H101" s="1" t="s">
        <v>29</v>
      </c>
      <c r="I101" s="1">
        <v>418339</v>
      </c>
      <c r="J101" s="6">
        <f t="shared" si="3"/>
        <v>1</v>
      </c>
      <c r="K101" s="1"/>
      <c r="L101" s="1"/>
      <c r="M101" s="1"/>
    </row>
    <row r="102" spans="1:13" x14ac:dyDescent="0.3">
      <c r="A102" s="8" t="s">
        <v>542</v>
      </c>
      <c r="B102" s="8" t="s">
        <v>35</v>
      </c>
      <c r="C102" s="8" t="s">
        <v>29</v>
      </c>
      <c r="D102" s="8" t="s">
        <v>29</v>
      </c>
      <c r="E102" s="61" t="s">
        <v>29</v>
      </c>
      <c r="F102" s="61" t="s">
        <v>29</v>
      </c>
      <c r="G102" s="8" t="s">
        <v>29</v>
      </c>
      <c r="H102" s="8">
        <v>2</v>
      </c>
      <c r="I102" s="8">
        <v>418339</v>
      </c>
      <c r="J102" s="9">
        <f t="shared" si="3"/>
        <v>1</v>
      </c>
      <c r="K102" s="8"/>
      <c r="L102" s="60" t="s">
        <v>27</v>
      </c>
      <c r="M102" s="60" t="s">
        <v>75</v>
      </c>
    </row>
    <row r="105" spans="1:13" ht="19.5" x14ac:dyDescent="0.3">
      <c r="A105" s="55" t="s">
        <v>174</v>
      </c>
      <c r="K105" s="12"/>
    </row>
    <row r="106" spans="1:13" x14ac:dyDescent="0.3">
      <c r="A106" s="56" t="s">
        <v>468</v>
      </c>
      <c r="E106" s="56" t="s">
        <v>15</v>
      </c>
      <c r="K106" s="33" t="s">
        <v>479</v>
      </c>
    </row>
    <row r="107" spans="1:13" x14ac:dyDescent="0.3">
      <c r="A107" s="5" t="s">
        <v>480</v>
      </c>
      <c r="B107" s="5" t="s">
        <v>450</v>
      </c>
      <c r="C107" s="5" t="s">
        <v>488</v>
      </c>
      <c r="E107" s="196" t="s">
        <v>52</v>
      </c>
      <c r="F107" s="193" t="s">
        <v>26</v>
      </c>
      <c r="G107" s="198"/>
      <c r="H107" s="191" t="s">
        <v>65</v>
      </c>
      <c r="I107" s="192"/>
      <c r="J107" s="191" t="s">
        <v>69</v>
      </c>
      <c r="K107" s="192"/>
    </row>
    <row r="108" spans="1:13" x14ac:dyDescent="0.3">
      <c r="A108" s="13" t="s">
        <v>472</v>
      </c>
      <c r="B108" s="14">
        <v>330673</v>
      </c>
      <c r="C108" s="13" t="s">
        <v>26</v>
      </c>
      <c r="E108" s="197"/>
      <c r="F108" s="4" t="s">
        <v>757</v>
      </c>
      <c r="G108" s="35" t="s">
        <v>753</v>
      </c>
      <c r="H108" s="36" t="s">
        <v>757</v>
      </c>
      <c r="I108" s="4" t="s">
        <v>753</v>
      </c>
      <c r="J108" s="36" t="s">
        <v>757</v>
      </c>
      <c r="K108" s="4" t="s">
        <v>753</v>
      </c>
    </row>
    <row r="109" spans="1:13" x14ac:dyDescent="0.3">
      <c r="A109" s="8" t="s">
        <v>24</v>
      </c>
      <c r="B109" s="16">
        <v>42758</v>
      </c>
      <c r="C109" s="8" t="s">
        <v>65</v>
      </c>
      <c r="E109" s="5" t="s">
        <v>62</v>
      </c>
      <c r="F109" s="1">
        <v>38.103999999999999</v>
      </c>
      <c r="G109" s="1">
        <v>39.796999999999997</v>
      </c>
      <c r="H109" s="1">
        <v>37.895000000000003</v>
      </c>
      <c r="I109" s="1">
        <v>36.146000000000001</v>
      </c>
      <c r="J109" s="42">
        <v>35.631999999999998</v>
      </c>
      <c r="K109" s="42">
        <v>44.420999999999999</v>
      </c>
    </row>
    <row r="110" spans="1:13" x14ac:dyDescent="0.3">
      <c r="A110" s="8" t="s">
        <v>31</v>
      </c>
      <c r="B110" s="16">
        <v>32433</v>
      </c>
      <c r="C110" s="8" t="s">
        <v>65</v>
      </c>
      <c r="E110" s="5" t="s">
        <v>763</v>
      </c>
      <c r="F110" s="1">
        <v>5.9260000000000002</v>
      </c>
      <c r="G110" s="1">
        <v>5.8140000000000001</v>
      </c>
      <c r="H110" s="1">
        <v>5.8970000000000002</v>
      </c>
      <c r="I110" s="1">
        <v>6.2549999999999999</v>
      </c>
      <c r="J110" s="42">
        <v>7.6980000000000004</v>
      </c>
      <c r="K110" s="42">
        <v>5</v>
      </c>
    </row>
    <row r="111" spans="1:13" x14ac:dyDescent="0.3">
      <c r="A111" s="13" t="s">
        <v>33</v>
      </c>
      <c r="B111" s="14">
        <v>5674</v>
      </c>
      <c r="C111" s="13" t="s">
        <v>26</v>
      </c>
      <c r="E111" s="5" t="s">
        <v>748</v>
      </c>
      <c r="F111" s="1">
        <v>6.4770000000000003</v>
      </c>
      <c r="G111" s="1">
        <v>6.5720000000000001</v>
      </c>
      <c r="H111" s="1">
        <v>6.82</v>
      </c>
      <c r="I111" s="1">
        <v>6.8840000000000003</v>
      </c>
      <c r="J111" s="42">
        <v>7.4939999999999998</v>
      </c>
      <c r="K111" s="42">
        <v>6</v>
      </c>
    </row>
    <row r="112" spans="1:13" x14ac:dyDescent="0.3">
      <c r="A112" s="8" t="s">
        <v>483</v>
      </c>
      <c r="B112" s="16">
        <v>3433</v>
      </c>
      <c r="C112" s="8" t="s">
        <v>65</v>
      </c>
      <c r="E112" s="5" t="s">
        <v>446</v>
      </c>
      <c r="F112" s="1">
        <v>4.577</v>
      </c>
      <c r="G112" s="1">
        <v>3.8</v>
      </c>
      <c r="H112" s="1">
        <v>0.81799999999999995</v>
      </c>
      <c r="I112" s="1">
        <v>4.9400000000000004</v>
      </c>
      <c r="J112" s="42">
        <v>4.7110000000000003</v>
      </c>
      <c r="K112" s="42">
        <v>3.2629999999999999</v>
      </c>
    </row>
    <row r="113" spans="1:11" x14ac:dyDescent="0.3">
      <c r="A113" s="13" t="s">
        <v>30</v>
      </c>
      <c r="B113" s="14">
        <v>979</v>
      </c>
      <c r="C113" s="13" t="s">
        <v>26</v>
      </c>
      <c r="E113" s="5" t="s">
        <v>441</v>
      </c>
      <c r="F113" s="1">
        <v>3.2000000000000001E-2</v>
      </c>
      <c r="G113" s="1">
        <v>1E-3</v>
      </c>
      <c r="H113" s="1">
        <v>0.189</v>
      </c>
      <c r="I113" s="1">
        <v>0.16</v>
      </c>
      <c r="J113" s="42">
        <v>4.5129999999999999</v>
      </c>
      <c r="K113" s="42">
        <v>0</v>
      </c>
    </row>
    <row r="114" spans="1:11" x14ac:dyDescent="0.3">
      <c r="A114" s="13" t="s">
        <v>490</v>
      </c>
      <c r="B114" s="14">
        <v>940</v>
      </c>
      <c r="C114" s="13" t="s">
        <v>26</v>
      </c>
      <c r="E114" s="5" t="s">
        <v>443</v>
      </c>
      <c r="F114" s="41">
        <v>12624991.02</v>
      </c>
      <c r="G114" s="41">
        <v>12639376.267999999</v>
      </c>
      <c r="H114" s="41">
        <v>410870820.30299997</v>
      </c>
      <c r="I114" s="41">
        <v>14705451.589</v>
      </c>
      <c r="J114" s="43">
        <v>6827230.3600000003</v>
      </c>
      <c r="K114" s="43">
        <v>12157894.737</v>
      </c>
    </row>
    <row r="115" spans="1:11" x14ac:dyDescent="0.3">
      <c r="A115" s="10" t="s">
        <v>25</v>
      </c>
      <c r="B115" s="70">
        <v>708</v>
      </c>
      <c r="C115" s="10" t="s">
        <v>69</v>
      </c>
      <c r="E115" s="5" t="s">
        <v>448</v>
      </c>
      <c r="F115" s="41">
        <v>6443289.7520000003</v>
      </c>
      <c r="G115" s="41">
        <v>6189232.1550000003</v>
      </c>
      <c r="H115" s="41">
        <v>4706141.8710000003</v>
      </c>
      <c r="I115" s="41">
        <v>832351.43900000001</v>
      </c>
      <c r="J115" s="43">
        <v>2784420.7719999999</v>
      </c>
      <c r="K115" s="43">
        <v>0</v>
      </c>
    </row>
    <row r="116" spans="1:11" x14ac:dyDescent="0.3">
      <c r="A116" s="13" t="s">
        <v>473</v>
      </c>
      <c r="B116" s="14">
        <v>679</v>
      </c>
      <c r="C116" s="13" t="s">
        <v>26</v>
      </c>
      <c r="E116" s="39" t="s">
        <v>449</v>
      </c>
      <c r="F116" s="18">
        <v>33.948</v>
      </c>
      <c r="G116" s="18">
        <v>31.995999999999999</v>
      </c>
      <c r="H116" s="18">
        <v>32.774000000000001</v>
      </c>
      <c r="I116" s="18">
        <v>33.566000000000003</v>
      </c>
      <c r="J116" s="44">
        <v>26.350999999999999</v>
      </c>
      <c r="K116" s="44">
        <v>25.452999999999999</v>
      </c>
    </row>
    <row r="117" spans="1:11" x14ac:dyDescent="0.3">
      <c r="A117" s="10" t="s">
        <v>69</v>
      </c>
      <c r="B117" s="70">
        <v>42</v>
      </c>
      <c r="C117" s="10" t="s">
        <v>69</v>
      </c>
      <c r="E117" s="34" t="s">
        <v>495</v>
      </c>
      <c r="F117" s="40">
        <v>104172</v>
      </c>
      <c r="G117" s="40">
        <v>234773</v>
      </c>
      <c r="H117" s="40">
        <v>37513</v>
      </c>
      <c r="I117" s="40">
        <v>41111</v>
      </c>
      <c r="J117" s="45">
        <v>751</v>
      </c>
      <c r="K117" s="45">
        <v>19</v>
      </c>
    </row>
    <row r="118" spans="1:11" x14ac:dyDescent="0.3">
      <c r="A118" s="10" t="s">
        <v>493</v>
      </c>
      <c r="B118" s="70">
        <v>18</v>
      </c>
      <c r="C118" s="10" t="s">
        <v>69</v>
      </c>
      <c r="E118" s="46" t="s">
        <v>161</v>
      </c>
    </row>
    <row r="119" spans="1:11" x14ac:dyDescent="0.3">
      <c r="A119" s="1"/>
      <c r="B119" s="15">
        <v>2</v>
      </c>
      <c r="C119" s="1" t="s">
        <v>69</v>
      </c>
    </row>
    <row r="120" spans="1:11" x14ac:dyDescent="0.3">
      <c r="B120" s="17">
        <f>SUM(B108:B119)</f>
        <v>418339</v>
      </c>
    </row>
    <row r="121" spans="1:11" x14ac:dyDescent="0.3">
      <c r="A121" s="46" t="s">
        <v>16</v>
      </c>
      <c r="K121" s="12"/>
    </row>
    <row r="122" spans="1:11" x14ac:dyDescent="0.3">
      <c r="A122" s="46"/>
    </row>
    <row r="123" spans="1:11" x14ac:dyDescent="0.3">
      <c r="A123" s="56" t="s">
        <v>195</v>
      </c>
    </row>
    <row r="124" spans="1:11" x14ac:dyDescent="0.3">
      <c r="A124" s="5" t="s">
        <v>445</v>
      </c>
      <c r="B124" s="5" t="s">
        <v>450</v>
      </c>
      <c r="C124" s="5" t="s">
        <v>46</v>
      </c>
    </row>
    <row r="125" spans="1:11" x14ac:dyDescent="0.3">
      <c r="A125" s="18">
        <v>201109</v>
      </c>
      <c r="B125" s="24">
        <v>5303</v>
      </c>
      <c r="C125" s="23">
        <f t="shared" ref="C125:C138" si="4">B125/$B$139</f>
        <v>1.2676322312765484E-2</v>
      </c>
    </row>
    <row r="126" spans="1:11" x14ac:dyDescent="0.3">
      <c r="A126" s="20">
        <v>201110</v>
      </c>
      <c r="B126" s="25">
        <v>91164</v>
      </c>
      <c r="C126" s="72">
        <f t="shared" si="4"/>
        <v>0.21791896046029655</v>
      </c>
    </row>
    <row r="127" spans="1:11" x14ac:dyDescent="0.3">
      <c r="A127" s="21">
        <v>201111</v>
      </c>
      <c r="B127" s="26">
        <v>12978</v>
      </c>
      <c r="C127" s="73">
        <f t="shared" si="4"/>
        <v>3.1022687342083813E-2</v>
      </c>
    </row>
    <row r="128" spans="1:11" x14ac:dyDescent="0.3">
      <c r="A128" s="21">
        <v>201112</v>
      </c>
      <c r="B128" s="26">
        <v>10571</v>
      </c>
      <c r="C128" s="73">
        <f t="shared" si="4"/>
        <v>2.5268980420185543E-2</v>
      </c>
    </row>
    <row r="129" spans="1:11" x14ac:dyDescent="0.3">
      <c r="A129" s="21">
        <v>201201</v>
      </c>
      <c r="B129" s="26">
        <v>5985</v>
      </c>
      <c r="C129" s="73">
        <f t="shared" si="4"/>
        <v>1.4306579114067778E-2</v>
      </c>
    </row>
    <row r="130" spans="1:11" x14ac:dyDescent="0.3">
      <c r="A130" s="21">
        <v>201202</v>
      </c>
      <c r="B130" s="26">
        <v>7796</v>
      </c>
      <c r="C130" s="73">
        <f t="shared" si="4"/>
        <v>1.86356041392268E-2</v>
      </c>
    </row>
    <row r="131" spans="1:11" x14ac:dyDescent="0.3">
      <c r="A131" s="21">
        <v>201203</v>
      </c>
      <c r="B131" s="26">
        <v>8639</v>
      </c>
      <c r="C131" s="73">
        <f t="shared" si="4"/>
        <v>2.065071628511805E-2</v>
      </c>
    </row>
    <row r="132" spans="1:11" x14ac:dyDescent="0.3">
      <c r="A132" s="21">
        <v>201204</v>
      </c>
      <c r="B132" s="26">
        <v>2594</v>
      </c>
      <c r="C132" s="73">
        <f t="shared" si="4"/>
        <v>6.2007128190295427E-3</v>
      </c>
    </row>
    <row r="133" spans="1:11" x14ac:dyDescent="0.3">
      <c r="A133" s="21">
        <v>201205</v>
      </c>
      <c r="B133" s="26">
        <v>50892</v>
      </c>
      <c r="C133" s="73">
        <f t="shared" si="4"/>
        <v>0.12165253538398285</v>
      </c>
    </row>
    <row r="134" spans="1:11" x14ac:dyDescent="0.3">
      <c r="A134" s="21">
        <v>201206</v>
      </c>
      <c r="B134" s="26">
        <v>62630</v>
      </c>
      <c r="C134" s="73">
        <f t="shared" si="4"/>
        <v>0.14971111945097157</v>
      </c>
    </row>
    <row r="135" spans="1:11" x14ac:dyDescent="0.3">
      <c r="A135" s="21">
        <v>201207</v>
      </c>
      <c r="B135" s="26">
        <v>49732</v>
      </c>
      <c r="C135" s="73">
        <f t="shared" si="4"/>
        <v>0.11887966457824874</v>
      </c>
    </row>
    <row r="136" spans="1:11" x14ac:dyDescent="0.3">
      <c r="A136" s="21">
        <v>201208</v>
      </c>
      <c r="B136" s="26">
        <v>56134</v>
      </c>
      <c r="C136" s="73">
        <f t="shared" si="4"/>
        <v>0.1341830429388606</v>
      </c>
    </row>
    <row r="137" spans="1:11" x14ac:dyDescent="0.3">
      <c r="A137" s="22">
        <v>201209</v>
      </c>
      <c r="B137" s="27">
        <v>52882</v>
      </c>
      <c r="C137" s="32">
        <f t="shared" si="4"/>
        <v>0.12640944305933705</v>
      </c>
      <c r="D137" s="76">
        <f>SUM(C132:C137)</f>
        <v>0.6570365182304303</v>
      </c>
    </row>
    <row r="138" spans="1:11" x14ac:dyDescent="0.3">
      <c r="A138" s="19">
        <v>201210</v>
      </c>
      <c r="B138" s="28">
        <v>1039</v>
      </c>
      <c r="C138" s="71">
        <f t="shared" si="4"/>
        <v>2.4836316958256341E-3</v>
      </c>
    </row>
    <row r="139" spans="1:11" x14ac:dyDescent="0.3">
      <c r="B139" s="17">
        <f>SUM(B125:B138)</f>
        <v>418339</v>
      </c>
      <c r="K139" s="12"/>
    </row>
    <row r="140" spans="1:11" x14ac:dyDescent="0.3">
      <c r="A140" s="46" t="s">
        <v>168</v>
      </c>
      <c r="K140" s="12"/>
    </row>
    <row r="144" spans="1:11" ht="19.5" x14ac:dyDescent="0.3">
      <c r="A144" s="55" t="s">
        <v>176</v>
      </c>
    </row>
    <row r="145" spans="1:14" x14ac:dyDescent="0.3">
      <c r="A145" s="4" t="s">
        <v>464</v>
      </c>
      <c r="B145" s="4" t="s">
        <v>462</v>
      </c>
      <c r="C145" s="4" t="s">
        <v>438</v>
      </c>
      <c r="D145" s="4" t="s">
        <v>63</v>
      </c>
      <c r="E145" s="4" t="s">
        <v>436</v>
      </c>
      <c r="F145" s="4" t="s">
        <v>480</v>
      </c>
      <c r="G145" s="4" t="s">
        <v>518</v>
      </c>
      <c r="H145" s="74" t="s">
        <v>434</v>
      </c>
      <c r="I145" s="4" t="s">
        <v>498</v>
      </c>
      <c r="J145" s="4" t="s">
        <v>439</v>
      </c>
      <c r="K145" s="4" t="s">
        <v>39</v>
      </c>
      <c r="L145" s="74" t="s">
        <v>752</v>
      </c>
      <c r="M145" s="4" t="s">
        <v>38</v>
      </c>
      <c r="N145" s="4" t="s">
        <v>444</v>
      </c>
    </row>
    <row r="146" spans="1:14" x14ac:dyDescent="0.3">
      <c r="A146" s="47">
        <v>20120829</v>
      </c>
      <c r="B146" s="1">
        <v>330</v>
      </c>
      <c r="C146" s="1">
        <v>2721</v>
      </c>
      <c r="D146" s="1" t="s">
        <v>535</v>
      </c>
      <c r="E146" s="1" t="s">
        <v>766</v>
      </c>
      <c r="F146" s="1" t="s">
        <v>472</v>
      </c>
      <c r="G146" s="1" t="s">
        <v>469</v>
      </c>
      <c r="H146" s="48">
        <v>2012080037331</v>
      </c>
      <c r="I146" s="8">
        <v>20120829</v>
      </c>
      <c r="J146" s="1">
        <v>224176</v>
      </c>
      <c r="K146" s="8" t="s">
        <v>50</v>
      </c>
      <c r="L146" s="48">
        <v>7007201477937</v>
      </c>
      <c r="M146" s="1" t="s">
        <v>803</v>
      </c>
      <c r="N146" s="1" t="s">
        <v>516</v>
      </c>
    </row>
    <row r="147" spans="1:14" x14ac:dyDescent="0.3">
      <c r="A147" s="47">
        <v>20120830</v>
      </c>
      <c r="B147" s="1">
        <v>330</v>
      </c>
      <c r="C147" s="1">
        <v>2752</v>
      </c>
      <c r="D147" s="1" t="s">
        <v>535</v>
      </c>
      <c r="E147" s="1" t="s">
        <v>766</v>
      </c>
      <c r="F147" s="1" t="s">
        <v>472</v>
      </c>
      <c r="G147" s="1" t="s">
        <v>469</v>
      </c>
      <c r="H147" s="48">
        <v>2012080037331</v>
      </c>
      <c r="I147" s="8">
        <v>20120829</v>
      </c>
      <c r="J147" s="1">
        <v>224176</v>
      </c>
      <c r="K147" s="8" t="s">
        <v>50</v>
      </c>
      <c r="L147" s="48">
        <v>7007201477937</v>
      </c>
      <c r="M147" s="1" t="s">
        <v>803</v>
      </c>
      <c r="N147" s="1" t="s">
        <v>516</v>
      </c>
    </row>
    <row r="148" spans="1:14" x14ac:dyDescent="0.3">
      <c r="A148" s="47">
        <v>20120831</v>
      </c>
      <c r="B148" s="1">
        <v>330</v>
      </c>
      <c r="C148" s="1">
        <v>2766</v>
      </c>
      <c r="D148" s="1" t="s">
        <v>535</v>
      </c>
      <c r="E148" s="1" t="s">
        <v>766</v>
      </c>
      <c r="F148" s="1" t="s">
        <v>472</v>
      </c>
      <c r="G148" s="1" t="s">
        <v>469</v>
      </c>
      <c r="H148" s="48">
        <v>2012080037331</v>
      </c>
      <c r="I148" s="8">
        <v>20120829</v>
      </c>
      <c r="J148" s="1">
        <v>224176</v>
      </c>
      <c r="K148" s="8" t="s">
        <v>50</v>
      </c>
      <c r="L148" s="48">
        <v>7007201477937</v>
      </c>
      <c r="M148" s="1" t="s">
        <v>803</v>
      </c>
      <c r="N148" s="1" t="s">
        <v>516</v>
      </c>
    </row>
    <row r="150" spans="1:14" x14ac:dyDescent="0.3">
      <c r="A150" s="4" t="s">
        <v>464</v>
      </c>
      <c r="B150" s="4" t="s">
        <v>462</v>
      </c>
      <c r="C150" s="4" t="s">
        <v>438</v>
      </c>
      <c r="D150" s="4" t="s">
        <v>63</v>
      </c>
      <c r="E150" s="4" t="s">
        <v>436</v>
      </c>
      <c r="F150" s="4" t="s">
        <v>480</v>
      </c>
      <c r="G150" s="4" t="s">
        <v>518</v>
      </c>
      <c r="H150" s="74" t="s">
        <v>434</v>
      </c>
      <c r="I150" s="4" t="s">
        <v>498</v>
      </c>
      <c r="J150" s="4" t="s">
        <v>439</v>
      </c>
      <c r="K150" s="4" t="s">
        <v>39</v>
      </c>
      <c r="L150" s="74" t="s">
        <v>752</v>
      </c>
      <c r="M150" s="4" t="s">
        <v>38</v>
      </c>
      <c r="N150" s="4" t="s">
        <v>444</v>
      </c>
    </row>
    <row r="151" spans="1:14" x14ac:dyDescent="0.3">
      <c r="A151" s="47">
        <v>20120830</v>
      </c>
      <c r="B151" s="1">
        <v>330</v>
      </c>
      <c r="C151" s="1">
        <v>3011</v>
      </c>
      <c r="D151" s="1" t="s">
        <v>535</v>
      </c>
      <c r="E151" s="1" t="s">
        <v>526</v>
      </c>
      <c r="F151" s="1" t="s">
        <v>30</v>
      </c>
      <c r="G151" s="1" t="s">
        <v>69</v>
      </c>
      <c r="H151" s="48">
        <v>2012080041775</v>
      </c>
      <c r="I151" s="8">
        <v>20120830</v>
      </c>
      <c r="J151" s="1">
        <v>285645</v>
      </c>
      <c r="K151" s="8" t="s">
        <v>84</v>
      </c>
      <c r="L151" s="48">
        <v>8208212635212</v>
      </c>
      <c r="M151" s="1" t="s">
        <v>803</v>
      </c>
      <c r="N151" s="1" t="s">
        <v>516</v>
      </c>
    </row>
    <row r="152" spans="1:14" x14ac:dyDescent="0.3">
      <c r="A152" s="47">
        <v>20120831</v>
      </c>
      <c r="B152" s="1">
        <v>330</v>
      </c>
      <c r="C152" s="1">
        <v>3050</v>
      </c>
      <c r="D152" s="1" t="s">
        <v>535</v>
      </c>
      <c r="E152" s="1" t="s">
        <v>526</v>
      </c>
      <c r="F152" s="1" t="s">
        <v>30</v>
      </c>
      <c r="G152" s="1" t="s">
        <v>69</v>
      </c>
      <c r="H152" s="48">
        <v>2012080041775</v>
      </c>
      <c r="I152" s="8">
        <v>20120830</v>
      </c>
      <c r="J152" s="1">
        <v>285645</v>
      </c>
      <c r="K152" s="8" t="s">
        <v>84</v>
      </c>
      <c r="L152" s="48">
        <v>8208212635212</v>
      </c>
      <c r="M152" s="1" t="s">
        <v>803</v>
      </c>
      <c r="N152" s="1" t="s">
        <v>516</v>
      </c>
    </row>
    <row r="153" spans="1:14" x14ac:dyDescent="0.3">
      <c r="A153" s="46" t="s">
        <v>205</v>
      </c>
      <c r="K153" s="12"/>
    </row>
    <row r="156" spans="1:14" x14ac:dyDescent="0.3">
      <c r="A156" s="75" t="s">
        <v>475</v>
      </c>
      <c r="B156" s="75" t="s">
        <v>464</v>
      </c>
      <c r="C156" s="75" t="s">
        <v>462</v>
      </c>
      <c r="D156" s="75" t="s">
        <v>438</v>
      </c>
      <c r="E156" s="75" t="s">
        <v>480</v>
      </c>
      <c r="F156" s="75" t="s">
        <v>434</v>
      </c>
      <c r="G156" s="75" t="s">
        <v>498</v>
      </c>
      <c r="H156" s="75" t="s">
        <v>439</v>
      </c>
      <c r="I156" s="75" t="s">
        <v>39</v>
      </c>
      <c r="J156" s="75" t="s">
        <v>752</v>
      </c>
      <c r="K156" s="75" t="s">
        <v>38</v>
      </c>
      <c r="L156" s="75" t="s">
        <v>444</v>
      </c>
      <c r="M156" s="75" t="s">
        <v>561</v>
      </c>
      <c r="N156" s="75" t="s">
        <v>443</v>
      </c>
    </row>
    <row r="157" spans="1:14" x14ac:dyDescent="0.3">
      <c r="A157" s="1" t="s">
        <v>82</v>
      </c>
      <c r="B157" s="8">
        <v>20111231</v>
      </c>
      <c r="C157" s="1">
        <v>330</v>
      </c>
      <c r="D157" s="1">
        <v>633</v>
      </c>
      <c r="E157" s="1" t="s">
        <v>483</v>
      </c>
      <c r="F157" s="48">
        <v>2011120003174</v>
      </c>
      <c r="G157" s="8">
        <v>20111219</v>
      </c>
      <c r="H157" s="1">
        <v>206596</v>
      </c>
      <c r="I157" s="1" t="s">
        <v>57</v>
      </c>
      <c r="J157" s="48">
        <v>8904101057915</v>
      </c>
      <c r="K157" s="1" t="s">
        <v>369</v>
      </c>
      <c r="L157" s="1" t="s">
        <v>55</v>
      </c>
      <c r="M157" s="1" t="s">
        <v>82</v>
      </c>
      <c r="N157" s="1">
        <v>2000000</v>
      </c>
    </row>
    <row r="158" spans="1:14" x14ac:dyDescent="0.3">
      <c r="A158" s="1" t="s">
        <v>82</v>
      </c>
      <c r="B158" s="8">
        <v>20111231</v>
      </c>
      <c r="C158" s="1">
        <v>330</v>
      </c>
      <c r="D158" s="1">
        <v>718</v>
      </c>
      <c r="E158" s="1" t="s">
        <v>483</v>
      </c>
      <c r="F158" s="48">
        <v>2011120003173</v>
      </c>
      <c r="G158" s="8">
        <v>20111219</v>
      </c>
      <c r="H158" s="1">
        <v>206596</v>
      </c>
      <c r="I158" s="1" t="s">
        <v>57</v>
      </c>
      <c r="J158" s="48">
        <v>8904101057915</v>
      </c>
      <c r="K158" s="1" t="s">
        <v>369</v>
      </c>
      <c r="L158" s="1" t="s">
        <v>55</v>
      </c>
      <c r="M158" s="1" t="s">
        <v>82</v>
      </c>
      <c r="N158" s="1">
        <v>2000000</v>
      </c>
    </row>
    <row r="159" spans="1:14" x14ac:dyDescent="0.3">
      <c r="A159" s="1" t="s">
        <v>82</v>
      </c>
      <c r="B159" s="8">
        <v>20111231</v>
      </c>
      <c r="C159" s="1">
        <v>330</v>
      </c>
      <c r="D159" s="1">
        <v>625</v>
      </c>
      <c r="E159" s="1" t="s">
        <v>483</v>
      </c>
      <c r="F159" s="48">
        <v>2011120003172</v>
      </c>
      <c r="G159" s="8">
        <v>20111219</v>
      </c>
      <c r="H159" s="1">
        <v>206596</v>
      </c>
      <c r="I159" s="1" t="s">
        <v>57</v>
      </c>
      <c r="J159" s="48">
        <v>8904101057915</v>
      </c>
      <c r="K159" s="1" t="s">
        <v>369</v>
      </c>
      <c r="L159" s="1" t="s">
        <v>55</v>
      </c>
      <c r="M159" s="1" t="s">
        <v>82</v>
      </c>
      <c r="N159" s="1">
        <v>2000000</v>
      </c>
    </row>
    <row r="160" spans="1:14" x14ac:dyDescent="0.3">
      <c r="A160" s="1" t="s">
        <v>82</v>
      </c>
      <c r="B160" s="8">
        <v>20111231</v>
      </c>
      <c r="C160" s="1">
        <v>330</v>
      </c>
      <c r="D160" s="1">
        <v>683</v>
      </c>
      <c r="E160" s="1" t="s">
        <v>483</v>
      </c>
      <c r="F160" s="48">
        <v>2011120003171</v>
      </c>
      <c r="G160" s="8">
        <v>20111219</v>
      </c>
      <c r="H160" s="1">
        <v>206596</v>
      </c>
      <c r="I160" s="1" t="s">
        <v>57</v>
      </c>
      <c r="J160" s="48">
        <v>8904101057915</v>
      </c>
      <c r="K160" s="1" t="s">
        <v>369</v>
      </c>
      <c r="L160" s="1" t="s">
        <v>55</v>
      </c>
      <c r="M160" s="1" t="s">
        <v>82</v>
      </c>
      <c r="N160" s="1">
        <v>2000000</v>
      </c>
    </row>
    <row r="161" spans="1:14" x14ac:dyDescent="0.3">
      <c r="A161" s="1" t="s">
        <v>82</v>
      </c>
      <c r="B161" s="8">
        <v>20111231</v>
      </c>
      <c r="C161" s="1">
        <v>330</v>
      </c>
      <c r="D161" s="1">
        <v>690</v>
      </c>
      <c r="E161" s="1" t="s">
        <v>483</v>
      </c>
      <c r="F161" s="48">
        <v>2011120003169</v>
      </c>
      <c r="G161" s="8">
        <v>20111219</v>
      </c>
      <c r="H161" s="1">
        <v>206596</v>
      </c>
      <c r="I161" s="1" t="s">
        <v>57</v>
      </c>
      <c r="J161" s="48">
        <v>8904101057915</v>
      </c>
      <c r="K161" s="1" t="s">
        <v>369</v>
      </c>
      <c r="L161" s="1" t="s">
        <v>55</v>
      </c>
      <c r="M161" s="1" t="s">
        <v>82</v>
      </c>
      <c r="N161" s="1">
        <v>2000000</v>
      </c>
    </row>
    <row r="162" spans="1:14" x14ac:dyDescent="0.3">
      <c r="A162" s="46" t="s">
        <v>153</v>
      </c>
      <c r="K162" s="12"/>
    </row>
    <row r="163" spans="1:14" x14ac:dyDescent="0.3">
      <c r="A163" t="s">
        <v>215</v>
      </c>
      <c r="K163" s="12"/>
    </row>
    <row r="164" spans="1:14" x14ac:dyDescent="0.3">
      <c r="A164" t="s">
        <v>160</v>
      </c>
      <c r="K164" s="12"/>
    </row>
    <row r="165" spans="1:14" x14ac:dyDescent="0.3">
      <c r="A165" t="s">
        <v>0</v>
      </c>
      <c r="K165" s="12"/>
    </row>
    <row r="169" spans="1:14" ht="19.5" x14ac:dyDescent="0.3">
      <c r="A169" s="55" t="s">
        <v>356</v>
      </c>
    </row>
    <row r="170" spans="1:14" x14ac:dyDescent="0.3">
      <c r="A170" s="5" t="s">
        <v>436</v>
      </c>
      <c r="B170" s="5" t="s">
        <v>450</v>
      </c>
      <c r="F170" s="5" t="s">
        <v>480</v>
      </c>
      <c r="G170" s="91" t="s">
        <v>450</v>
      </c>
    </row>
    <row r="171" spans="1:14" x14ac:dyDescent="0.3">
      <c r="A171" s="1" t="s">
        <v>512</v>
      </c>
      <c r="B171" s="89">
        <v>9958</v>
      </c>
      <c r="C171" s="76">
        <f t="shared" ref="C171:C187" si="5">B171/26470</f>
        <v>0.37619947109935775</v>
      </c>
      <c r="F171" s="13" t="s">
        <v>472</v>
      </c>
      <c r="G171" s="92">
        <v>21796</v>
      </c>
      <c r="H171" s="76">
        <f t="shared" ref="H171:H178" si="6">G171/$G$179</f>
        <v>0.82342274272761617</v>
      </c>
    </row>
    <row r="172" spans="1:14" x14ac:dyDescent="0.3">
      <c r="A172" s="1" t="s">
        <v>766</v>
      </c>
      <c r="B172" s="89">
        <v>5466</v>
      </c>
      <c r="C172" s="76">
        <f t="shared" si="5"/>
        <v>0.20649792217604834</v>
      </c>
      <c r="F172" s="8" t="s">
        <v>24</v>
      </c>
      <c r="G172" s="93">
        <v>2362</v>
      </c>
      <c r="H172" s="76">
        <f t="shared" si="6"/>
        <v>8.9233094068757082E-2</v>
      </c>
    </row>
    <row r="173" spans="1:14" x14ac:dyDescent="0.3">
      <c r="A173" s="1" t="s">
        <v>505</v>
      </c>
      <c r="B173" s="89">
        <v>2829</v>
      </c>
      <c r="C173" s="76">
        <f t="shared" si="5"/>
        <v>0.10687570834907442</v>
      </c>
      <c r="F173" s="8" t="s">
        <v>31</v>
      </c>
      <c r="G173" s="93">
        <v>1663</v>
      </c>
      <c r="H173" s="76">
        <f t="shared" si="6"/>
        <v>6.2825840574234987E-2</v>
      </c>
    </row>
    <row r="174" spans="1:14" x14ac:dyDescent="0.3">
      <c r="A174" s="1" t="s">
        <v>99</v>
      </c>
      <c r="B174" s="89">
        <v>2537</v>
      </c>
      <c r="C174" s="76">
        <f t="shared" si="5"/>
        <v>9.5844352096713256E-2</v>
      </c>
      <c r="F174" s="13" t="s">
        <v>33</v>
      </c>
      <c r="G174" s="92">
        <v>333</v>
      </c>
      <c r="H174" s="76">
        <f t="shared" si="6"/>
        <v>1.258027956176804E-2</v>
      </c>
    </row>
    <row r="175" spans="1:14" x14ac:dyDescent="0.3">
      <c r="A175" s="1" t="s">
        <v>771</v>
      </c>
      <c r="B175" s="89">
        <v>1722</v>
      </c>
      <c r="C175" s="76">
        <f t="shared" si="5"/>
        <v>6.5054778995088783E-2</v>
      </c>
      <c r="F175" s="8" t="s">
        <v>483</v>
      </c>
      <c r="G175" s="93">
        <v>175</v>
      </c>
      <c r="H175" s="76">
        <f t="shared" si="6"/>
        <v>6.6112580279561765E-3</v>
      </c>
    </row>
    <row r="176" spans="1:14" x14ac:dyDescent="0.3">
      <c r="A176" s="1" t="s">
        <v>31</v>
      </c>
      <c r="B176" s="89">
        <v>1588</v>
      </c>
      <c r="C176" s="76">
        <f t="shared" si="5"/>
        <v>5.9992444276539478E-2</v>
      </c>
      <c r="F176" s="13" t="s">
        <v>30</v>
      </c>
      <c r="G176" s="92">
        <v>53</v>
      </c>
      <c r="H176" s="76">
        <f t="shared" si="6"/>
        <v>2.0022667170381562E-3</v>
      </c>
    </row>
    <row r="177" spans="1:8" x14ac:dyDescent="0.3">
      <c r="A177" s="1" t="s">
        <v>520</v>
      </c>
      <c r="B177" s="89">
        <v>724</v>
      </c>
      <c r="C177" s="76">
        <f t="shared" si="5"/>
        <v>2.7351718927087269E-2</v>
      </c>
      <c r="F177" s="13" t="s">
        <v>490</v>
      </c>
      <c r="G177" s="92">
        <v>52</v>
      </c>
      <c r="H177" s="76">
        <f t="shared" si="6"/>
        <v>1.9644880997355496E-3</v>
      </c>
    </row>
    <row r="178" spans="1:8" x14ac:dyDescent="0.3">
      <c r="A178" s="1" t="s">
        <v>767</v>
      </c>
      <c r="B178" s="89">
        <v>583</v>
      </c>
      <c r="C178" s="76">
        <f t="shared" si="5"/>
        <v>2.2024933887419721E-2</v>
      </c>
      <c r="F178" s="13" t="s">
        <v>473</v>
      </c>
      <c r="G178" s="92">
        <v>36</v>
      </c>
      <c r="H178" s="76">
        <f t="shared" si="6"/>
        <v>1.3600302228938422E-3</v>
      </c>
    </row>
    <row r="179" spans="1:8" x14ac:dyDescent="0.3">
      <c r="A179" s="1" t="s">
        <v>781</v>
      </c>
      <c r="B179" s="89">
        <v>516</v>
      </c>
      <c r="C179" s="76">
        <f t="shared" si="5"/>
        <v>1.9493766528145069E-2</v>
      </c>
      <c r="G179" s="90">
        <f>SUM(G171:G178)</f>
        <v>26470</v>
      </c>
    </row>
    <row r="180" spans="1:8" x14ac:dyDescent="0.3">
      <c r="A180" s="1" t="s">
        <v>33</v>
      </c>
      <c r="B180" s="89">
        <v>334</v>
      </c>
      <c r="C180" s="76">
        <f t="shared" si="5"/>
        <v>1.2618058179070645E-2</v>
      </c>
      <c r="F180" s="65" t="s">
        <v>907</v>
      </c>
      <c r="G180" s="90"/>
    </row>
    <row r="181" spans="1:8" x14ac:dyDescent="0.3">
      <c r="A181" s="1" t="s">
        <v>354</v>
      </c>
      <c r="B181" s="89">
        <v>73</v>
      </c>
      <c r="C181" s="76">
        <f t="shared" si="5"/>
        <v>2.757839063090291E-3</v>
      </c>
      <c r="G181" s="90"/>
    </row>
    <row r="182" spans="1:8" x14ac:dyDescent="0.3">
      <c r="A182" s="1" t="s">
        <v>526</v>
      </c>
      <c r="B182" s="89">
        <v>51</v>
      </c>
      <c r="C182" s="76">
        <f t="shared" si="5"/>
        <v>1.926709482432943E-3</v>
      </c>
      <c r="G182" s="90"/>
    </row>
    <row r="183" spans="1:8" x14ac:dyDescent="0.3">
      <c r="A183" s="1" t="s">
        <v>768</v>
      </c>
      <c r="B183" s="89">
        <v>39</v>
      </c>
      <c r="C183" s="76">
        <f t="shared" si="5"/>
        <v>1.4733660748016623E-3</v>
      </c>
      <c r="G183" s="90"/>
    </row>
    <row r="184" spans="1:8" x14ac:dyDescent="0.3">
      <c r="A184" s="1" t="s">
        <v>473</v>
      </c>
      <c r="B184" s="89">
        <v>36</v>
      </c>
      <c r="C184" s="76">
        <f t="shared" si="5"/>
        <v>1.3600302228938422E-3</v>
      </c>
      <c r="G184" s="90"/>
    </row>
    <row r="185" spans="1:8" x14ac:dyDescent="0.3">
      <c r="A185" s="1" t="s">
        <v>103</v>
      </c>
      <c r="B185" s="89">
        <v>12</v>
      </c>
      <c r="C185" s="76">
        <f t="shared" si="5"/>
        <v>4.5334340763128071E-4</v>
      </c>
      <c r="G185" s="90"/>
    </row>
    <row r="186" spans="1:8" x14ac:dyDescent="0.3">
      <c r="A186" s="1" t="s">
        <v>184</v>
      </c>
      <c r="B186" s="89">
        <v>1</v>
      </c>
      <c r="C186" s="76">
        <f t="shared" si="5"/>
        <v>3.7778617302606726E-5</v>
      </c>
      <c r="G186" s="90"/>
    </row>
    <row r="187" spans="1:8" x14ac:dyDescent="0.3">
      <c r="A187" s="1" t="s">
        <v>171</v>
      </c>
      <c r="B187" s="89">
        <v>1</v>
      </c>
      <c r="C187" s="76">
        <f t="shared" si="5"/>
        <v>3.7778617302606726E-5</v>
      </c>
      <c r="G187" s="90"/>
    </row>
    <row r="188" spans="1:8" x14ac:dyDescent="0.3">
      <c r="B188" s="90">
        <f>SUM(B171:B187)</f>
        <v>26470</v>
      </c>
      <c r="C188" s="76"/>
      <c r="G188" s="90"/>
    </row>
    <row r="189" spans="1:8" x14ac:dyDescent="0.3">
      <c r="A189" s="65" t="s">
        <v>372</v>
      </c>
      <c r="B189" s="90"/>
      <c r="C189" s="76"/>
      <c r="G189" s="90"/>
    </row>
    <row r="190" spans="1:8" x14ac:dyDescent="0.3">
      <c r="A190" s="64" t="s">
        <v>871</v>
      </c>
      <c r="B190" s="90"/>
      <c r="C190" s="76"/>
      <c r="G190" s="90"/>
    </row>
    <row r="191" spans="1:8" x14ac:dyDescent="0.3">
      <c r="B191" s="90"/>
      <c r="C191" s="76"/>
      <c r="G191" s="90"/>
    </row>
    <row r="192" spans="1:8" x14ac:dyDescent="0.3">
      <c r="B192" s="90"/>
      <c r="C192" s="76"/>
      <c r="G192" s="90"/>
    </row>
    <row r="193" spans="1:8" x14ac:dyDescent="0.3">
      <c r="A193" s="5" t="s">
        <v>518</v>
      </c>
      <c r="B193" s="91" t="s">
        <v>450</v>
      </c>
      <c r="C193" s="76"/>
      <c r="F193" s="5" t="s">
        <v>38</v>
      </c>
      <c r="G193" s="91" t="s">
        <v>450</v>
      </c>
      <c r="H193" s="76"/>
    </row>
    <row r="194" spans="1:8" x14ac:dyDescent="0.3">
      <c r="A194" s="1" t="s">
        <v>469</v>
      </c>
      <c r="B194" s="89">
        <v>16309</v>
      </c>
      <c r="C194" s="76">
        <f t="shared" ref="C194:C201" si="7">B194/26470</f>
        <v>0.61613146958821308</v>
      </c>
      <c r="F194" s="1" t="s">
        <v>803</v>
      </c>
      <c r="G194" s="89">
        <v>23894</v>
      </c>
      <c r="H194" s="76">
        <f t="shared" ref="H194:H202" si="8">G194/26470</f>
        <v>0.90268228182848509</v>
      </c>
    </row>
    <row r="195" spans="1:8" x14ac:dyDescent="0.3">
      <c r="A195" s="8" t="s">
        <v>69</v>
      </c>
      <c r="B195" s="93">
        <v>6367</v>
      </c>
      <c r="C195" s="81">
        <f t="shared" si="7"/>
        <v>0.24053645636569701</v>
      </c>
      <c r="F195" s="1" t="s">
        <v>350</v>
      </c>
      <c r="G195" s="89">
        <v>851</v>
      </c>
      <c r="H195" s="76">
        <f t="shared" si="8"/>
        <v>3.2149603324518321E-2</v>
      </c>
    </row>
    <row r="196" spans="1:8" x14ac:dyDescent="0.3">
      <c r="A196" s="8"/>
      <c r="B196" s="93">
        <v>1917</v>
      </c>
      <c r="C196" s="81">
        <f t="shared" si="7"/>
        <v>7.2421609369097084E-2</v>
      </c>
      <c r="F196" s="1" t="s">
        <v>369</v>
      </c>
      <c r="G196" s="89">
        <v>743</v>
      </c>
      <c r="H196" s="76">
        <f t="shared" si="8"/>
        <v>2.8069512655836796E-2</v>
      </c>
    </row>
    <row r="197" spans="1:8" x14ac:dyDescent="0.3">
      <c r="A197" s="1" t="s">
        <v>564</v>
      </c>
      <c r="B197" s="89">
        <v>1375</v>
      </c>
      <c r="C197" s="76">
        <f t="shared" si="7"/>
        <v>5.1945598791084249E-2</v>
      </c>
      <c r="F197" s="1" t="s">
        <v>799</v>
      </c>
      <c r="G197" s="89">
        <v>503</v>
      </c>
      <c r="H197" s="76">
        <f t="shared" si="8"/>
        <v>1.9002644503211184E-2</v>
      </c>
    </row>
    <row r="198" spans="1:8" x14ac:dyDescent="0.3">
      <c r="A198" s="1" t="s">
        <v>550</v>
      </c>
      <c r="B198" s="89">
        <v>459</v>
      </c>
      <c r="C198" s="76">
        <f t="shared" si="7"/>
        <v>1.7340385341896487E-2</v>
      </c>
      <c r="F198" s="1" t="s">
        <v>804</v>
      </c>
      <c r="G198" s="89">
        <v>275</v>
      </c>
      <c r="H198" s="76">
        <f t="shared" si="8"/>
        <v>1.0389119758216849E-2</v>
      </c>
    </row>
    <row r="199" spans="1:8" x14ac:dyDescent="0.3">
      <c r="A199" s="1" t="s">
        <v>809</v>
      </c>
      <c r="B199" s="89">
        <v>33</v>
      </c>
      <c r="C199" s="76">
        <f t="shared" si="7"/>
        <v>1.2466943709860219E-3</v>
      </c>
      <c r="F199" s="1" t="s">
        <v>353</v>
      </c>
      <c r="G199" s="89">
        <v>127</v>
      </c>
      <c r="H199" s="76">
        <f t="shared" si="8"/>
        <v>4.7978843974310539E-3</v>
      </c>
    </row>
    <row r="200" spans="1:8" x14ac:dyDescent="0.3">
      <c r="A200" s="1" t="s">
        <v>73</v>
      </c>
      <c r="B200" s="89">
        <v>6</v>
      </c>
      <c r="C200" s="76">
        <f t="shared" si="7"/>
        <v>2.2667170381564036E-4</v>
      </c>
      <c r="F200" s="1" t="s">
        <v>368</v>
      </c>
      <c r="G200" s="89">
        <v>33</v>
      </c>
      <c r="H200" s="76">
        <f t="shared" si="8"/>
        <v>1.2466943709860219E-3</v>
      </c>
    </row>
    <row r="201" spans="1:8" x14ac:dyDescent="0.3">
      <c r="A201" s="1" t="s">
        <v>528</v>
      </c>
      <c r="B201" s="89">
        <v>4</v>
      </c>
      <c r="C201" s="76">
        <f t="shared" si="7"/>
        <v>1.511144692104269E-4</v>
      </c>
      <c r="F201" s="1" t="s">
        <v>812</v>
      </c>
      <c r="G201" s="89">
        <v>28</v>
      </c>
      <c r="H201" s="76">
        <f t="shared" si="8"/>
        <v>1.0578012844729883E-3</v>
      </c>
    </row>
    <row r="202" spans="1:8" x14ac:dyDescent="0.3">
      <c r="B202" s="90">
        <f>SUM(B194:B201)</f>
        <v>26470</v>
      </c>
      <c r="C202" s="76"/>
      <c r="F202" s="1" t="s">
        <v>359</v>
      </c>
      <c r="G202" s="89">
        <v>16</v>
      </c>
      <c r="H202" s="76">
        <f t="shared" si="8"/>
        <v>6.0445787684170762E-4</v>
      </c>
    </row>
    <row r="203" spans="1:8" x14ac:dyDescent="0.3">
      <c r="A203" s="65" t="s">
        <v>155</v>
      </c>
      <c r="B203" s="90"/>
      <c r="C203" s="76"/>
      <c r="G203" s="90">
        <f>SUM(G194:G202)</f>
        <v>26470</v>
      </c>
      <c r="H203" s="76"/>
    </row>
    <row r="204" spans="1:8" x14ac:dyDescent="0.3">
      <c r="A204" s="64" t="s">
        <v>871</v>
      </c>
      <c r="B204" s="90"/>
      <c r="C204" s="76"/>
      <c r="G204" s="90"/>
      <c r="H204" s="76"/>
    </row>
    <row r="205" spans="1:8" x14ac:dyDescent="0.3">
      <c r="B205" s="90"/>
      <c r="C205" s="76"/>
      <c r="G205" s="90"/>
      <c r="H205" s="76"/>
    </row>
    <row r="206" spans="1:8" x14ac:dyDescent="0.3">
      <c r="B206" s="90"/>
      <c r="C206" s="76"/>
      <c r="G206" s="90"/>
      <c r="H206" s="76"/>
    </row>
    <row r="207" spans="1:8" x14ac:dyDescent="0.3">
      <c r="B207" s="90"/>
      <c r="C207" s="76"/>
      <c r="G207" s="90"/>
      <c r="H207" s="76"/>
    </row>
    <row r="208" spans="1:8" x14ac:dyDescent="0.3">
      <c r="A208" s="5" t="s">
        <v>444</v>
      </c>
      <c r="B208" s="91" t="s">
        <v>450</v>
      </c>
      <c r="C208" s="76"/>
      <c r="F208" s="5" t="s">
        <v>507</v>
      </c>
      <c r="G208" s="91" t="s">
        <v>450</v>
      </c>
      <c r="H208" s="76"/>
    </row>
    <row r="209" spans="1:8" x14ac:dyDescent="0.3">
      <c r="A209" s="1" t="s">
        <v>516</v>
      </c>
      <c r="B209" s="89">
        <v>22475</v>
      </c>
      <c r="C209" s="76">
        <f t="shared" ref="C209:C220" si="9">B209/26470</f>
        <v>0.84907442387608612</v>
      </c>
      <c r="F209" s="1" t="s">
        <v>68</v>
      </c>
      <c r="G209" s="89">
        <v>24050</v>
      </c>
      <c r="H209" s="76">
        <f t="shared" ref="H209:H214" si="10">G209/26470</f>
        <v>0.90857574612769176</v>
      </c>
    </row>
    <row r="210" spans="1:8" x14ac:dyDescent="0.3">
      <c r="A210" s="1" t="s">
        <v>508</v>
      </c>
      <c r="B210" s="89">
        <v>1134</v>
      </c>
      <c r="C210" s="76">
        <f t="shared" si="9"/>
        <v>4.2840952021156023E-2</v>
      </c>
      <c r="F210" s="1" t="s">
        <v>539</v>
      </c>
      <c r="G210" s="89">
        <v>1031</v>
      </c>
      <c r="H210" s="76">
        <f t="shared" si="10"/>
        <v>3.894975443898753E-2</v>
      </c>
    </row>
    <row r="211" spans="1:8" x14ac:dyDescent="0.3">
      <c r="A211" s="1" t="s">
        <v>55</v>
      </c>
      <c r="B211" s="89">
        <v>903</v>
      </c>
      <c r="C211" s="76">
        <f t="shared" si="9"/>
        <v>3.4114091424253874E-2</v>
      </c>
      <c r="F211" s="1" t="s">
        <v>553</v>
      </c>
      <c r="G211" s="89">
        <v>701</v>
      </c>
      <c r="H211" s="76">
        <f t="shared" si="10"/>
        <v>2.6482810729127313E-2</v>
      </c>
    </row>
    <row r="212" spans="1:8" x14ac:dyDescent="0.3">
      <c r="A212" s="1" t="s">
        <v>519</v>
      </c>
      <c r="B212" s="89">
        <v>844</v>
      </c>
      <c r="C212" s="76">
        <f t="shared" si="9"/>
        <v>3.1885153003400078E-2</v>
      </c>
      <c r="F212" s="1" t="s">
        <v>551</v>
      </c>
      <c r="G212" s="89">
        <v>590</v>
      </c>
      <c r="H212" s="76">
        <f t="shared" si="10"/>
        <v>2.2289384208537967E-2</v>
      </c>
    </row>
    <row r="213" spans="1:8" x14ac:dyDescent="0.3">
      <c r="A213" s="1" t="s">
        <v>769</v>
      </c>
      <c r="B213" s="89">
        <v>491</v>
      </c>
      <c r="C213" s="76">
        <f t="shared" si="9"/>
        <v>1.8549301095579902E-2</v>
      </c>
      <c r="F213" s="1" t="s">
        <v>536</v>
      </c>
      <c r="G213" s="89">
        <v>61</v>
      </c>
      <c r="H213" s="76">
        <f t="shared" si="10"/>
        <v>2.3044956554590101E-3</v>
      </c>
    </row>
    <row r="214" spans="1:8" x14ac:dyDescent="0.3">
      <c r="A214" s="1" t="s">
        <v>95</v>
      </c>
      <c r="B214" s="89">
        <v>318</v>
      </c>
      <c r="C214" s="76">
        <f t="shared" si="9"/>
        <v>1.2013600302228939E-2</v>
      </c>
      <c r="F214" s="1" t="s">
        <v>78</v>
      </c>
      <c r="G214" s="89">
        <v>37</v>
      </c>
      <c r="H214" s="76">
        <f t="shared" si="10"/>
        <v>1.3978088401964488E-3</v>
      </c>
    </row>
    <row r="215" spans="1:8" x14ac:dyDescent="0.3">
      <c r="A215" s="1" t="s">
        <v>502</v>
      </c>
      <c r="B215" s="89">
        <v>148</v>
      </c>
      <c r="C215" s="76">
        <f t="shared" si="9"/>
        <v>5.5912353607857953E-3</v>
      </c>
      <c r="G215" s="90">
        <f>SUM(G209:G214)</f>
        <v>26470</v>
      </c>
      <c r="H215" s="76"/>
    </row>
    <row r="216" spans="1:8" x14ac:dyDescent="0.3">
      <c r="A216" s="1" t="s">
        <v>504</v>
      </c>
      <c r="B216" s="89">
        <v>67</v>
      </c>
      <c r="C216" s="76">
        <f t="shared" si="9"/>
        <v>2.5311673592746504E-3</v>
      </c>
      <c r="G216" s="90"/>
      <c r="H216" s="76"/>
    </row>
    <row r="217" spans="1:8" x14ac:dyDescent="0.3">
      <c r="A217" s="1" t="s">
        <v>773</v>
      </c>
      <c r="B217" s="89">
        <v>40</v>
      </c>
      <c r="C217" s="76">
        <f t="shared" si="9"/>
        <v>1.5111446921042689E-3</v>
      </c>
      <c r="G217" s="90"/>
      <c r="H217" s="76"/>
    </row>
    <row r="218" spans="1:8" x14ac:dyDescent="0.3">
      <c r="A218" s="1" t="s">
        <v>524</v>
      </c>
      <c r="B218" s="89">
        <v>39</v>
      </c>
      <c r="C218" s="76">
        <f t="shared" si="9"/>
        <v>1.4733660748016623E-3</v>
      </c>
      <c r="G218" s="90"/>
      <c r="H218" s="76"/>
    </row>
    <row r="219" spans="1:8" x14ac:dyDescent="0.3">
      <c r="A219" s="1" t="s">
        <v>509</v>
      </c>
      <c r="B219" s="89">
        <v>6</v>
      </c>
      <c r="C219" s="76">
        <f t="shared" si="9"/>
        <v>2.2667170381564036E-4</v>
      </c>
      <c r="G219" s="90"/>
      <c r="H219" s="76"/>
    </row>
    <row r="220" spans="1:8" x14ac:dyDescent="0.3">
      <c r="A220" s="1" t="s">
        <v>101</v>
      </c>
      <c r="B220" s="89">
        <v>5</v>
      </c>
      <c r="C220" s="76">
        <f t="shared" si="9"/>
        <v>1.8889308651303362E-4</v>
      </c>
      <c r="G220" s="90"/>
      <c r="H220" s="76"/>
    </row>
    <row r="221" spans="1:8" x14ac:dyDescent="0.3">
      <c r="B221" s="90">
        <f>SUM(B209:B220)</f>
        <v>26470</v>
      </c>
      <c r="C221" s="76"/>
      <c r="G221" s="90"/>
      <c r="H221" s="76"/>
    </row>
    <row r="222" spans="1:8" x14ac:dyDescent="0.3">
      <c r="A222" s="65" t="s">
        <v>175</v>
      </c>
      <c r="B222" s="90"/>
      <c r="C222" s="76"/>
      <c r="G222" s="90"/>
      <c r="H222" s="76"/>
    </row>
    <row r="223" spans="1:8" x14ac:dyDescent="0.3">
      <c r="A223" s="64" t="s">
        <v>871</v>
      </c>
      <c r="B223" s="90"/>
      <c r="C223" s="76"/>
      <c r="G223" s="90"/>
      <c r="H223" s="76"/>
    </row>
    <row r="224" spans="1:8" x14ac:dyDescent="0.3">
      <c r="A224" s="64"/>
      <c r="B224" s="90"/>
      <c r="C224" s="76"/>
      <c r="G224" s="90"/>
      <c r="H224" s="76"/>
    </row>
    <row r="225" spans="1:8" x14ac:dyDescent="0.3">
      <c r="B225" s="90"/>
      <c r="C225" s="76"/>
      <c r="G225" s="90"/>
      <c r="H225" s="76"/>
    </row>
    <row r="226" spans="1:8" x14ac:dyDescent="0.3">
      <c r="A226" s="5" t="s">
        <v>503</v>
      </c>
      <c r="B226" s="91" t="s">
        <v>450</v>
      </c>
      <c r="C226" s="76"/>
      <c r="F226" s="5" t="s">
        <v>433</v>
      </c>
      <c r="G226" s="91" t="s">
        <v>450</v>
      </c>
      <c r="H226" s="76"/>
    </row>
    <row r="227" spans="1:8" x14ac:dyDescent="0.3">
      <c r="A227" s="1" t="s">
        <v>575</v>
      </c>
      <c r="B227" s="89">
        <v>13571</v>
      </c>
      <c r="C227" s="76">
        <f t="shared" ref="C227:C238" si="11">B227/26470</f>
        <v>0.51269361541367586</v>
      </c>
      <c r="F227" s="1" t="s">
        <v>602</v>
      </c>
      <c r="G227" s="89">
        <v>3071</v>
      </c>
      <c r="H227" s="76">
        <f t="shared" ref="H227:H236" si="12">G227/26470</f>
        <v>0.11601813373630525</v>
      </c>
    </row>
    <row r="228" spans="1:8" x14ac:dyDescent="0.3">
      <c r="A228" s="1" t="s">
        <v>521</v>
      </c>
      <c r="B228" s="89">
        <v>7479</v>
      </c>
      <c r="C228" s="76">
        <f t="shared" si="11"/>
        <v>0.28254627880619571</v>
      </c>
      <c r="F228" s="1" t="s">
        <v>574</v>
      </c>
      <c r="G228" s="89">
        <v>1165</v>
      </c>
      <c r="H228" s="76">
        <f t="shared" si="12"/>
        <v>4.4012089157536835E-2</v>
      </c>
    </row>
    <row r="229" spans="1:8" x14ac:dyDescent="0.3">
      <c r="A229" s="1" t="s">
        <v>82</v>
      </c>
      <c r="B229" s="89">
        <v>1815</v>
      </c>
      <c r="C229" s="76">
        <f t="shared" si="11"/>
        <v>6.8568190404231205E-2</v>
      </c>
      <c r="F229" s="1" t="s">
        <v>181</v>
      </c>
      <c r="G229" s="89">
        <v>637</v>
      </c>
      <c r="H229" s="76">
        <f t="shared" si="12"/>
        <v>2.4064979221760485E-2</v>
      </c>
    </row>
    <row r="230" spans="1:8" x14ac:dyDescent="0.3">
      <c r="A230" s="1" t="s">
        <v>529</v>
      </c>
      <c r="B230" s="89">
        <v>1447</v>
      </c>
      <c r="C230" s="76">
        <f t="shared" si="11"/>
        <v>5.466565923687193E-2</v>
      </c>
      <c r="F230" s="1" t="s">
        <v>905</v>
      </c>
      <c r="G230" s="89">
        <v>635</v>
      </c>
      <c r="H230" s="76">
        <f t="shared" si="12"/>
        <v>2.3989421987155271E-2</v>
      </c>
    </row>
    <row r="231" spans="1:8" x14ac:dyDescent="0.3">
      <c r="A231" s="1" t="s">
        <v>573</v>
      </c>
      <c r="B231" s="89">
        <v>1187</v>
      </c>
      <c r="C231" s="76">
        <f t="shared" si="11"/>
        <v>4.4843218738194184E-2</v>
      </c>
      <c r="F231" s="1" t="s">
        <v>166</v>
      </c>
      <c r="G231" s="89">
        <v>484</v>
      </c>
      <c r="H231" s="76">
        <f t="shared" si="12"/>
        <v>1.8284850774461656E-2</v>
      </c>
    </row>
    <row r="232" spans="1:8" x14ac:dyDescent="0.3">
      <c r="A232" s="1" t="s">
        <v>544</v>
      </c>
      <c r="B232" s="89">
        <v>488</v>
      </c>
      <c r="C232" s="76">
        <f t="shared" si="11"/>
        <v>1.8435965243672081E-2</v>
      </c>
      <c r="F232" s="1" t="s">
        <v>903</v>
      </c>
      <c r="G232" s="89">
        <v>471</v>
      </c>
      <c r="H232" s="76">
        <f t="shared" si="12"/>
        <v>1.7793728749527768E-2</v>
      </c>
    </row>
    <row r="233" spans="1:8" x14ac:dyDescent="0.3">
      <c r="A233" s="1" t="s">
        <v>53</v>
      </c>
      <c r="B233" s="89">
        <v>273</v>
      </c>
      <c r="C233" s="76">
        <f t="shared" si="11"/>
        <v>1.0313562523611635E-2</v>
      </c>
      <c r="F233" s="1" t="s">
        <v>908</v>
      </c>
      <c r="G233" s="89">
        <v>438</v>
      </c>
      <c r="H233" s="76">
        <f t="shared" si="12"/>
        <v>1.6547034378541745E-2</v>
      </c>
    </row>
    <row r="234" spans="1:8" x14ac:dyDescent="0.3">
      <c r="A234" s="1" t="s">
        <v>527</v>
      </c>
      <c r="B234" s="89">
        <v>191</v>
      </c>
      <c r="C234" s="76">
        <f t="shared" si="11"/>
        <v>7.2157159047978843E-3</v>
      </c>
      <c r="F234" s="1" t="s">
        <v>180</v>
      </c>
      <c r="G234" s="89">
        <v>387</v>
      </c>
      <c r="H234" s="76">
        <f t="shared" si="12"/>
        <v>1.4620324896108802E-2</v>
      </c>
    </row>
    <row r="235" spans="1:8" x14ac:dyDescent="0.3">
      <c r="A235" s="1" t="s">
        <v>525</v>
      </c>
      <c r="B235" s="89">
        <v>6</v>
      </c>
      <c r="C235" s="76">
        <f t="shared" si="11"/>
        <v>2.2667170381564036E-4</v>
      </c>
      <c r="F235" s="1" t="s">
        <v>904</v>
      </c>
      <c r="G235" s="89">
        <v>382</v>
      </c>
      <c r="H235" s="76">
        <f t="shared" si="12"/>
        <v>1.4431431809595769E-2</v>
      </c>
    </row>
    <row r="236" spans="1:8" x14ac:dyDescent="0.3">
      <c r="A236" s="1" t="s">
        <v>96</v>
      </c>
      <c r="B236" s="89">
        <v>6</v>
      </c>
      <c r="C236" s="76">
        <f t="shared" si="11"/>
        <v>2.2667170381564036E-4</v>
      </c>
      <c r="F236" s="1" t="s">
        <v>147</v>
      </c>
      <c r="G236" s="89">
        <f>26470-G235-G234-G233-G232-G231-G230-G229-G228-G227</f>
        <v>18800</v>
      </c>
      <c r="H236" s="76">
        <f t="shared" si="12"/>
        <v>0.71023800528900638</v>
      </c>
    </row>
    <row r="237" spans="1:8" x14ac:dyDescent="0.3">
      <c r="A237" s="1" t="s">
        <v>548</v>
      </c>
      <c r="B237" s="89">
        <v>4</v>
      </c>
      <c r="C237" s="76">
        <f t="shared" si="11"/>
        <v>1.511144692104269E-4</v>
      </c>
      <c r="G237" s="90">
        <f>SUM(G227:G236)</f>
        <v>26470</v>
      </c>
      <c r="H237" s="76"/>
    </row>
    <row r="238" spans="1:8" x14ac:dyDescent="0.3">
      <c r="A238" s="1" t="s">
        <v>545</v>
      </c>
      <c r="B238" s="89">
        <v>3</v>
      </c>
      <c r="C238" s="76">
        <f t="shared" si="11"/>
        <v>1.1333585190782018E-4</v>
      </c>
      <c r="F238" s="65" t="s">
        <v>372</v>
      </c>
      <c r="G238" s="90"/>
      <c r="H238" s="76"/>
    </row>
    <row r="239" spans="1:8" x14ac:dyDescent="0.3">
      <c r="B239" s="90">
        <f>SUM(B227:B238)</f>
        <v>26470</v>
      </c>
      <c r="C239" s="76"/>
      <c r="F239" s="64" t="s">
        <v>871</v>
      </c>
      <c r="G239" s="90"/>
      <c r="H239" s="76"/>
    </row>
    <row r="240" spans="1:8" x14ac:dyDescent="0.3">
      <c r="A240" s="65" t="s">
        <v>186</v>
      </c>
      <c r="B240" s="90"/>
      <c r="C240" s="76"/>
      <c r="G240" s="90"/>
      <c r="H240" s="76"/>
    </row>
    <row r="241" spans="1:8" x14ac:dyDescent="0.3">
      <c r="A241" s="64" t="s">
        <v>871</v>
      </c>
      <c r="B241" s="90"/>
      <c r="C241" s="76"/>
      <c r="G241" s="90"/>
      <c r="H241" s="76"/>
    </row>
    <row r="242" spans="1:8" x14ac:dyDescent="0.3">
      <c r="B242" s="90"/>
      <c r="C242" s="76"/>
      <c r="G242" s="90"/>
      <c r="H242" s="76"/>
    </row>
    <row r="243" spans="1:8" x14ac:dyDescent="0.3">
      <c r="B243" s="90"/>
      <c r="C243" s="76"/>
      <c r="G243" s="90"/>
      <c r="H243" s="76"/>
    </row>
    <row r="244" spans="1:8" x14ac:dyDescent="0.3">
      <c r="A244" s="5" t="s">
        <v>748</v>
      </c>
      <c r="B244" s="91" t="s">
        <v>450</v>
      </c>
      <c r="C244" s="76"/>
      <c r="F244" s="5" t="s">
        <v>747</v>
      </c>
      <c r="G244" s="91" t="s">
        <v>450</v>
      </c>
      <c r="H244" s="76"/>
    </row>
    <row r="245" spans="1:8" x14ac:dyDescent="0.3">
      <c r="A245" s="8">
        <v>0</v>
      </c>
      <c r="B245" s="93">
        <v>340</v>
      </c>
      <c r="C245" s="81">
        <f t="shared" ref="C245:C255" si="13">B245/26470</f>
        <v>1.2844729882886286E-2</v>
      </c>
      <c r="F245" s="82">
        <v>0</v>
      </c>
      <c r="G245" s="93">
        <v>374</v>
      </c>
      <c r="H245" s="81">
        <f t="shared" ref="H245:H255" si="14">G245/26470</f>
        <v>1.4129202871174916E-2</v>
      </c>
    </row>
    <row r="246" spans="1:8" x14ac:dyDescent="0.3">
      <c r="A246" s="1">
        <v>1</v>
      </c>
      <c r="B246" s="89">
        <v>13</v>
      </c>
      <c r="C246" s="76">
        <f t="shared" si="13"/>
        <v>4.911220249338874E-4</v>
      </c>
      <c r="F246" s="77">
        <v>1</v>
      </c>
      <c r="G246" s="89">
        <v>156</v>
      </c>
      <c r="H246" s="76">
        <f t="shared" si="14"/>
        <v>5.8934642992066492E-3</v>
      </c>
    </row>
    <row r="247" spans="1:8" x14ac:dyDescent="0.3">
      <c r="A247" s="1">
        <v>2</v>
      </c>
      <c r="B247" s="89">
        <v>46</v>
      </c>
      <c r="C247" s="76">
        <f t="shared" si="13"/>
        <v>1.7378163959199094E-3</v>
      </c>
      <c r="F247" s="77">
        <v>2</v>
      </c>
      <c r="G247" s="89">
        <v>326</v>
      </c>
      <c r="H247" s="76">
        <f t="shared" si="14"/>
        <v>1.2315829240649792E-2</v>
      </c>
    </row>
    <row r="248" spans="1:8" x14ac:dyDescent="0.3">
      <c r="A248" s="1">
        <v>3</v>
      </c>
      <c r="B248" s="89">
        <v>132</v>
      </c>
      <c r="C248" s="76">
        <f t="shared" si="13"/>
        <v>4.9867774839440875E-3</v>
      </c>
      <c r="F248" s="77">
        <v>3</v>
      </c>
      <c r="G248" s="89">
        <v>682</v>
      </c>
      <c r="H248" s="76">
        <f t="shared" si="14"/>
        <v>2.5765017000377786E-2</v>
      </c>
    </row>
    <row r="249" spans="1:8" x14ac:dyDescent="0.3">
      <c r="A249" s="1">
        <v>4</v>
      </c>
      <c r="B249" s="89">
        <v>458</v>
      </c>
      <c r="C249" s="76">
        <f t="shared" si="13"/>
        <v>1.730260672459388E-2</v>
      </c>
      <c r="F249" s="77">
        <v>4</v>
      </c>
      <c r="G249" s="89">
        <v>2120</v>
      </c>
      <c r="H249" s="76">
        <f t="shared" si="14"/>
        <v>8.0090668681526256E-2</v>
      </c>
    </row>
    <row r="250" spans="1:8" x14ac:dyDescent="0.3">
      <c r="A250" s="1">
        <v>5</v>
      </c>
      <c r="B250" s="89">
        <v>1925</v>
      </c>
      <c r="C250" s="76">
        <f t="shared" si="13"/>
        <v>7.2723838307517941E-2</v>
      </c>
      <c r="F250" s="77">
        <v>5</v>
      </c>
      <c r="G250" s="89">
        <v>5338</v>
      </c>
      <c r="H250" s="76">
        <f t="shared" si="14"/>
        <v>0.20166225916131469</v>
      </c>
    </row>
    <row r="251" spans="1:8" x14ac:dyDescent="0.3">
      <c r="A251" s="1">
        <v>6</v>
      </c>
      <c r="B251" s="89">
        <v>5610</v>
      </c>
      <c r="C251" s="76">
        <f t="shared" si="13"/>
        <v>0.21193804306762373</v>
      </c>
      <c r="F251" s="77">
        <v>6</v>
      </c>
      <c r="G251" s="89">
        <v>7294</v>
      </c>
      <c r="H251" s="76">
        <f t="shared" si="14"/>
        <v>0.27555723460521347</v>
      </c>
    </row>
    <row r="252" spans="1:8" x14ac:dyDescent="0.3">
      <c r="A252" s="1">
        <v>7</v>
      </c>
      <c r="B252" s="89">
        <v>14371</v>
      </c>
      <c r="C252" s="76">
        <f t="shared" si="13"/>
        <v>0.54291650925576129</v>
      </c>
      <c r="F252" s="77">
        <v>7</v>
      </c>
      <c r="G252" s="89">
        <v>7681</v>
      </c>
      <c r="H252" s="76">
        <f t="shared" si="14"/>
        <v>0.29017755950132224</v>
      </c>
    </row>
    <row r="253" spans="1:8" x14ac:dyDescent="0.3">
      <c r="A253" s="1">
        <v>8</v>
      </c>
      <c r="B253" s="89">
        <v>3467</v>
      </c>
      <c r="C253" s="76">
        <f t="shared" si="13"/>
        <v>0.13097846618813752</v>
      </c>
      <c r="F253" s="77">
        <v>8</v>
      </c>
      <c r="G253" s="89">
        <v>2166</v>
      </c>
      <c r="H253" s="76">
        <f t="shared" si="14"/>
        <v>8.1828485077446167E-2</v>
      </c>
    </row>
    <row r="254" spans="1:8" x14ac:dyDescent="0.3">
      <c r="A254" s="1">
        <v>9</v>
      </c>
      <c r="B254" s="89">
        <v>78</v>
      </c>
      <c r="C254" s="76">
        <f t="shared" si="13"/>
        <v>2.9467321496033246E-3</v>
      </c>
      <c r="F254" s="77">
        <v>9</v>
      </c>
      <c r="G254" s="89">
        <v>286</v>
      </c>
      <c r="H254" s="76">
        <f t="shared" si="14"/>
        <v>1.0804684548545523E-2</v>
      </c>
    </row>
    <row r="255" spans="1:8" x14ac:dyDescent="0.3">
      <c r="A255" s="1">
        <v>10</v>
      </c>
      <c r="B255" s="89">
        <v>30</v>
      </c>
      <c r="C255" s="76">
        <f t="shared" si="13"/>
        <v>1.1333585190782018E-3</v>
      </c>
      <c r="F255" s="77">
        <v>10</v>
      </c>
      <c r="G255" s="89">
        <v>47</v>
      </c>
      <c r="H255" s="76">
        <f t="shared" si="14"/>
        <v>1.775595013222516E-3</v>
      </c>
    </row>
    <row r="256" spans="1:8" x14ac:dyDescent="0.3">
      <c r="B256" s="90">
        <f>SUM(B245:B255)</f>
        <v>26470</v>
      </c>
      <c r="C256" s="76"/>
      <c r="G256" s="90">
        <f>SUM(G245:G255)</f>
        <v>26470</v>
      </c>
      <c r="H256" s="76"/>
    </row>
    <row r="257" spans="1:8" x14ac:dyDescent="0.3">
      <c r="A257" s="64" t="s">
        <v>426</v>
      </c>
      <c r="B257" s="90"/>
      <c r="C257" s="76"/>
      <c r="F257" s="64" t="s">
        <v>426</v>
      </c>
      <c r="G257" s="90"/>
      <c r="H257" s="76"/>
    </row>
    <row r="258" spans="1:8" x14ac:dyDescent="0.3">
      <c r="B258" s="90"/>
      <c r="C258" s="76"/>
      <c r="G258" s="90"/>
      <c r="H258" s="76"/>
    </row>
    <row r="259" spans="1:8" x14ac:dyDescent="0.3">
      <c r="B259" s="90"/>
      <c r="C259" s="76"/>
      <c r="G259" s="90"/>
      <c r="H259" s="76"/>
    </row>
    <row r="260" spans="1:8" x14ac:dyDescent="0.3">
      <c r="A260" s="5" t="s">
        <v>750</v>
      </c>
      <c r="B260" s="91" t="s">
        <v>450</v>
      </c>
      <c r="C260" s="76"/>
      <c r="F260" s="5" t="s">
        <v>760</v>
      </c>
      <c r="G260" s="91" t="s">
        <v>450</v>
      </c>
      <c r="H260" s="76"/>
    </row>
    <row r="261" spans="1:8" x14ac:dyDescent="0.3">
      <c r="A261" s="1" t="s">
        <v>88</v>
      </c>
      <c r="B261" s="89">
        <v>78</v>
      </c>
      <c r="C261" s="76">
        <f t="shared" ref="C261:C271" si="15">B261/26470</f>
        <v>2.9467321496033246E-3</v>
      </c>
      <c r="F261" s="1" t="s">
        <v>88</v>
      </c>
      <c r="G261" s="89">
        <v>78</v>
      </c>
      <c r="H261" s="76">
        <f t="shared" ref="H261:H271" si="16">G261/26470</f>
        <v>2.9467321496033246E-3</v>
      </c>
    </row>
    <row r="262" spans="1:8" x14ac:dyDescent="0.3">
      <c r="A262" s="1" t="s">
        <v>113</v>
      </c>
      <c r="B262" s="89">
        <v>38</v>
      </c>
      <c r="C262" s="76">
        <f t="shared" si="15"/>
        <v>1.4355874574990555E-3</v>
      </c>
      <c r="F262" s="1" t="s">
        <v>113</v>
      </c>
      <c r="G262" s="89">
        <v>38</v>
      </c>
      <c r="H262" s="76">
        <f t="shared" si="16"/>
        <v>1.4355874574990555E-3</v>
      </c>
    </row>
    <row r="263" spans="1:8" x14ac:dyDescent="0.3">
      <c r="A263" s="1" t="s">
        <v>116</v>
      </c>
      <c r="B263" s="89">
        <v>21</v>
      </c>
      <c r="C263" s="76">
        <f t="shared" si="15"/>
        <v>7.9335096335474121E-4</v>
      </c>
      <c r="F263" s="1" t="s">
        <v>116</v>
      </c>
      <c r="G263" s="89">
        <v>21</v>
      </c>
      <c r="H263" s="76">
        <f t="shared" si="16"/>
        <v>7.9335096335474121E-4</v>
      </c>
    </row>
    <row r="264" spans="1:8" x14ac:dyDescent="0.3">
      <c r="A264" s="1" t="s">
        <v>119</v>
      </c>
      <c r="B264" s="89">
        <v>19</v>
      </c>
      <c r="C264" s="76">
        <f t="shared" si="15"/>
        <v>7.1779372874952773E-4</v>
      </c>
      <c r="F264" s="1" t="s">
        <v>119</v>
      </c>
      <c r="G264" s="89">
        <v>19</v>
      </c>
      <c r="H264" s="76">
        <f t="shared" si="16"/>
        <v>7.1779372874952773E-4</v>
      </c>
    </row>
    <row r="265" spans="1:8" x14ac:dyDescent="0.3">
      <c r="A265" s="1" t="s">
        <v>121</v>
      </c>
      <c r="B265" s="89">
        <v>4</v>
      </c>
      <c r="C265" s="76">
        <f t="shared" si="15"/>
        <v>1.511144692104269E-4</v>
      </c>
      <c r="F265" s="1" t="s">
        <v>121</v>
      </c>
      <c r="G265" s="89">
        <v>4</v>
      </c>
      <c r="H265" s="76">
        <f t="shared" si="16"/>
        <v>1.511144692104269E-4</v>
      </c>
    </row>
    <row r="266" spans="1:8" x14ac:dyDescent="0.3">
      <c r="A266" s="1" t="s">
        <v>77</v>
      </c>
      <c r="B266" s="89">
        <v>37</v>
      </c>
      <c r="C266" s="76">
        <f t="shared" si="15"/>
        <v>1.3978088401964488E-3</v>
      </c>
      <c r="F266" s="1" t="s">
        <v>77</v>
      </c>
      <c r="G266" s="89">
        <v>37</v>
      </c>
      <c r="H266" s="76">
        <f t="shared" si="16"/>
        <v>1.3978088401964488E-3</v>
      </c>
    </row>
    <row r="267" spans="1:8" x14ac:dyDescent="0.3">
      <c r="A267" s="1" t="s">
        <v>98</v>
      </c>
      <c r="B267" s="89">
        <v>43</v>
      </c>
      <c r="C267" s="76">
        <f t="shared" si="15"/>
        <v>1.6244805440120893E-3</v>
      </c>
      <c r="F267" s="1" t="s">
        <v>98</v>
      </c>
      <c r="G267" s="89">
        <v>43</v>
      </c>
      <c r="H267" s="76">
        <f t="shared" si="16"/>
        <v>1.6244805440120893E-3</v>
      </c>
    </row>
    <row r="268" spans="1:8" x14ac:dyDescent="0.3">
      <c r="A268" s="1" t="s">
        <v>90</v>
      </c>
      <c r="B268" s="89">
        <v>197</v>
      </c>
      <c r="C268" s="76">
        <f t="shared" si="15"/>
        <v>7.442387608613525E-3</v>
      </c>
      <c r="F268" s="1" t="s">
        <v>90</v>
      </c>
      <c r="G268" s="89">
        <v>197</v>
      </c>
      <c r="H268" s="76">
        <f t="shared" si="16"/>
        <v>7.442387608613525E-3</v>
      </c>
    </row>
    <row r="269" spans="1:8" x14ac:dyDescent="0.3">
      <c r="A269" s="1" t="s">
        <v>86</v>
      </c>
      <c r="B269" s="89">
        <v>1395</v>
      </c>
      <c r="C269" s="76">
        <f t="shared" si="15"/>
        <v>5.2701171137136384E-2</v>
      </c>
      <c r="F269" s="1" t="s">
        <v>86</v>
      </c>
      <c r="G269" s="89">
        <v>1395</v>
      </c>
      <c r="H269" s="76">
        <f t="shared" si="16"/>
        <v>5.2701171137136384E-2</v>
      </c>
    </row>
    <row r="270" spans="1:8" x14ac:dyDescent="0.3">
      <c r="A270" s="1" t="s">
        <v>51</v>
      </c>
      <c r="B270" s="89">
        <v>24309</v>
      </c>
      <c r="C270" s="76">
        <f t="shared" si="15"/>
        <v>0.91836040800906682</v>
      </c>
      <c r="F270" s="1" t="s">
        <v>51</v>
      </c>
      <c r="G270" s="89">
        <v>24309</v>
      </c>
      <c r="H270" s="76">
        <f t="shared" si="16"/>
        <v>0.91836040800906682</v>
      </c>
    </row>
    <row r="271" spans="1:8" x14ac:dyDescent="0.3">
      <c r="A271" s="8"/>
      <c r="B271" s="93">
        <v>329</v>
      </c>
      <c r="C271" s="81">
        <f t="shared" si="15"/>
        <v>1.2429165092557612E-2</v>
      </c>
      <c r="F271" s="8"/>
      <c r="G271" s="93">
        <v>329</v>
      </c>
      <c r="H271" s="81">
        <f t="shared" si="16"/>
        <v>1.2429165092557612E-2</v>
      </c>
    </row>
    <row r="272" spans="1:8" x14ac:dyDescent="0.3">
      <c r="B272" s="90">
        <f>SUM(B261:B271)</f>
        <v>26470</v>
      </c>
      <c r="C272" s="76"/>
      <c r="G272" s="90">
        <f>SUM(G261:G271)</f>
        <v>26470</v>
      </c>
      <c r="H272" s="76"/>
    </row>
    <row r="273" spans="1:8" x14ac:dyDescent="0.3">
      <c r="A273" s="64" t="s">
        <v>170</v>
      </c>
      <c r="B273" s="90"/>
      <c r="C273" s="76"/>
      <c r="F273" s="64" t="s">
        <v>170</v>
      </c>
      <c r="G273" s="90"/>
      <c r="H273" s="76"/>
    </row>
    <row r="274" spans="1:8" x14ac:dyDescent="0.3">
      <c r="B274" s="90"/>
      <c r="C274" s="76"/>
      <c r="G274" s="90"/>
      <c r="H274" s="76"/>
    </row>
    <row r="275" spans="1:8" x14ac:dyDescent="0.3">
      <c r="B275" s="90"/>
      <c r="C275" s="76"/>
      <c r="G275" s="90"/>
      <c r="H275" s="76"/>
    </row>
    <row r="276" spans="1:8" x14ac:dyDescent="0.3">
      <c r="A276" s="5" t="s">
        <v>759</v>
      </c>
      <c r="B276" s="91" t="s">
        <v>450</v>
      </c>
      <c r="C276" s="76"/>
      <c r="F276" s="5" t="s">
        <v>446</v>
      </c>
      <c r="G276" s="91" t="s">
        <v>450</v>
      </c>
      <c r="H276" s="76"/>
    </row>
    <row r="277" spans="1:8" x14ac:dyDescent="0.3">
      <c r="A277" s="82">
        <v>0</v>
      </c>
      <c r="B277" s="93">
        <v>1245</v>
      </c>
      <c r="C277" s="81">
        <f t="shared" ref="C277:C302" si="17">B277/26470</f>
        <v>4.7034378541745372E-2</v>
      </c>
      <c r="F277" s="82">
        <v>0</v>
      </c>
      <c r="G277" s="93">
        <v>1749</v>
      </c>
      <c r="H277" s="81">
        <f t="shared" ref="H277:H288" si="18">G277/26470</f>
        <v>6.6074801662259167E-2</v>
      </c>
    </row>
    <row r="278" spans="1:8" x14ac:dyDescent="0.3">
      <c r="A278" s="77">
        <v>1</v>
      </c>
      <c r="B278" s="89">
        <v>1187</v>
      </c>
      <c r="C278" s="76">
        <f t="shared" si="17"/>
        <v>4.4843218738194184E-2</v>
      </c>
      <c r="F278" s="77">
        <v>1</v>
      </c>
      <c r="G278" s="89">
        <v>882</v>
      </c>
      <c r="H278" s="76">
        <f t="shared" si="18"/>
        <v>3.3320740460899133E-2</v>
      </c>
    </row>
    <row r="279" spans="1:8" x14ac:dyDescent="0.3">
      <c r="A279" s="77">
        <v>2</v>
      </c>
      <c r="B279" s="89">
        <v>2804</v>
      </c>
      <c r="C279" s="76">
        <f t="shared" si="17"/>
        <v>0.10593124291650925</v>
      </c>
      <c r="F279" s="77">
        <v>2</v>
      </c>
      <c r="G279" s="89">
        <v>2859</v>
      </c>
      <c r="H279" s="76">
        <f t="shared" si="18"/>
        <v>0.10800906686815262</v>
      </c>
    </row>
    <row r="280" spans="1:8" x14ac:dyDescent="0.3">
      <c r="A280" s="77">
        <v>3</v>
      </c>
      <c r="B280" s="89">
        <v>4209</v>
      </c>
      <c r="C280" s="76">
        <f t="shared" si="17"/>
        <v>0.1590102002266717</v>
      </c>
      <c r="F280" s="77">
        <v>3</v>
      </c>
      <c r="G280" s="89">
        <v>4847</v>
      </c>
      <c r="H280" s="76">
        <f t="shared" si="18"/>
        <v>0.1831129580657348</v>
      </c>
    </row>
    <row r="281" spans="1:8" x14ac:dyDescent="0.3">
      <c r="A281" s="77">
        <v>4</v>
      </c>
      <c r="B281" s="89">
        <v>3235</v>
      </c>
      <c r="C281" s="76">
        <f t="shared" si="17"/>
        <v>0.12221382697393275</v>
      </c>
      <c r="F281" s="77">
        <v>4</v>
      </c>
      <c r="G281" s="89">
        <v>6095</v>
      </c>
      <c r="H281" s="76">
        <f t="shared" si="18"/>
        <v>0.230260672459388</v>
      </c>
    </row>
    <row r="282" spans="1:8" x14ac:dyDescent="0.3">
      <c r="A282" s="77">
        <v>5</v>
      </c>
      <c r="B282" s="89">
        <v>1741</v>
      </c>
      <c r="C282" s="76">
        <f t="shared" si="17"/>
        <v>6.577257272383831E-2</v>
      </c>
      <c r="F282" s="77">
        <v>5</v>
      </c>
      <c r="G282" s="89">
        <v>4684</v>
      </c>
      <c r="H282" s="76">
        <f t="shared" si="18"/>
        <v>0.17695504344540991</v>
      </c>
    </row>
    <row r="283" spans="1:8" x14ac:dyDescent="0.3">
      <c r="A283" s="77">
        <v>6</v>
      </c>
      <c r="B283" s="89">
        <v>1049</v>
      </c>
      <c r="C283" s="76">
        <f t="shared" si="17"/>
        <v>3.9629769550434457E-2</v>
      </c>
      <c r="F283" s="77">
        <v>6</v>
      </c>
      <c r="G283" s="89">
        <v>3296</v>
      </c>
      <c r="H283" s="76">
        <f t="shared" si="18"/>
        <v>0.12451832262939176</v>
      </c>
    </row>
    <row r="284" spans="1:8" x14ac:dyDescent="0.3">
      <c r="A284" s="77">
        <v>7</v>
      </c>
      <c r="B284" s="89">
        <v>1287</v>
      </c>
      <c r="C284" s="76">
        <f t="shared" si="17"/>
        <v>4.8621080468454855E-2</v>
      </c>
      <c r="F284" s="77">
        <v>7</v>
      </c>
      <c r="G284" s="89">
        <v>974</v>
      </c>
      <c r="H284" s="76">
        <f t="shared" si="18"/>
        <v>3.6796373252738948E-2</v>
      </c>
    </row>
    <row r="285" spans="1:8" x14ac:dyDescent="0.3">
      <c r="A285" s="77">
        <v>8</v>
      </c>
      <c r="B285" s="89">
        <v>1701</v>
      </c>
      <c r="C285" s="76">
        <f t="shared" si="17"/>
        <v>6.4261428031734041E-2</v>
      </c>
      <c r="F285" s="77">
        <v>8</v>
      </c>
      <c r="G285" s="89">
        <v>445</v>
      </c>
      <c r="H285" s="76">
        <f t="shared" si="18"/>
        <v>1.6811484699659991E-2</v>
      </c>
    </row>
    <row r="286" spans="1:8" x14ac:dyDescent="0.3">
      <c r="A286" s="77">
        <v>9</v>
      </c>
      <c r="B286" s="89">
        <v>1415</v>
      </c>
      <c r="C286" s="76">
        <f t="shared" si="17"/>
        <v>5.3456743483188518E-2</v>
      </c>
      <c r="F286" s="77">
        <v>9</v>
      </c>
      <c r="G286" s="89">
        <v>239</v>
      </c>
      <c r="H286" s="76">
        <f t="shared" si="18"/>
        <v>9.029089535323007E-3</v>
      </c>
    </row>
    <row r="287" spans="1:8" x14ac:dyDescent="0.3">
      <c r="A287" s="77">
        <v>10</v>
      </c>
      <c r="B287" s="89">
        <v>646</v>
      </c>
      <c r="C287" s="76">
        <f t="shared" si="17"/>
        <v>2.4404986777483945E-2</v>
      </c>
      <c r="F287" s="77">
        <v>10</v>
      </c>
      <c r="G287" s="89">
        <v>71</v>
      </c>
      <c r="H287" s="76">
        <f t="shared" si="18"/>
        <v>2.6822818284850773E-3</v>
      </c>
    </row>
    <row r="288" spans="1:8" x14ac:dyDescent="0.3">
      <c r="A288" s="77">
        <v>11</v>
      </c>
      <c r="B288" s="89">
        <v>208</v>
      </c>
      <c r="C288" s="76">
        <f t="shared" si="17"/>
        <v>7.8579523989421984E-3</v>
      </c>
      <c r="F288" s="82"/>
      <c r="G288" s="93">
        <v>329</v>
      </c>
      <c r="H288" s="81">
        <f t="shared" si="18"/>
        <v>1.2429165092557612E-2</v>
      </c>
    </row>
    <row r="289" spans="1:8" x14ac:dyDescent="0.3">
      <c r="A289" s="77">
        <v>88</v>
      </c>
      <c r="B289" s="89">
        <v>1</v>
      </c>
      <c r="C289" s="76">
        <f t="shared" si="17"/>
        <v>3.7778617302606726E-5</v>
      </c>
      <c r="G289" s="90">
        <f>SUM(G277:G288)</f>
        <v>26470</v>
      </c>
      <c r="H289" s="76"/>
    </row>
    <row r="290" spans="1:8" x14ac:dyDescent="0.3">
      <c r="A290" s="77">
        <v>99</v>
      </c>
      <c r="B290" s="89">
        <v>44</v>
      </c>
      <c r="C290" s="76">
        <f t="shared" si="17"/>
        <v>1.6622591613146959E-3</v>
      </c>
      <c r="F290" s="64" t="s">
        <v>339</v>
      </c>
      <c r="G290" s="90"/>
      <c r="H290" s="76"/>
    </row>
    <row r="291" spans="1:8" x14ac:dyDescent="0.3">
      <c r="A291" s="77" t="s">
        <v>129</v>
      </c>
      <c r="B291" s="89">
        <v>745</v>
      </c>
      <c r="C291" s="76">
        <f t="shared" si="17"/>
        <v>2.814506989044201E-2</v>
      </c>
      <c r="G291" s="90"/>
      <c r="H291" s="76"/>
    </row>
    <row r="292" spans="1:8" x14ac:dyDescent="0.3">
      <c r="A292" s="77" t="s">
        <v>74</v>
      </c>
      <c r="B292" s="89">
        <v>827</v>
      </c>
      <c r="C292" s="76">
        <f t="shared" si="17"/>
        <v>3.1242916509255762E-2</v>
      </c>
      <c r="G292" s="90"/>
      <c r="H292" s="76"/>
    </row>
    <row r="293" spans="1:8" x14ac:dyDescent="0.3">
      <c r="A293" s="77" t="s">
        <v>136</v>
      </c>
      <c r="B293" s="89">
        <v>412</v>
      </c>
      <c r="C293" s="76">
        <f t="shared" si="17"/>
        <v>1.556479032867397E-2</v>
      </c>
      <c r="G293" s="90"/>
      <c r="H293" s="76"/>
    </row>
    <row r="294" spans="1:8" x14ac:dyDescent="0.3">
      <c r="A294" s="77" t="s">
        <v>130</v>
      </c>
      <c r="B294" s="89">
        <v>648</v>
      </c>
      <c r="C294" s="76">
        <f t="shared" si="17"/>
        <v>2.4480544012089156E-2</v>
      </c>
      <c r="G294" s="90"/>
      <c r="H294" s="76"/>
    </row>
    <row r="295" spans="1:8" x14ac:dyDescent="0.3">
      <c r="A295" s="77" t="s">
        <v>117</v>
      </c>
      <c r="B295" s="89">
        <v>494</v>
      </c>
      <c r="C295" s="76">
        <f t="shared" si="17"/>
        <v>1.8662636947487724E-2</v>
      </c>
      <c r="G295" s="90"/>
      <c r="H295" s="76"/>
    </row>
    <row r="296" spans="1:8" x14ac:dyDescent="0.3">
      <c r="A296" s="77" t="s">
        <v>145</v>
      </c>
      <c r="B296" s="89">
        <v>221</v>
      </c>
      <c r="C296" s="76">
        <f t="shared" si="17"/>
        <v>8.3490744238760867E-3</v>
      </c>
      <c r="G296" s="90"/>
      <c r="H296" s="76"/>
    </row>
    <row r="297" spans="1:8" x14ac:dyDescent="0.3">
      <c r="A297" s="77" t="s">
        <v>134</v>
      </c>
      <c r="B297" s="89">
        <v>316</v>
      </c>
      <c r="C297" s="76">
        <f t="shared" si="17"/>
        <v>1.1938043067623725E-2</v>
      </c>
      <c r="G297" s="90"/>
      <c r="H297" s="76"/>
    </row>
    <row r="298" spans="1:8" x14ac:dyDescent="0.3">
      <c r="A298" s="77" t="s">
        <v>142</v>
      </c>
      <c r="B298" s="89">
        <v>120</v>
      </c>
      <c r="C298" s="76">
        <f t="shared" si="17"/>
        <v>4.533434076312807E-3</v>
      </c>
      <c r="G298" s="90"/>
      <c r="H298" s="76"/>
    </row>
    <row r="299" spans="1:8" x14ac:dyDescent="0.3">
      <c r="A299" s="77" t="s">
        <v>56</v>
      </c>
      <c r="B299" s="89">
        <v>199</v>
      </c>
      <c r="C299" s="76">
        <f t="shared" si="17"/>
        <v>7.5179448432187383E-3</v>
      </c>
      <c r="G299" s="90"/>
      <c r="H299" s="76"/>
    </row>
    <row r="300" spans="1:8" x14ac:dyDescent="0.3">
      <c r="A300" s="77" t="s">
        <v>132</v>
      </c>
      <c r="B300" s="89">
        <v>146</v>
      </c>
      <c r="C300" s="76">
        <f t="shared" si="17"/>
        <v>5.515678126180582E-3</v>
      </c>
      <c r="G300" s="90"/>
      <c r="H300" s="76"/>
    </row>
    <row r="301" spans="1:8" x14ac:dyDescent="0.3">
      <c r="A301" s="77" t="s">
        <v>108</v>
      </c>
      <c r="B301" s="89">
        <v>119</v>
      </c>
      <c r="C301" s="76">
        <f t="shared" si="17"/>
        <v>4.4956554590102E-3</v>
      </c>
      <c r="G301" s="90"/>
      <c r="H301" s="76"/>
    </row>
    <row r="302" spans="1:8" x14ac:dyDescent="0.3">
      <c r="A302" s="82"/>
      <c r="B302" s="93">
        <v>1451</v>
      </c>
      <c r="C302" s="81">
        <f t="shared" si="17"/>
        <v>5.4816773706082358E-2</v>
      </c>
      <c r="G302" s="90"/>
      <c r="H302" s="76"/>
    </row>
    <row r="303" spans="1:8" x14ac:dyDescent="0.3">
      <c r="B303" s="90">
        <f>SUM(B277:B302)</f>
        <v>26470</v>
      </c>
      <c r="C303" s="76"/>
      <c r="G303" s="90"/>
      <c r="H303" s="76"/>
    </row>
    <row r="304" spans="1:8" x14ac:dyDescent="0.3">
      <c r="A304" s="64" t="s">
        <v>339</v>
      </c>
      <c r="B304" s="90"/>
      <c r="C304" s="76"/>
      <c r="G304" s="90"/>
      <c r="H304" s="76"/>
    </row>
    <row r="305" spans="1:8" x14ac:dyDescent="0.3">
      <c r="B305" s="90"/>
      <c r="C305" s="76"/>
      <c r="G305" s="90"/>
      <c r="H305" s="76"/>
    </row>
    <row r="306" spans="1:8" x14ac:dyDescent="0.3">
      <c r="B306" s="90"/>
      <c r="C306" s="76"/>
      <c r="G306" s="90"/>
      <c r="H306" s="76"/>
    </row>
    <row r="307" spans="1:8" x14ac:dyDescent="0.3">
      <c r="B307" s="90"/>
      <c r="C307" s="76"/>
      <c r="G307" s="90"/>
      <c r="H307" s="76"/>
    </row>
    <row r="308" spans="1:8" x14ac:dyDescent="0.3">
      <c r="A308" s="5" t="s">
        <v>441</v>
      </c>
      <c r="B308" s="91" t="s">
        <v>450</v>
      </c>
      <c r="C308" s="76"/>
      <c r="F308" s="5" t="s">
        <v>460</v>
      </c>
      <c r="G308" s="91" t="s">
        <v>450</v>
      </c>
      <c r="H308" s="76"/>
    </row>
    <row r="309" spans="1:8" x14ac:dyDescent="0.3">
      <c r="A309" s="82">
        <v>0</v>
      </c>
      <c r="B309" s="93">
        <v>25960</v>
      </c>
      <c r="C309" s="81">
        <f t="shared" ref="C309:C320" si="19">B309/26470</f>
        <v>0.98073290517567058</v>
      </c>
      <c r="F309" s="8">
        <v>0</v>
      </c>
      <c r="G309" s="93">
        <v>24279</v>
      </c>
      <c r="H309" s="81">
        <f t="shared" ref="H309:H320" si="20">G309/26470</f>
        <v>0.91722704948998868</v>
      </c>
    </row>
    <row r="310" spans="1:8" x14ac:dyDescent="0.3">
      <c r="A310" s="77">
        <v>1</v>
      </c>
      <c r="B310" s="89">
        <v>6</v>
      </c>
      <c r="C310" s="76">
        <f t="shared" si="19"/>
        <v>2.2667170381564036E-4</v>
      </c>
      <c r="F310" s="1">
        <v>1</v>
      </c>
      <c r="G310" s="89">
        <v>62</v>
      </c>
      <c r="H310" s="76">
        <f t="shared" si="20"/>
        <v>2.3422742727616168E-3</v>
      </c>
    </row>
    <row r="311" spans="1:8" x14ac:dyDescent="0.3">
      <c r="A311" s="77">
        <v>2</v>
      </c>
      <c r="B311" s="89">
        <v>12</v>
      </c>
      <c r="C311" s="76">
        <f t="shared" si="19"/>
        <v>4.5334340763128071E-4</v>
      </c>
      <c r="F311" s="1">
        <v>2</v>
      </c>
      <c r="G311" s="89">
        <v>12</v>
      </c>
      <c r="H311" s="76">
        <f t="shared" si="20"/>
        <v>4.5334340763128071E-4</v>
      </c>
    </row>
    <row r="312" spans="1:8" x14ac:dyDescent="0.3">
      <c r="A312" s="77">
        <v>3</v>
      </c>
      <c r="B312" s="89">
        <v>26</v>
      </c>
      <c r="C312" s="76">
        <f t="shared" si="19"/>
        <v>9.822440498677748E-4</v>
      </c>
      <c r="F312" s="1">
        <v>4</v>
      </c>
      <c r="G312" s="89">
        <v>13</v>
      </c>
      <c r="H312" s="76">
        <f t="shared" si="20"/>
        <v>4.911220249338874E-4</v>
      </c>
    </row>
    <row r="313" spans="1:8" x14ac:dyDescent="0.3">
      <c r="A313" s="77">
        <v>4</v>
      </c>
      <c r="B313" s="89">
        <v>41</v>
      </c>
      <c r="C313" s="76">
        <f t="shared" si="19"/>
        <v>1.5489233094068758E-3</v>
      </c>
      <c r="F313" s="1">
        <v>5</v>
      </c>
      <c r="G313" s="89">
        <v>14</v>
      </c>
      <c r="H313" s="76">
        <f t="shared" si="20"/>
        <v>5.2890064223649414E-4</v>
      </c>
    </row>
    <row r="314" spans="1:8" x14ac:dyDescent="0.3">
      <c r="A314" s="77">
        <v>5</v>
      </c>
      <c r="B314" s="89">
        <v>32</v>
      </c>
      <c r="C314" s="76">
        <f t="shared" si="19"/>
        <v>1.2089157536834152E-3</v>
      </c>
      <c r="F314" s="1">
        <v>7</v>
      </c>
      <c r="G314" s="89">
        <v>58</v>
      </c>
      <c r="H314" s="76">
        <f t="shared" si="20"/>
        <v>2.1911598035511898E-3</v>
      </c>
    </row>
    <row r="315" spans="1:8" x14ac:dyDescent="0.3">
      <c r="A315" s="77">
        <v>6</v>
      </c>
      <c r="B315" s="89">
        <v>23</v>
      </c>
      <c r="C315" s="76">
        <f t="shared" si="19"/>
        <v>8.6890819795995469E-4</v>
      </c>
      <c r="F315" s="1">
        <v>9</v>
      </c>
      <c r="G315" s="89">
        <v>2</v>
      </c>
      <c r="H315" s="76">
        <f t="shared" si="20"/>
        <v>7.5557234605213452E-5</v>
      </c>
    </row>
    <row r="316" spans="1:8" x14ac:dyDescent="0.3">
      <c r="A316" s="77">
        <v>7</v>
      </c>
      <c r="B316" s="89">
        <v>12</v>
      </c>
      <c r="C316" s="76">
        <f t="shared" si="19"/>
        <v>4.5334340763128071E-4</v>
      </c>
      <c r="F316" s="1">
        <v>10</v>
      </c>
      <c r="G316" s="89">
        <v>41</v>
      </c>
      <c r="H316" s="76">
        <f t="shared" si="20"/>
        <v>1.5489233094068758E-3</v>
      </c>
    </row>
    <row r="317" spans="1:8" x14ac:dyDescent="0.3">
      <c r="A317" s="77">
        <v>8</v>
      </c>
      <c r="B317" s="89">
        <v>8</v>
      </c>
      <c r="C317" s="76">
        <f t="shared" si="19"/>
        <v>3.0222893842085381E-4</v>
      </c>
      <c r="F317" s="1">
        <v>12</v>
      </c>
      <c r="G317" s="89">
        <v>49</v>
      </c>
      <c r="H317" s="76">
        <f t="shared" si="20"/>
        <v>1.8511522478277295E-3</v>
      </c>
    </row>
    <row r="318" spans="1:8" x14ac:dyDescent="0.3">
      <c r="A318" s="77">
        <v>9</v>
      </c>
      <c r="B318" s="89">
        <v>16</v>
      </c>
      <c r="C318" s="76">
        <f t="shared" si="19"/>
        <v>6.0445787684170762E-4</v>
      </c>
      <c r="F318" s="1">
        <v>13</v>
      </c>
      <c r="G318" s="89">
        <v>25</v>
      </c>
      <c r="H318" s="76">
        <f t="shared" si="20"/>
        <v>9.4446543256516816E-4</v>
      </c>
    </row>
    <row r="319" spans="1:8" x14ac:dyDescent="0.3">
      <c r="A319" s="77">
        <v>10</v>
      </c>
      <c r="B319" s="89">
        <v>5</v>
      </c>
      <c r="C319" s="76">
        <f t="shared" si="19"/>
        <v>1.8889308651303362E-4</v>
      </c>
      <c r="F319" s="1">
        <v>15</v>
      </c>
      <c r="G319" s="89">
        <v>9</v>
      </c>
      <c r="H319" s="76">
        <f t="shared" si="20"/>
        <v>3.4000755572346055E-4</v>
      </c>
    </row>
    <row r="320" spans="1:8" x14ac:dyDescent="0.3">
      <c r="A320" s="82"/>
      <c r="B320" s="93">
        <v>329</v>
      </c>
      <c r="C320" s="81">
        <f t="shared" si="19"/>
        <v>1.2429165092557612E-2</v>
      </c>
      <c r="F320" s="8"/>
      <c r="G320" s="93">
        <v>1906</v>
      </c>
      <c r="H320" s="81">
        <f t="shared" si="20"/>
        <v>7.2006044578768413E-2</v>
      </c>
    </row>
    <row r="321" spans="1:8" x14ac:dyDescent="0.3">
      <c r="B321" s="90">
        <f>SUM(B309:B320)</f>
        <v>26470</v>
      </c>
      <c r="C321" s="76"/>
      <c r="G321" s="90">
        <f>SUM(G309:G320)</f>
        <v>26470</v>
      </c>
      <c r="H321" s="76"/>
    </row>
    <row r="322" spans="1:8" x14ac:dyDescent="0.3">
      <c r="A322" s="64" t="s">
        <v>339</v>
      </c>
      <c r="B322" s="90"/>
      <c r="C322" s="76"/>
      <c r="F322" s="64" t="s">
        <v>339</v>
      </c>
      <c r="G322" s="90"/>
      <c r="H322" s="76"/>
    </row>
    <row r="323" spans="1:8" x14ac:dyDescent="0.3">
      <c r="B323" s="90"/>
      <c r="C323" s="76"/>
      <c r="G323" s="90"/>
      <c r="H323" s="76"/>
    </row>
    <row r="324" spans="1:8" x14ac:dyDescent="0.3">
      <c r="B324" s="90"/>
      <c r="C324" s="76"/>
      <c r="G324" s="90"/>
      <c r="H324" s="76"/>
    </row>
    <row r="325" spans="1:8" x14ac:dyDescent="0.3">
      <c r="A325" s="5" t="s">
        <v>749</v>
      </c>
      <c r="B325" s="91" t="s">
        <v>450</v>
      </c>
      <c r="C325" s="76"/>
      <c r="F325" s="5" t="s">
        <v>511</v>
      </c>
      <c r="G325" s="91" t="s">
        <v>450</v>
      </c>
      <c r="H325" s="76"/>
    </row>
    <row r="326" spans="1:8" x14ac:dyDescent="0.3">
      <c r="A326" s="1" t="s">
        <v>764</v>
      </c>
      <c r="B326" s="89">
        <v>22928</v>
      </c>
      <c r="C326" s="76">
        <f>B326/26470</f>
        <v>0.86618813751416701</v>
      </c>
      <c r="F326" s="82">
        <v>0</v>
      </c>
      <c r="G326" s="93">
        <v>1</v>
      </c>
      <c r="H326" s="81">
        <f t="shared" ref="H326:H341" si="21">G326/26470</f>
        <v>3.7778617302606726E-5</v>
      </c>
    </row>
    <row r="327" spans="1:8" x14ac:dyDescent="0.3">
      <c r="A327" s="1" t="s">
        <v>572</v>
      </c>
      <c r="B327" s="89">
        <v>2778</v>
      </c>
      <c r="C327" s="76">
        <f>B327/26470</f>
        <v>0.10494899886664148</v>
      </c>
      <c r="F327" s="77">
        <v>6</v>
      </c>
      <c r="G327" s="89">
        <v>1</v>
      </c>
      <c r="H327" s="76">
        <f t="shared" si="21"/>
        <v>3.7778617302606726E-5</v>
      </c>
    </row>
    <row r="328" spans="1:8" x14ac:dyDescent="0.3">
      <c r="A328" s="1" t="s">
        <v>754</v>
      </c>
      <c r="B328" s="89">
        <v>764</v>
      </c>
      <c r="C328" s="76">
        <f>B328/26470</f>
        <v>2.8862863619191537E-2</v>
      </c>
      <c r="F328" s="77">
        <v>11</v>
      </c>
      <c r="G328" s="89">
        <v>464</v>
      </c>
      <c r="H328" s="76">
        <f t="shared" si="21"/>
        <v>1.7529278428409518E-2</v>
      </c>
    </row>
    <row r="329" spans="1:8" x14ac:dyDescent="0.3">
      <c r="B329" s="90">
        <f>SUM(B326:B328)</f>
        <v>26470</v>
      </c>
      <c r="C329" s="76"/>
      <c r="F329" s="77">
        <v>12</v>
      </c>
      <c r="G329" s="89">
        <v>2335</v>
      </c>
      <c r="H329" s="76">
        <f t="shared" si="21"/>
        <v>8.8213071401586698E-2</v>
      </c>
    </row>
    <row r="330" spans="1:8" x14ac:dyDescent="0.3">
      <c r="B330" s="90"/>
      <c r="C330" s="76"/>
      <c r="F330" s="77">
        <v>23</v>
      </c>
      <c r="G330" s="89">
        <v>603</v>
      </c>
      <c r="H330" s="76">
        <f t="shared" si="21"/>
        <v>2.2780506233471855E-2</v>
      </c>
    </row>
    <row r="331" spans="1:8" x14ac:dyDescent="0.3">
      <c r="B331" s="90"/>
      <c r="C331" s="76"/>
      <c r="F331" s="77">
        <v>24</v>
      </c>
      <c r="G331" s="89">
        <v>1079</v>
      </c>
      <c r="H331" s="76">
        <f t="shared" si="21"/>
        <v>4.0763128069512655E-2</v>
      </c>
    </row>
    <row r="332" spans="1:8" x14ac:dyDescent="0.3">
      <c r="B332" s="90"/>
      <c r="C332" s="76"/>
      <c r="F332" s="77">
        <v>34</v>
      </c>
      <c r="G332" s="89">
        <v>1</v>
      </c>
      <c r="H332" s="76">
        <f t="shared" si="21"/>
        <v>3.7778617302606726E-5</v>
      </c>
    </row>
    <row r="333" spans="1:8" x14ac:dyDescent="0.3">
      <c r="B333" s="90"/>
      <c r="C333" s="76"/>
      <c r="F333" s="77">
        <v>35</v>
      </c>
      <c r="G333" s="89">
        <v>3799</v>
      </c>
      <c r="H333" s="76">
        <f t="shared" si="21"/>
        <v>0.14352096713260296</v>
      </c>
    </row>
    <row r="334" spans="1:8" x14ac:dyDescent="0.3">
      <c r="B334" s="90"/>
      <c r="C334" s="76"/>
      <c r="F334" s="77">
        <v>36</v>
      </c>
      <c r="G334" s="89">
        <v>7819</v>
      </c>
      <c r="H334" s="76">
        <f t="shared" si="21"/>
        <v>0.29539100868908197</v>
      </c>
    </row>
    <row r="335" spans="1:8" x14ac:dyDescent="0.3">
      <c r="B335" s="90"/>
      <c r="C335" s="76"/>
      <c r="F335" s="77">
        <v>38</v>
      </c>
      <c r="G335" s="89">
        <v>1</v>
      </c>
      <c r="H335" s="76">
        <f t="shared" si="21"/>
        <v>3.7778617302606726E-5</v>
      </c>
    </row>
    <row r="336" spans="1:8" x14ac:dyDescent="0.3">
      <c r="B336" s="90"/>
      <c r="C336" s="76"/>
      <c r="F336" s="77">
        <v>39</v>
      </c>
      <c r="G336" s="89">
        <v>4</v>
      </c>
      <c r="H336" s="76">
        <f t="shared" si="21"/>
        <v>1.511144692104269E-4</v>
      </c>
    </row>
    <row r="337" spans="1:8" x14ac:dyDescent="0.3">
      <c r="B337" s="90"/>
      <c r="C337" s="76"/>
      <c r="F337" s="77">
        <v>47</v>
      </c>
      <c r="G337" s="89">
        <v>3</v>
      </c>
      <c r="H337" s="76">
        <f t="shared" si="21"/>
        <v>1.1333585190782018E-4</v>
      </c>
    </row>
    <row r="338" spans="1:8" x14ac:dyDescent="0.3">
      <c r="B338" s="90"/>
      <c r="C338" s="76"/>
      <c r="F338" s="77">
        <v>48</v>
      </c>
      <c r="G338" s="89">
        <v>3</v>
      </c>
      <c r="H338" s="76">
        <f t="shared" si="21"/>
        <v>1.1333585190782018E-4</v>
      </c>
    </row>
    <row r="339" spans="1:8" x14ac:dyDescent="0.3">
      <c r="B339" s="90"/>
      <c r="C339" s="76"/>
      <c r="F339" s="77">
        <v>50</v>
      </c>
      <c r="G339" s="89">
        <v>6</v>
      </c>
      <c r="H339" s="76">
        <f t="shared" si="21"/>
        <v>2.2667170381564036E-4</v>
      </c>
    </row>
    <row r="340" spans="1:8" x14ac:dyDescent="0.3">
      <c r="B340" s="90"/>
      <c r="C340" s="76"/>
      <c r="F340" s="77">
        <v>59</v>
      </c>
      <c r="G340" s="89">
        <v>3902</v>
      </c>
      <c r="H340" s="76">
        <f t="shared" si="21"/>
        <v>0.14741216471477145</v>
      </c>
    </row>
    <row r="341" spans="1:8" x14ac:dyDescent="0.3">
      <c r="B341" s="90"/>
      <c r="C341" s="76"/>
      <c r="F341" s="77">
        <v>60</v>
      </c>
      <c r="G341" s="89">
        <v>6449</v>
      </c>
      <c r="H341" s="76">
        <f t="shared" si="21"/>
        <v>0.24363430298451078</v>
      </c>
    </row>
    <row r="342" spans="1:8" x14ac:dyDescent="0.3">
      <c r="B342" s="90"/>
      <c r="C342" s="76"/>
      <c r="G342" s="90">
        <f>SUM(G326:G341)</f>
        <v>26470</v>
      </c>
      <c r="H342" s="76"/>
    </row>
    <row r="343" spans="1:8" x14ac:dyDescent="0.3">
      <c r="B343" s="90"/>
      <c r="C343" s="76"/>
      <c r="F343" s="64" t="s">
        <v>18</v>
      </c>
      <c r="G343" s="90"/>
      <c r="H343" s="76"/>
    </row>
    <row r="344" spans="1:8" x14ac:dyDescent="0.3">
      <c r="B344" s="90"/>
      <c r="C344" s="76"/>
      <c r="G344" s="90"/>
      <c r="H344" s="76"/>
    </row>
    <row r="345" spans="1:8" x14ac:dyDescent="0.3">
      <c r="B345" s="90"/>
      <c r="C345" s="76"/>
      <c r="G345" s="90"/>
      <c r="H345" s="76"/>
    </row>
    <row r="346" spans="1:8" x14ac:dyDescent="0.3">
      <c r="A346" s="5" t="s">
        <v>510</v>
      </c>
      <c r="B346" s="91" t="s">
        <v>450</v>
      </c>
      <c r="C346" s="76"/>
      <c r="F346" s="5" t="s">
        <v>791</v>
      </c>
      <c r="G346" s="91" t="s">
        <v>450</v>
      </c>
      <c r="H346" s="76"/>
    </row>
    <row r="347" spans="1:8" x14ac:dyDescent="0.3">
      <c r="A347" s="77">
        <v>0</v>
      </c>
      <c r="B347" s="89">
        <v>43</v>
      </c>
      <c r="C347" s="76">
        <f t="shared" ref="C347:C356" si="22">B347/26470</f>
        <v>1.6244805440120893E-3</v>
      </c>
      <c r="F347" s="77">
        <v>1</v>
      </c>
      <c r="G347" s="89">
        <v>4077</v>
      </c>
      <c r="H347" s="76">
        <f t="shared" ref="H347:H354" si="23">G347/26470</f>
        <v>0.15402342274272762</v>
      </c>
    </row>
    <row r="348" spans="1:8" x14ac:dyDescent="0.3">
      <c r="A348" s="77">
        <v>1</v>
      </c>
      <c r="B348" s="89">
        <v>13290</v>
      </c>
      <c r="C348" s="76">
        <f t="shared" si="22"/>
        <v>0.50207782395164335</v>
      </c>
      <c r="F348" s="77">
        <v>2</v>
      </c>
      <c r="G348" s="89">
        <v>15891</v>
      </c>
      <c r="H348" s="76">
        <f t="shared" si="23"/>
        <v>0.60034000755572348</v>
      </c>
    </row>
    <row r="349" spans="1:8" x14ac:dyDescent="0.3">
      <c r="A349" s="77">
        <v>2</v>
      </c>
      <c r="B349" s="89">
        <v>5954</v>
      </c>
      <c r="C349" s="76">
        <f t="shared" si="22"/>
        <v>0.22493388741972045</v>
      </c>
      <c r="F349" s="77">
        <v>5</v>
      </c>
      <c r="G349" s="89">
        <v>7</v>
      </c>
      <c r="H349" s="76">
        <f t="shared" si="23"/>
        <v>2.6445032111824707E-4</v>
      </c>
    </row>
    <row r="350" spans="1:8" x14ac:dyDescent="0.3">
      <c r="A350" s="77">
        <v>3</v>
      </c>
      <c r="B350" s="89">
        <v>4516</v>
      </c>
      <c r="C350" s="76">
        <f t="shared" si="22"/>
        <v>0.17060823573857198</v>
      </c>
      <c r="F350" s="77">
        <v>21</v>
      </c>
      <c r="G350" s="89">
        <v>1</v>
      </c>
      <c r="H350" s="76">
        <f t="shared" si="23"/>
        <v>3.7778617302606726E-5</v>
      </c>
    </row>
    <row r="351" spans="1:8" x14ac:dyDescent="0.3">
      <c r="A351" s="77">
        <v>4</v>
      </c>
      <c r="B351" s="89">
        <v>416</v>
      </c>
      <c r="C351" s="76">
        <f t="shared" si="22"/>
        <v>1.5715904797884397E-2</v>
      </c>
      <c r="F351" s="77">
        <v>31</v>
      </c>
      <c r="G351" s="89">
        <v>8</v>
      </c>
      <c r="H351" s="76">
        <f t="shared" si="23"/>
        <v>3.0222893842085381E-4</v>
      </c>
    </row>
    <row r="352" spans="1:8" x14ac:dyDescent="0.3">
      <c r="A352" s="77">
        <v>5</v>
      </c>
      <c r="B352" s="89">
        <v>1250</v>
      </c>
      <c r="C352" s="76">
        <f t="shared" si="22"/>
        <v>4.7223271628258408E-2</v>
      </c>
      <c r="F352" s="77">
        <v>32</v>
      </c>
      <c r="G352" s="89">
        <v>1</v>
      </c>
      <c r="H352" s="76">
        <f t="shared" si="23"/>
        <v>3.7778617302606726E-5</v>
      </c>
    </row>
    <row r="353" spans="1:8" x14ac:dyDescent="0.3">
      <c r="A353" s="77">
        <v>6</v>
      </c>
      <c r="B353" s="89">
        <v>327</v>
      </c>
      <c r="C353" s="76">
        <f t="shared" si="22"/>
        <v>1.2353607857952399E-2</v>
      </c>
      <c r="F353" s="77">
        <v>33</v>
      </c>
      <c r="G353" s="89">
        <v>2</v>
      </c>
      <c r="H353" s="76">
        <f t="shared" si="23"/>
        <v>7.5557234605213452E-5</v>
      </c>
    </row>
    <row r="354" spans="1:8" x14ac:dyDescent="0.3">
      <c r="A354" s="77">
        <v>7</v>
      </c>
      <c r="B354" s="89">
        <v>649</v>
      </c>
      <c r="C354" s="76">
        <f t="shared" si="22"/>
        <v>2.4518322629391763E-2</v>
      </c>
      <c r="F354" s="77"/>
      <c r="G354" s="89">
        <v>6483</v>
      </c>
      <c r="H354" s="76">
        <f t="shared" si="23"/>
        <v>0.2449187759727994</v>
      </c>
    </row>
    <row r="355" spans="1:8" x14ac:dyDescent="0.3">
      <c r="A355" s="82" t="s">
        <v>151</v>
      </c>
      <c r="B355" s="93">
        <v>4</v>
      </c>
      <c r="C355" s="81">
        <f t="shared" si="22"/>
        <v>1.511144692104269E-4</v>
      </c>
      <c r="G355" s="90">
        <f>SUM(G347:G354)</f>
        <v>26470</v>
      </c>
      <c r="H355" s="76"/>
    </row>
    <row r="356" spans="1:8" x14ac:dyDescent="0.3">
      <c r="A356" s="77"/>
      <c r="B356" s="89">
        <v>21</v>
      </c>
      <c r="C356" s="76">
        <f t="shared" si="22"/>
        <v>7.9335096335474121E-4</v>
      </c>
      <c r="G356" s="90"/>
      <c r="H356" s="76"/>
    </row>
    <row r="357" spans="1:8" x14ac:dyDescent="0.3">
      <c r="B357" s="90">
        <f>SUM(B347:B356)</f>
        <v>26470</v>
      </c>
      <c r="C357" s="76"/>
      <c r="G357" s="90"/>
      <c r="H357" s="76"/>
    </row>
    <row r="358" spans="1:8" x14ac:dyDescent="0.3">
      <c r="A358" s="64" t="s">
        <v>192</v>
      </c>
      <c r="B358" s="90"/>
      <c r="C358" s="76"/>
      <c r="G358" s="90"/>
      <c r="H358" s="76"/>
    </row>
    <row r="359" spans="1:8" x14ac:dyDescent="0.3">
      <c r="B359" s="90"/>
      <c r="C359" s="76"/>
      <c r="G359" s="90"/>
      <c r="H359" s="76"/>
    </row>
    <row r="360" spans="1:8" x14ac:dyDescent="0.3">
      <c r="B360" s="90"/>
      <c r="C360" s="76"/>
      <c r="G360" s="90"/>
      <c r="H360" s="76"/>
    </row>
    <row r="361" spans="1:8" x14ac:dyDescent="0.3">
      <c r="B361" s="90"/>
      <c r="C361" s="76"/>
      <c r="G361" s="90"/>
      <c r="H361" s="76"/>
    </row>
    <row r="362" spans="1:8" x14ac:dyDescent="0.3">
      <c r="A362" s="5" t="s">
        <v>447</v>
      </c>
      <c r="B362" s="91" t="s">
        <v>450</v>
      </c>
      <c r="C362" s="76"/>
      <c r="F362" s="5" t="s">
        <v>458</v>
      </c>
      <c r="G362" s="91" t="s">
        <v>450</v>
      </c>
      <c r="H362" s="76"/>
    </row>
    <row r="363" spans="1:8" x14ac:dyDescent="0.3">
      <c r="A363" s="1" t="s">
        <v>58</v>
      </c>
      <c r="B363" s="89">
        <v>14659</v>
      </c>
      <c r="C363" s="76">
        <f t="shared" ref="C363:C370" si="24">B363/26470</f>
        <v>0.55379675103891202</v>
      </c>
      <c r="F363" s="8"/>
      <c r="G363" s="93">
        <v>24083</v>
      </c>
      <c r="H363" s="81">
        <f t="shared" ref="H363:H370" si="25">G363/26470</f>
        <v>0.90982244049867778</v>
      </c>
    </row>
    <row r="364" spans="1:8" x14ac:dyDescent="0.3">
      <c r="A364" s="1" t="s">
        <v>64</v>
      </c>
      <c r="B364" s="89">
        <v>9680</v>
      </c>
      <c r="C364" s="76">
        <f t="shared" si="24"/>
        <v>0.36569701548923311</v>
      </c>
      <c r="F364" s="8" t="s">
        <v>69</v>
      </c>
      <c r="G364" s="93">
        <v>1927</v>
      </c>
      <c r="H364" s="81">
        <f t="shared" si="25"/>
        <v>7.2799395542123155E-2</v>
      </c>
    </row>
    <row r="365" spans="1:8" x14ac:dyDescent="0.3">
      <c r="A365" s="8"/>
      <c r="B365" s="93">
        <v>1542</v>
      </c>
      <c r="C365" s="81">
        <f t="shared" si="24"/>
        <v>5.8254627880619567E-2</v>
      </c>
      <c r="F365" s="1" t="s">
        <v>114</v>
      </c>
      <c r="G365" s="89">
        <v>291</v>
      </c>
      <c r="H365" s="76">
        <f t="shared" si="25"/>
        <v>1.0993577635058557E-2</v>
      </c>
    </row>
    <row r="366" spans="1:8" x14ac:dyDescent="0.3">
      <c r="A366" s="1" t="s">
        <v>124</v>
      </c>
      <c r="B366" s="89">
        <v>371</v>
      </c>
      <c r="C366" s="76">
        <f t="shared" si="24"/>
        <v>1.4015867019267094E-2</v>
      </c>
      <c r="F366" s="1" t="s">
        <v>67</v>
      </c>
      <c r="G366" s="89">
        <v>85</v>
      </c>
      <c r="H366" s="76">
        <f t="shared" si="25"/>
        <v>3.2111824707215715E-3</v>
      </c>
    </row>
    <row r="367" spans="1:8" x14ac:dyDescent="0.3">
      <c r="A367" s="8" t="s">
        <v>69</v>
      </c>
      <c r="B367" s="93">
        <v>155</v>
      </c>
      <c r="C367" s="81">
        <f t="shared" si="24"/>
        <v>5.8556856819040421E-3</v>
      </c>
      <c r="F367" s="1" t="s">
        <v>118</v>
      </c>
      <c r="G367" s="89">
        <v>69</v>
      </c>
      <c r="H367" s="76">
        <f t="shared" si="25"/>
        <v>2.6067245938798641E-3</v>
      </c>
    </row>
    <row r="368" spans="1:8" x14ac:dyDescent="0.3">
      <c r="A368" s="8" t="s">
        <v>106</v>
      </c>
      <c r="B368" s="93">
        <v>42</v>
      </c>
      <c r="C368" s="81">
        <f t="shared" si="24"/>
        <v>1.5867019267094824E-3</v>
      </c>
      <c r="F368" s="1" t="s">
        <v>615</v>
      </c>
      <c r="G368" s="89">
        <v>13</v>
      </c>
      <c r="H368" s="76">
        <f t="shared" si="25"/>
        <v>4.911220249338874E-4</v>
      </c>
    </row>
    <row r="369" spans="1:8" x14ac:dyDescent="0.3">
      <c r="A369" s="1" t="s">
        <v>105</v>
      </c>
      <c r="B369" s="89">
        <v>18</v>
      </c>
      <c r="C369" s="76">
        <f t="shared" si="24"/>
        <v>6.800151114469211E-4</v>
      </c>
      <c r="F369" s="1" t="s">
        <v>591</v>
      </c>
      <c r="G369" s="89">
        <v>1</v>
      </c>
      <c r="H369" s="76">
        <f t="shared" si="25"/>
        <v>3.7778617302606726E-5</v>
      </c>
    </row>
    <row r="370" spans="1:8" x14ac:dyDescent="0.3">
      <c r="A370" s="1" t="s">
        <v>127</v>
      </c>
      <c r="B370" s="89">
        <v>3</v>
      </c>
      <c r="C370" s="76">
        <f t="shared" si="24"/>
        <v>1.1333585190782018E-4</v>
      </c>
      <c r="F370" s="1" t="s">
        <v>120</v>
      </c>
      <c r="G370" s="89">
        <v>1</v>
      </c>
      <c r="H370" s="76">
        <f t="shared" si="25"/>
        <v>3.7778617302606726E-5</v>
      </c>
    </row>
    <row r="371" spans="1:8" x14ac:dyDescent="0.3">
      <c r="B371" s="90">
        <f>SUM(B363:B370)</f>
        <v>26470</v>
      </c>
      <c r="C371" s="76"/>
      <c r="G371" s="90">
        <f>SUM(G363:G370)</f>
        <v>26470</v>
      </c>
      <c r="H371" s="76"/>
    </row>
    <row r="372" spans="1:8" x14ac:dyDescent="0.3">
      <c r="A372" s="64" t="s">
        <v>13</v>
      </c>
      <c r="B372" s="90"/>
      <c r="C372" s="76"/>
      <c r="F372" s="65" t="s">
        <v>164</v>
      </c>
      <c r="G372" s="90"/>
      <c r="H372" s="76"/>
    </row>
    <row r="373" spans="1:8" x14ac:dyDescent="0.3">
      <c r="B373" s="90"/>
      <c r="C373" s="76"/>
      <c r="F373" s="64" t="s">
        <v>8</v>
      </c>
      <c r="G373" s="90"/>
      <c r="H373" s="76"/>
    </row>
    <row r="374" spans="1:8" x14ac:dyDescent="0.3">
      <c r="B374" s="90"/>
      <c r="C374" s="76"/>
      <c r="G374" s="90"/>
      <c r="H374" s="76"/>
    </row>
    <row r="375" spans="1:8" x14ac:dyDescent="0.3">
      <c r="B375" s="90"/>
      <c r="C375" s="76"/>
      <c r="G375" s="90"/>
      <c r="H375" s="76"/>
    </row>
    <row r="376" spans="1:8" x14ac:dyDescent="0.3">
      <c r="A376" s="5" t="s">
        <v>442</v>
      </c>
      <c r="B376" s="91" t="s">
        <v>450</v>
      </c>
      <c r="C376" s="76"/>
      <c r="F376" s="5" t="s">
        <v>499</v>
      </c>
      <c r="G376" s="91" t="s">
        <v>450</v>
      </c>
      <c r="H376" s="76"/>
    </row>
    <row r="377" spans="1:8" x14ac:dyDescent="0.3">
      <c r="A377" s="1" t="s">
        <v>61</v>
      </c>
      <c r="B377" s="89">
        <v>20207</v>
      </c>
      <c r="C377" s="76">
        <f t="shared" ref="C377:C389" si="26">B377/26470</f>
        <v>0.7633925198337741</v>
      </c>
      <c r="F377" s="1" t="s">
        <v>654</v>
      </c>
      <c r="G377" s="89">
        <v>13280</v>
      </c>
      <c r="H377" s="76">
        <f t="shared" ref="H377:H397" si="27">G377/26470</f>
        <v>0.50170003777861727</v>
      </c>
    </row>
    <row r="378" spans="1:8" x14ac:dyDescent="0.3">
      <c r="A378" s="1"/>
      <c r="B378" s="89">
        <v>2375</v>
      </c>
      <c r="C378" s="76">
        <f t="shared" si="26"/>
        <v>8.9724216093690967E-2</v>
      </c>
      <c r="F378" s="8" t="s">
        <v>69</v>
      </c>
      <c r="G378" s="93">
        <v>8187</v>
      </c>
      <c r="H378" s="81">
        <f t="shared" si="27"/>
        <v>0.30929353985644126</v>
      </c>
    </row>
    <row r="379" spans="1:8" x14ac:dyDescent="0.3">
      <c r="A379" s="1" t="s">
        <v>751</v>
      </c>
      <c r="B379" s="89">
        <v>1545</v>
      </c>
      <c r="C379" s="76">
        <f t="shared" si="26"/>
        <v>5.8367963732527388E-2</v>
      </c>
      <c r="F379" s="8"/>
      <c r="G379" s="93">
        <v>1926</v>
      </c>
      <c r="H379" s="81">
        <f t="shared" si="27"/>
        <v>7.2761616924820555E-2</v>
      </c>
    </row>
    <row r="380" spans="1:8" x14ac:dyDescent="0.3">
      <c r="A380" s="1" t="s">
        <v>745</v>
      </c>
      <c r="B380" s="89">
        <v>1014</v>
      </c>
      <c r="C380" s="76">
        <f t="shared" si="26"/>
        <v>3.8307517944843217E-2</v>
      </c>
      <c r="F380" s="1" t="s">
        <v>669</v>
      </c>
      <c r="G380" s="89">
        <v>1429</v>
      </c>
      <c r="H380" s="76">
        <f t="shared" si="27"/>
        <v>5.398564412542501E-2</v>
      </c>
    </row>
    <row r="381" spans="1:8" x14ac:dyDescent="0.3">
      <c r="A381" s="1" t="s">
        <v>352</v>
      </c>
      <c r="B381" s="89">
        <v>511</v>
      </c>
      <c r="C381" s="76">
        <f t="shared" si="26"/>
        <v>1.9304873441632037E-2</v>
      </c>
      <c r="F381" s="1" t="s">
        <v>704</v>
      </c>
      <c r="G381" s="89">
        <v>648</v>
      </c>
      <c r="H381" s="76">
        <f t="shared" si="27"/>
        <v>2.4480544012089156E-2</v>
      </c>
    </row>
    <row r="382" spans="1:8" x14ac:dyDescent="0.3">
      <c r="A382" s="1" t="s">
        <v>609</v>
      </c>
      <c r="B382" s="89">
        <v>410</v>
      </c>
      <c r="C382" s="76">
        <f t="shared" si="26"/>
        <v>1.5489233094068758E-2</v>
      </c>
      <c r="F382" s="1" t="s">
        <v>665</v>
      </c>
      <c r="G382" s="89">
        <v>243</v>
      </c>
      <c r="H382" s="76">
        <f t="shared" si="27"/>
        <v>9.1802040045334335E-3</v>
      </c>
    </row>
    <row r="383" spans="1:8" x14ac:dyDescent="0.3">
      <c r="A383" s="1" t="s">
        <v>376</v>
      </c>
      <c r="B383" s="89">
        <v>126</v>
      </c>
      <c r="C383" s="76">
        <f t="shared" si="26"/>
        <v>4.7601057801284477E-3</v>
      </c>
      <c r="F383" s="1" t="s">
        <v>149</v>
      </c>
      <c r="G383" s="89">
        <v>235</v>
      </c>
      <c r="H383" s="76">
        <f t="shared" si="27"/>
        <v>8.8779750661125804E-3</v>
      </c>
    </row>
    <row r="384" spans="1:8" x14ac:dyDescent="0.3">
      <c r="A384" s="1" t="s">
        <v>621</v>
      </c>
      <c r="B384" s="89">
        <v>111</v>
      </c>
      <c r="C384" s="76">
        <f t="shared" si="26"/>
        <v>4.193426520589346E-3</v>
      </c>
      <c r="F384" s="1" t="s">
        <v>150</v>
      </c>
      <c r="G384" s="89">
        <v>212</v>
      </c>
      <c r="H384" s="76">
        <f t="shared" si="27"/>
        <v>8.0090668681526249E-3</v>
      </c>
    </row>
    <row r="385" spans="1:8" x14ac:dyDescent="0.3">
      <c r="A385" s="1" t="s">
        <v>373</v>
      </c>
      <c r="B385" s="89">
        <v>98</v>
      </c>
      <c r="C385" s="76">
        <f t="shared" si="26"/>
        <v>3.702304495655459E-3</v>
      </c>
      <c r="F385" s="1" t="s">
        <v>651</v>
      </c>
      <c r="G385" s="89">
        <v>132</v>
      </c>
      <c r="H385" s="76">
        <f t="shared" si="27"/>
        <v>4.9867774839440875E-3</v>
      </c>
    </row>
    <row r="386" spans="1:8" x14ac:dyDescent="0.3">
      <c r="A386" s="1" t="s">
        <v>69</v>
      </c>
      <c r="B386" s="89">
        <v>46</v>
      </c>
      <c r="C386" s="76">
        <f t="shared" si="26"/>
        <v>1.7378163959199094E-3</v>
      </c>
      <c r="F386" s="1" t="s">
        <v>692</v>
      </c>
      <c r="G386" s="89">
        <v>47</v>
      </c>
      <c r="H386" s="76">
        <f t="shared" si="27"/>
        <v>1.775595013222516E-3</v>
      </c>
    </row>
    <row r="387" spans="1:8" x14ac:dyDescent="0.3">
      <c r="A387" s="1" t="s">
        <v>76</v>
      </c>
      <c r="B387" s="89">
        <v>14</v>
      </c>
      <c r="C387" s="76">
        <f t="shared" si="26"/>
        <v>5.2890064223649414E-4</v>
      </c>
      <c r="F387" s="1" t="s">
        <v>685</v>
      </c>
      <c r="G387" s="89">
        <v>33</v>
      </c>
      <c r="H387" s="76">
        <f t="shared" si="27"/>
        <v>1.2466943709860219E-3</v>
      </c>
    </row>
    <row r="388" spans="1:8" x14ac:dyDescent="0.3">
      <c r="A388" s="1" t="s">
        <v>182</v>
      </c>
      <c r="B388" s="89">
        <v>10</v>
      </c>
      <c r="C388" s="76">
        <f t="shared" si="26"/>
        <v>3.7778617302606723E-4</v>
      </c>
      <c r="F388" s="1" t="s">
        <v>670</v>
      </c>
      <c r="G388" s="89">
        <v>22</v>
      </c>
      <c r="H388" s="76">
        <f t="shared" si="27"/>
        <v>8.3112958065734795E-4</v>
      </c>
    </row>
    <row r="389" spans="1:8" x14ac:dyDescent="0.3">
      <c r="A389" s="1" t="s">
        <v>194</v>
      </c>
      <c r="B389" s="89">
        <v>3</v>
      </c>
      <c r="C389" s="76">
        <f t="shared" si="26"/>
        <v>1.1333585190782018E-4</v>
      </c>
      <c r="F389" s="1" t="s">
        <v>680</v>
      </c>
      <c r="G389" s="89">
        <v>19</v>
      </c>
      <c r="H389" s="76">
        <f t="shared" si="27"/>
        <v>7.1779372874952773E-4</v>
      </c>
    </row>
    <row r="390" spans="1:8" x14ac:dyDescent="0.3">
      <c r="B390" s="90">
        <f>SUM(B377:B389)</f>
        <v>26470</v>
      </c>
      <c r="C390" s="76"/>
      <c r="F390" s="1" t="s">
        <v>676</v>
      </c>
      <c r="G390" s="89">
        <v>17</v>
      </c>
      <c r="H390" s="76">
        <f t="shared" si="27"/>
        <v>6.4223649414431436E-4</v>
      </c>
    </row>
    <row r="391" spans="1:8" x14ac:dyDescent="0.3">
      <c r="B391" s="90"/>
      <c r="C391" s="76"/>
      <c r="F391" s="1" t="s">
        <v>673</v>
      </c>
      <c r="G391" s="89">
        <v>15</v>
      </c>
      <c r="H391" s="76">
        <f t="shared" si="27"/>
        <v>5.6667925953910088E-4</v>
      </c>
    </row>
    <row r="392" spans="1:8" x14ac:dyDescent="0.3">
      <c r="B392" s="90"/>
      <c r="C392" s="76"/>
      <c r="F392" s="1" t="s">
        <v>678</v>
      </c>
      <c r="G392" s="89">
        <v>10</v>
      </c>
      <c r="H392" s="76">
        <f t="shared" si="27"/>
        <v>3.7778617302606723E-4</v>
      </c>
    </row>
    <row r="393" spans="1:8" x14ac:dyDescent="0.3">
      <c r="B393" s="90"/>
      <c r="C393" s="76"/>
      <c r="F393" s="1" t="s">
        <v>653</v>
      </c>
      <c r="G393" s="89">
        <v>9</v>
      </c>
      <c r="H393" s="76">
        <f t="shared" si="27"/>
        <v>3.4000755572346055E-4</v>
      </c>
    </row>
    <row r="394" spans="1:8" x14ac:dyDescent="0.3">
      <c r="B394" s="90"/>
      <c r="C394" s="76"/>
      <c r="F394" s="1" t="s">
        <v>671</v>
      </c>
      <c r="G394" s="89">
        <v>2</v>
      </c>
      <c r="H394" s="76">
        <f t="shared" si="27"/>
        <v>7.5557234605213452E-5</v>
      </c>
    </row>
    <row r="395" spans="1:8" x14ac:dyDescent="0.3">
      <c r="B395" s="90"/>
      <c r="C395" s="76"/>
      <c r="F395" s="1" t="s">
        <v>663</v>
      </c>
      <c r="G395" s="89">
        <v>2</v>
      </c>
      <c r="H395" s="76">
        <f t="shared" si="27"/>
        <v>7.5557234605213452E-5</v>
      </c>
    </row>
    <row r="396" spans="1:8" x14ac:dyDescent="0.3">
      <c r="B396" s="90"/>
      <c r="C396" s="76"/>
      <c r="F396" s="1" t="s">
        <v>667</v>
      </c>
      <c r="G396" s="89">
        <v>1</v>
      </c>
      <c r="H396" s="76">
        <f t="shared" si="27"/>
        <v>3.7778617302606726E-5</v>
      </c>
    </row>
    <row r="397" spans="1:8" x14ac:dyDescent="0.3">
      <c r="B397" s="90"/>
      <c r="C397" s="76"/>
      <c r="F397" s="1" t="s">
        <v>707</v>
      </c>
      <c r="G397" s="89">
        <v>1</v>
      </c>
      <c r="H397" s="76">
        <f t="shared" si="27"/>
        <v>3.7778617302606726E-5</v>
      </c>
    </row>
    <row r="398" spans="1:8" x14ac:dyDescent="0.3">
      <c r="B398" s="90"/>
      <c r="C398" s="76"/>
      <c r="G398" s="90">
        <f>SUM(G377:G397)</f>
        <v>26470</v>
      </c>
      <c r="H398" s="76"/>
    </row>
    <row r="399" spans="1:8" x14ac:dyDescent="0.3">
      <c r="B399" s="90"/>
      <c r="C399" s="76"/>
      <c r="F399" s="64" t="s">
        <v>8</v>
      </c>
      <c r="G399" s="90"/>
      <c r="H399" s="76"/>
    </row>
    <row r="400" spans="1:8" x14ac:dyDescent="0.3">
      <c r="B400" s="90"/>
      <c r="C400" s="76"/>
      <c r="G400" s="90"/>
      <c r="H400" s="76"/>
    </row>
    <row r="401" spans="1:8" x14ac:dyDescent="0.3">
      <c r="B401" s="90"/>
      <c r="C401" s="76"/>
      <c r="G401" s="90"/>
      <c r="H401" s="76"/>
    </row>
    <row r="402" spans="1:8" x14ac:dyDescent="0.3">
      <c r="A402" s="5" t="s">
        <v>484</v>
      </c>
      <c r="B402" s="91" t="s">
        <v>450</v>
      </c>
      <c r="C402" s="76"/>
      <c r="F402" s="5" t="s">
        <v>540</v>
      </c>
      <c r="G402" s="91" t="s">
        <v>450</v>
      </c>
      <c r="H402" s="76"/>
    </row>
    <row r="403" spans="1:8" x14ac:dyDescent="0.3">
      <c r="A403" s="77">
        <v>0</v>
      </c>
      <c r="B403" s="89">
        <v>20005</v>
      </c>
      <c r="C403" s="76">
        <f t="shared" ref="C403:C410" si="28">B403/26470</f>
        <v>0.75576123913864757</v>
      </c>
      <c r="F403" s="1" t="s">
        <v>652</v>
      </c>
      <c r="G403" s="89">
        <v>20005</v>
      </c>
      <c r="H403" s="76">
        <f t="shared" ref="H403:H409" si="29">G403/26470</f>
        <v>0.75576123913864757</v>
      </c>
    </row>
    <row r="404" spans="1:8" x14ac:dyDescent="0.3">
      <c r="A404" s="77">
        <v>1</v>
      </c>
      <c r="B404" s="89">
        <v>731</v>
      </c>
      <c r="C404" s="76">
        <f t="shared" si="28"/>
        <v>2.7616169248205515E-2</v>
      </c>
      <c r="F404" s="1"/>
      <c r="G404" s="89">
        <v>3870</v>
      </c>
      <c r="H404" s="76">
        <f t="shared" si="29"/>
        <v>0.14620324896108802</v>
      </c>
    </row>
    <row r="405" spans="1:8" x14ac:dyDescent="0.3">
      <c r="A405" s="77">
        <v>2</v>
      </c>
      <c r="B405" s="89">
        <v>532</v>
      </c>
      <c r="C405" s="76">
        <f t="shared" si="28"/>
        <v>2.0098224404986778E-2</v>
      </c>
      <c r="F405" s="1" t="s">
        <v>305</v>
      </c>
      <c r="G405" s="89">
        <v>1322</v>
      </c>
      <c r="H405" s="76">
        <f t="shared" si="29"/>
        <v>4.9943332074046089E-2</v>
      </c>
    </row>
    <row r="406" spans="1:8" x14ac:dyDescent="0.3">
      <c r="A406" s="77">
        <v>4</v>
      </c>
      <c r="B406" s="89">
        <v>2</v>
      </c>
      <c r="C406" s="76">
        <f t="shared" si="28"/>
        <v>7.5557234605213452E-5</v>
      </c>
      <c r="F406" s="1" t="s">
        <v>672</v>
      </c>
      <c r="G406" s="89">
        <v>731</v>
      </c>
      <c r="H406" s="76">
        <f t="shared" si="29"/>
        <v>2.7616169248205515E-2</v>
      </c>
    </row>
    <row r="407" spans="1:8" x14ac:dyDescent="0.3">
      <c r="A407" s="77">
        <v>5</v>
      </c>
      <c r="B407" s="89">
        <v>1322</v>
      </c>
      <c r="C407" s="76">
        <f t="shared" si="28"/>
        <v>4.9943332074046089E-2</v>
      </c>
      <c r="F407" s="1" t="s">
        <v>664</v>
      </c>
      <c r="G407" s="89">
        <v>532</v>
      </c>
      <c r="H407" s="76">
        <f t="shared" si="29"/>
        <v>2.0098224404986778E-2</v>
      </c>
    </row>
    <row r="408" spans="1:8" x14ac:dyDescent="0.3">
      <c r="A408" s="77">
        <v>6</v>
      </c>
      <c r="B408" s="89">
        <v>8</v>
      </c>
      <c r="C408" s="76">
        <f t="shared" si="28"/>
        <v>3.0222893842085381E-4</v>
      </c>
      <c r="F408" s="1" t="s">
        <v>378</v>
      </c>
      <c r="G408" s="89">
        <v>8</v>
      </c>
      <c r="H408" s="76">
        <f t="shared" si="29"/>
        <v>3.0222893842085381E-4</v>
      </c>
    </row>
    <row r="409" spans="1:8" x14ac:dyDescent="0.3">
      <c r="A409" s="82" t="s">
        <v>144</v>
      </c>
      <c r="B409" s="93">
        <v>1</v>
      </c>
      <c r="C409" s="81">
        <f t="shared" si="28"/>
        <v>3.7778617302606726E-5</v>
      </c>
      <c r="F409" s="1" t="s">
        <v>308</v>
      </c>
      <c r="G409" s="89">
        <v>2</v>
      </c>
      <c r="H409" s="76">
        <f t="shared" si="29"/>
        <v>7.5557234605213452E-5</v>
      </c>
    </row>
    <row r="410" spans="1:8" x14ac:dyDescent="0.3">
      <c r="A410" s="77"/>
      <c r="B410" s="89">
        <v>3869</v>
      </c>
      <c r="C410" s="76">
        <f t="shared" si="28"/>
        <v>0.14616547034378541</v>
      </c>
      <c r="G410" s="90">
        <f>SUM(G403:G409)</f>
        <v>26470</v>
      </c>
      <c r="H410" s="76"/>
    </row>
    <row r="411" spans="1:8" x14ac:dyDescent="0.3">
      <c r="B411" s="90">
        <f>SUM(B403:B410)</f>
        <v>26470</v>
      </c>
      <c r="C411" s="76"/>
      <c r="F411" s="64" t="s">
        <v>11</v>
      </c>
      <c r="G411" s="90"/>
      <c r="H411" s="76"/>
    </row>
    <row r="412" spans="1:8" x14ac:dyDescent="0.3">
      <c r="A412" s="64" t="s">
        <v>419</v>
      </c>
      <c r="B412" s="90"/>
      <c r="C412" s="76"/>
      <c r="G412" s="90"/>
      <c r="H412" s="76"/>
    </row>
    <row r="413" spans="1:8" x14ac:dyDescent="0.3">
      <c r="A413" s="64" t="s">
        <v>11</v>
      </c>
      <c r="B413" s="90"/>
      <c r="C413" s="76"/>
      <c r="G413" s="90"/>
      <c r="H413" s="76"/>
    </row>
    <row r="414" spans="1:8" x14ac:dyDescent="0.3">
      <c r="B414" s="90"/>
      <c r="C414" s="76"/>
      <c r="G414" s="90"/>
      <c r="H414" s="76"/>
    </row>
    <row r="415" spans="1:8" x14ac:dyDescent="0.3">
      <c r="B415" s="90"/>
      <c r="C415" s="76"/>
      <c r="G415" s="90"/>
      <c r="H415" s="76"/>
    </row>
    <row r="416" spans="1:8" x14ac:dyDescent="0.3">
      <c r="B416" s="90"/>
      <c r="C416" s="76"/>
      <c r="G416" s="90"/>
      <c r="H416" s="76"/>
    </row>
    <row r="417" spans="1:8" x14ac:dyDescent="0.3">
      <c r="A417" s="5" t="s">
        <v>765</v>
      </c>
      <c r="B417" s="91" t="s">
        <v>450</v>
      </c>
      <c r="C417" s="76"/>
      <c r="F417" s="5" t="s">
        <v>758</v>
      </c>
      <c r="G417" s="91" t="s">
        <v>450</v>
      </c>
      <c r="H417" s="76"/>
    </row>
    <row r="418" spans="1:8" x14ac:dyDescent="0.3">
      <c r="A418" s="1" t="s">
        <v>37</v>
      </c>
      <c r="B418" s="89">
        <v>13128</v>
      </c>
      <c r="C418" s="76">
        <f>B418/26470</f>
        <v>0.49595768794862111</v>
      </c>
      <c r="F418" s="1" t="s">
        <v>37</v>
      </c>
      <c r="G418" s="89">
        <v>20978</v>
      </c>
      <c r="H418" s="76">
        <f>G418/26470</f>
        <v>0.79251983377408386</v>
      </c>
    </row>
    <row r="419" spans="1:8" x14ac:dyDescent="0.3">
      <c r="A419" s="1" t="s">
        <v>112</v>
      </c>
      <c r="B419" s="89">
        <v>8580</v>
      </c>
      <c r="C419" s="76">
        <f>B419/26470</f>
        <v>0.3241405364563657</v>
      </c>
      <c r="F419" s="1" t="s">
        <v>112</v>
      </c>
      <c r="G419" s="89">
        <v>3252</v>
      </c>
      <c r="H419" s="76">
        <f>G419/26470</f>
        <v>0.12285606346807706</v>
      </c>
    </row>
    <row r="420" spans="1:8" x14ac:dyDescent="0.3">
      <c r="A420" s="1" t="s">
        <v>71</v>
      </c>
      <c r="B420" s="89">
        <v>3657</v>
      </c>
      <c r="C420" s="76">
        <f>B420/26470</f>
        <v>0.13815640347563279</v>
      </c>
      <c r="F420" s="1" t="s">
        <v>71</v>
      </c>
      <c r="G420" s="89">
        <v>1805</v>
      </c>
      <c r="H420" s="76">
        <f>G420/26470</f>
        <v>6.8190404231205134E-2</v>
      </c>
    </row>
    <row r="421" spans="1:8" x14ac:dyDescent="0.3">
      <c r="A421" s="1" t="s">
        <v>60</v>
      </c>
      <c r="B421" s="89">
        <v>762</v>
      </c>
      <c r="C421" s="76">
        <f>B421/26470</f>
        <v>2.8787306384586323E-2</v>
      </c>
      <c r="F421" s="1"/>
      <c r="G421" s="89">
        <v>343</v>
      </c>
      <c r="H421" s="76">
        <f>G421/26470</f>
        <v>1.2958065734794107E-2</v>
      </c>
    </row>
    <row r="422" spans="1:8" x14ac:dyDescent="0.3">
      <c r="A422" s="1"/>
      <c r="B422" s="89">
        <v>343</v>
      </c>
      <c r="C422" s="76">
        <f>B422/26470</f>
        <v>1.2958065734794107E-2</v>
      </c>
      <c r="F422" s="1" t="s">
        <v>60</v>
      </c>
      <c r="G422" s="89">
        <v>92</v>
      </c>
      <c r="H422" s="76">
        <f>G422/26470</f>
        <v>3.4756327918398187E-3</v>
      </c>
    </row>
    <row r="423" spans="1:8" x14ac:dyDescent="0.3">
      <c r="B423" s="90">
        <f>SUM(B418:B422)</f>
        <v>26470</v>
      </c>
      <c r="C423" s="76"/>
      <c r="G423" s="90">
        <f>SUM(G418:G422)</f>
        <v>26470</v>
      </c>
      <c r="H423" s="76"/>
    </row>
    <row r="424" spans="1:8" x14ac:dyDescent="0.3">
      <c r="A424" s="65" t="s">
        <v>167</v>
      </c>
      <c r="B424" s="90"/>
      <c r="C424" s="76"/>
      <c r="F424" s="65" t="s">
        <v>167</v>
      </c>
      <c r="G424" s="90"/>
      <c r="H424" s="76"/>
    </row>
    <row r="425" spans="1:8" x14ac:dyDescent="0.3">
      <c r="A425" s="64" t="s">
        <v>871</v>
      </c>
      <c r="B425" s="90"/>
      <c r="C425" s="76"/>
      <c r="F425" s="64" t="s">
        <v>871</v>
      </c>
      <c r="G425" s="90"/>
      <c r="H425" s="76"/>
    </row>
    <row r="426" spans="1:8" x14ac:dyDescent="0.3">
      <c r="A426" s="64"/>
      <c r="B426" s="90"/>
      <c r="C426" s="76"/>
      <c r="F426" s="64"/>
      <c r="G426" s="90"/>
      <c r="H426" s="76"/>
    </row>
    <row r="427" spans="1:8" x14ac:dyDescent="0.3">
      <c r="A427" s="64"/>
      <c r="B427" s="90"/>
      <c r="C427" s="76"/>
      <c r="F427" s="64"/>
      <c r="G427" s="90"/>
      <c r="H427" s="76"/>
    </row>
    <row r="428" spans="1:8" x14ac:dyDescent="0.3">
      <c r="A428" s="5" t="s">
        <v>477</v>
      </c>
      <c r="B428" s="91" t="s">
        <v>450</v>
      </c>
      <c r="C428" s="76"/>
      <c r="F428" s="5" t="s">
        <v>467</v>
      </c>
      <c r="G428" s="91" t="s">
        <v>450</v>
      </c>
      <c r="H428" s="76"/>
    </row>
    <row r="429" spans="1:8" x14ac:dyDescent="0.3">
      <c r="A429" s="1" t="s">
        <v>37</v>
      </c>
      <c r="B429" s="89">
        <v>22263</v>
      </c>
      <c r="C429" s="76">
        <f>B429/26470</f>
        <v>0.8410653570079335</v>
      </c>
      <c r="F429" s="1" t="s">
        <v>70</v>
      </c>
      <c r="G429" s="89">
        <v>26256</v>
      </c>
      <c r="H429" s="76">
        <f>G429/26470</f>
        <v>0.99191537589724221</v>
      </c>
    </row>
    <row r="430" spans="1:8" x14ac:dyDescent="0.3">
      <c r="A430" s="1" t="s">
        <v>112</v>
      </c>
      <c r="B430" s="89">
        <v>3018</v>
      </c>
      <c r="C430" s="76">
        <f>B430/26470</f>
        <v>0.11401586701926709</v>
      </c>
      <c r="F430" s="1" t="s">
        <v>54</v>
      </c>
      <c r="G430" s="89">
        <v>214</v>
      </c>
      <c r="H430" s="76">
        <f>G430/26470</f>
        <v>8.084624102757839E-3</v>
      </c>
    </row>
    <row r="431" spans="1:8" x14ac:dyDescent="0.3">
      <c r="A431" s="1" t="s">
        <v>71</v>
      </c>
      <c r="B431" s="89">
        <v>859</v>
      </c>
      <c r="C431" s="76">
        <f>B431/26470</f>
        <v>3.2451832262939177E-2</v>
      </c>
      <c r="G431" s="90">
        <f>SUM(G429:G430)</f>
        <v>26470</v>
      </c>
      <c r="H431" s="76"/>
    </row>
    <row r="432" spans="1:8" x14ac:dyDescent="0.3">
      <c r="A432" s="1"/>
      <c r="B432" s="89">
        <v>330</v>
      </c>
      <c r="C432" s="76">
        <f>B432/26470</f>
        <v>1.2466943709860219E-2</v>
      </c>
      <c r="F432" s="64" t="s">
        <v>340</v>
      </c>
      <c r="G432" s="90"/>
      <c r="H432" s="76"/>
    </row>
    <row r="433" spans="1:8" x14ac:dyDescent="0.3">
      <c r="B433" s="90">
        <f>SUM(B429:B432)</f>
        <v>26470</v>
      </c>
      <c r="C433" s="76"/>
      <c r="G433" s="90"/>
      <c r="H433" s="76"/>
    </row>
    <row r="434" spans="1:8" x14ac:dyDescent="0.3">
      <c r="A434" s="65" t="s">
        <v>167</v>
      </c>
      <c r="B434" s="90"/>
      <c r="C434" s="76"/>
      <c r="G434" s="90"/>
      <c r="H434" s="76"/>
    </row>
    <row r="435" spans="1:8" x14ac:dyDescent="0.3">
      <c r="A435" s="64" t="s">
        <v>871</v>
      </c>
      <c r="B435" s="90"/>
      <c r="C435" s="76"/>
      <c r="G435" s="90"/>
      <c r="H435" s="76"/>
    </row>
    <row r="436" spans="1:8" x14ac:dyDescent="0.3">
      <c r="G436" s="90"/>
      <c r="H436" s="76"/>
    </row>
    <row r="437" spans="1:8" x14ac:dyDescent="0.3">
      <c r="B437" s="90"/>
      <c r="C437" s="76"/>
      <c r="G437" s="90"/>
      <c r="H437" s="76"/>
    </row>
    <row r="438" spans="1:8" x14ac:dyDescent="0.3">
      <c r="B438" s="90"/>
      <c r="C438" s="76"/>
      <c r="G438" s="90"/>
      <c r="H438" s="76"/>
    </row>
    <row r="439" spans="1:8" x14ac:dyDescent="0.3">
      <c r="A439" s="5" t="s">
        <v>487</v>
      </c>
      <c r="B439" s="91" t="s">
        <v>450</v>
      </c>
      <c r="C439" s="76"/>
      <c r="F439" s="5" t="s">
        <v>471</v>
      </c>
      <c r="G439" s="91" t="s">
        <v>450</v>
      </c>
      <c r="H439" s="76"/>
    </row>
    <row r="440" spans="1:8" x14ac:dyDescent="0.3">
      <c r="A440" s="1" t="s">
        <v>54</v>
      </c>
      <c r="B440" s="89">
        <v>18682</v>
      </c>
      <c r="C440" s="76">
        <f>B440/26470</f>
        <v>0.70578012844729887</v>
      </c>
      <c r="F440" s="1" t="s">
        <v>70</v>
      </c>
      <c r="G440" s="89">
        <v>24437</v>
      </c>
      <c r="H440" s="76">
        <f>G440/26470</f>
        <v>0.92319607102380052</v>
      </c>
    </row>
    <row r="441" spans="1:8" x14ac:dyDescent="0.3">
      <c r="A441" s="1" t="s">
        <v>70</v>
      </c>
      <c r="B441" s="89">
        <v>7788</v>
      </c>
      <c r="C441" s="76">
        <f>B441/26470</f>
        <v>0.29421987155270118</v>
      </c>
      <c r="F441" s="1" t="s">
        <v>54</v>
      </c>
      <c r="G441" s="89">
        <v>2033</v>
      </c>
      <c r="H441" s="76">
        <f>G441/26470</f>
        <v>7.6803928976199476E-2</v>
      </c>
    </row>
    <row r="442" spans="1:8" x14ac:dyDescent="0.3">
      <c r="B442" s="90">
        <f>SUM(B440:B441)</f>
        <v>26470</v>
      </c>
      <c r="C442" s="76"/>
      <c r="G442" s="90">
        <f>SUM(G440:G441)</f>
        <v>26470</v>
      </c>
      <c r="H442" s="76"/>
    </row>
    <row r="443" spans="1:8" x14ac:dyDescent="0.3">
      <c r="A443" s="64" t="s">
        <v>340</v>
      </c>
      <c r="B443" s="90"/>
      <c r="C443" s="76"/>
      <c r="F443" s="64" t="s">
        <v>340</v>
      </c>
      <c r="G443" s="90"/>
      <c r="H443" s="76"/>
    </row>
    <row r="444" spans="1:8" x14ac:dyDescent="0.3">
      <c r="B444" s="90"/>
      <c r="C444" s="76"/>
      <c r="G444" s="90"/>
      <c r="H444" s="76"/>
    </row>
    <row r="445" spans="1:8" x14ac:dyDescent="0.3">
      <c r="B445" s="90"/>
      <c r="C445" s="76"/>
      <c r="G445" s="90"/>
      <c r="H445" s="76"/>
    </row>
    <row r="446" spans="1:8" x14ac:dyDescent="0.3">
      <c r="A446" s="5" t="s">
        <v>569</v>
      </c>
      <c r="B446" s="91" t="s">
        <v>450</v>
      </c>
      <c r="C446" s="76"/>
      <c r="F446" s="5" t="s">
        <v>559</v>
      </c>
      <c r="G446" s="91" t="s">
        <v>450</v>
      </c>
      <c r="H446" s="76"/>
    </row>
    <row r="447" spans="1:8" x14ac:dyDescent="0.3">
      <c r="A447" s="1"/>
      <c r="B447" s="89">
        <v>24904</v>
      </c>
      <c r="C447" s="76">
        <f>B447/26470</f>
        <v>0.94083868530411785</v>
      </c>
      <c r="F447" s="1" t="s">
        <v>668</v>
      </c>
      <c r="G447" s="89">
        <v>19081</v>
      </c>
      <c r="H447" s="76">
        <f>G447/26470</f>
        <v>0.72085379675103889</v>
      </c>
    </row>
    <row r="448" spans="1:8" x14ac:dyDescent="0.3">
      <c r="A448" s="1" t="s">
        <v>656</v>
      </c>
      <c r="B448" s="89">
        <v>1566</v>
      </c>
      <c r="C448" s="76">
        <f>B448/26470</f>
        <v>5.9161314695882129E-2</v>
      </c>
      <c r="F448" s="8"/>
      <c r="G448" s="93">
        <v>4890</v>
      </c>
      <c r="H448" s="81">
        <f>G448/26470</f>
        <v>0.1847374386097469</v>
      </c>
    </row>
    <row r="449" spans="1:8" x14ac:dyDescent="0.3">
      <c r="B449" s="90">
        <f>SUM(B447:B448)</f>
        <v>26470</v>
      </c>
      <c r="C449" s="76"/>
      <c r="F449" s="1" t="s">
        <v>711</v>
      </c>
      <c r="G449" s="89">
        <v>2499</v>
      </c>
      <c r="H449" s="76">
        <f>G449/26470</f>
        <v>9.4408764639214202E-2</v>
      </c>
    </row>
    <row r="450" spans="1:8" x14ac:dyDescent="0.3">
      <c r="A450" s="94" t="s">
        <v>190</v>
      </c>
      <c r="B450" s="90"/>
      <c r="C450" s="76"/>
      <c r="G450" s="90">
        <f>SUM(G447:G449)</f>
        <v>26470</v>
      </c>
      <c r="H450" s="76"/>
    </row>
    <row r="451" spans="1:8" x14ac:dyDescent="0.3">
      <c r="B451" s="90"/>
      <c r="C451" s="76"/>
      <c r="F451" s="64" t="s">
        <v>9</v>
      </c>
      <c r="G451" s="90"/>
      <c r="H451" s="76"/>
    </row>
    <row r="452" spans="1:8" x14ac:dyDescent="0.3">
      <c r="B452" s="90"/>
      <c r="C452" s="76"/>
      <c r="G452" s="90"/>
      <c r="H452" s="76"/>
    </row>
    <row r="453" spans="1:8" x14ac:dyDescent="0.3">
      <c r="B453" s="90"/>
      <c r="C453" s="76"/>
      <c r="G453" s="90"/>
      <c r="H453" s="76"/>
    </row>
    <row r="454" spans="1:8" x14ac:dyDescent="0.3">
      <c r="B454" s="90"/>
      <c r="C454" s="76"/>
      <c r="G454" s="90"/>
      <c r="H454" s="76"/>
    </row>
    <row r="455" spans="1:8" x14ac:dyDescent="0.3">
      <c r="B455" s="90"/>
      <c r="C455" s="76"/>
      <c r="G455" s="90"/>
      <c r="H455" s="76"/>
    </row>
    <row r="456" spans="1:8" x14ac:dyDescent="0.3">
      <c r="B456" s="90"/>
      <c r="C456" s="76"/>
      <c r="G456" s="90"/>
      <c r="H456" s="76"/>
    </row>
    <row r="457" spans="1:8" x14ac:dyDescent="0.3">
      <c r="A457" s="5" t="s">
        <v>787</v>
      </c>
      <c r="B457" s="91" t="s">
        <v>450</v>
      </c>
      <c r="C457" s="76"/>
      <c r="F457" s="5" t="s">
        <v>523</v>
      </c>
      <c r="G457" s="91" t="s">
        <v>450</v>
      </c>
      <c r="H457" s="76"/>
    </row>
    <row r="458" spans="1:8" x14ac:dyDescent="0.3">
      <c r="A458" s="1"/>
      <c r="B458" s="89">
        <v>22837</v>
      </c>
      <c r="C458" s="76">
        <f t="shared" ref="C458:C475" si="30">B458/26470</f>
        <v>0.86275028333962978</v>
      </c>
      <c r="F458" s="77"/>
      <c r="G458" s="89">
        <v>24160</v>
      </c>
      <c r="H458" s="76">
        <f>G458/26470</f>
        <v>0.91273139403097847</v>
      </c>
    </row>
    <row r="459" spans="1:8" x14ac:dyDescent="0.3">
      <c r="A459" s="1" t="s">
        <v>679</v>
      </c>
      <c r="B459" s="89">
        <v>1214</v>
      </c>
      <c r="C459" s="76">
        <f t="shared" si="30"/>
        <v>4.586324140536456E-2</v>
      </c>
      <c r="F459" s="77" t="s">
        <v>55</v>
      </c>
      <c r="G459" s="89">
        <v>2308</v>
      </c>
      <c r="H459" s="76">
        <f>G459/26470</f>
        <v>8.7193048734416315E-2</v>
      </c>
    </row>
    <row r="460" spans="1:8" x14ac:dyDescent="0.3">
      <c r="A460" s="1" t="s">
        <v>69</v>
      </c>
      <c r="B460" s="89">
        <v>1011</v>
      </c>
      <c r="C460" s="76">
        <f t="shared" si="30"/>
        <v>3.8194182092935396E-2</v>
      </c>
      <c r="F460" s="77">
        <v>0</v>
      </c>
      <c r="G460" s="89">
        <v>2</v>
      </c>
      <c r="H460" s="76">
        <f>G460/26470</f>
        <v>7.5557234605213452E-5</v>
      </c>
    </row>
    <row r="461" spans="1:8" x14ac:dyDescent="0.3">
      <c r="A461" s="1" t="s">
        <v>307</v>
      </c>
      <c r="B461" s="89">
        <v>632</v>
      </c>
      <c r="C461" s="76">
        <f t="shared" si="30"/>
        <v>2.387608613524745E-2</v>
      </c>
      <c r="G461" s="90">
        <f>SUM(G458:G460)</f>
        <v>26470</v>
      </c>
      <c r="H461" s="76"/>
    </row>
    <row r="462" spans="1:8" x14ac:dyDescent="0.3">
      <c r="A462" s="1" t="s">
        <v>703</v>
      </c>
      <c r="B462" s="89">
        <v>436</v>
      </c>
      <c r="C462" s="76">
        <f t="shared" si="30"/>
        <v>1.6471477143936531E-2</v>
      </c>
      <c r="F462" s="65" t="s">
        <v>417</v>
      </c>
      <c r="G462" s="90"/>
      <c r="H462" s="76"/>
    </row>
    <row r="463" spans="1:8" x14ac:dyDescent="0.3">
      <c r="A463" s="1" t="s">
        <v>714</v>
      </c>
      <c r="B463" s="89">
        <v>231</v>
      </c>
      <c r="C463" s="76">
        <f t="shared" si="30"/>
        <v>8.7268605969021539E-3</v>
      </c>
      <c r="F463" s="64" t="s">
        <v>871</v>
      </c>
      <c r="G463" s="90"/>
      <c r="H463" s="76"/>
    </row>
    <row r="464" spans="1:8" x14ac:dyDescent="0.3">
      <c r="A464" s="1" t="s">
        <v>306</v>
      </c>
      <c r="B464" s="89">
        <v>27</v>
      </c>
      <c r="C464" s="76">
        <f t="shared" si="30"/>
        <v>1.0200226671703816E-3</v>
      </c>
      <c r="G464" s="90"/>
      <c r="H464" s="76"/>
    </row>
    <row r="465" spans="1:8" x14ac:dyDescent="0.3">
      <c r="A465" s="1" t="s">
        <v>309</v>
      </c>
      <c r="B465" s="89">
        <v>24</v>
      </c>
      <c r="C465" s="76">
        <f t="shared" si="30"/>
        <v>9.0668681526256142E-4</v>
      </c>
      <c r="G465" s="90"/>
      <c r="H465" s="76"/>
    </row>
    <row r="466" spans="1:8" x14ac:dyDescent="0.3">
      <c r="A466" s="1" t="s">
        <v>693</v>
      </c>
      <c r="B466" s="89">
        <v>20</v>
      </c>
      <c r="C466" s="76">
        <f t="shared" si="30"/>
        <v>7.5557234605213447E-4</v>
      </c>
      <c r="G466" s="90"/>
      <c r="H466" s="76"/>
    </row>
    <row r="467" spans="1:8" x14ac:dyDescent="0.3">
      <c r="A467" s="1" t="s">
        <v>709</v>
      </c>
      <c r="B467" s="89">
        <v>14</v>
      </c>
      <c r="C467" s="76">
        <f t="shared" si="30"/>
        <v>5.2890064223649414E-4</v>
      </c>
      <c r="G467" s="90"/>
      <c r="H467" s="76"/>
    </row>
    <row r="468" spans="1:8" x14ac:dyDescent="0.3">
      <c r="A468" s="1" t="s">
        <v>728</v>
      </c>
      <c r="B468" s="89">
        <v>8</v>
      </c>
      <c r="C468" s="76">
        <f t="shared" si="30"/>
        <v>3.0222893842085381E-4</v>
      </c>
      <c r="G468" s="90"/>
      <c r="H468" s="76"/>
    </row>
    <row r="469" spans="1:8" x14ac:dyDescent="0.3">
      <c r="A469" s="1" t="s">
        <v>694</v>
      </c>
      <c r="B469" s="89">
        <v>7</v>
      </c>
      <c r="C469" s="76">
        <f t="shared" si="30"/>
        <v>2.6445032111824707E-4</v>
      </c>
      <c r="G469" s="90"/>
      <c r="H469" s="76"/>
    </row>
    <row r="470" spans="1:8" x14ac:dyDescent="0.3">
      <c r="A470" s="1" t="s">
        <v>710</v>
      </c>
      <c r="B470" s="89">
        <v>3</v>
      </c>
      <c r="C470" s="76">
        <f t="shared" si="30"/>
        <v>1.1333585190782018E-4</v>
      </c>
      <c r="G470" s="90"/>
      <c r="H470" s="76"/>
    </row>
    <row r="471" spans="1:8" x14ac:dyDescent="0.3">
      <c r="A471" s="1" t="s">
        <v>311</v>
      </c>
      <c r="B471" s="89">
        <v>2</v>
      </c>
      <c r="C471" s="76">
        <f t="shared" si="30"/>
        <v>7.5557234605213452E-5</v>
      </c>
      <c r="G471" s="90"/>
      <c r="H471" s="76"/>
    </row>
    <row r="472" spans="1:8" x14ac:dyDescent="0.3">
      <c r="A472" s="1" t="s">
        <v>681</v>
      </c>
      <c r="B472" s="89">
        <v>1</v>
      </c>
      <c r="C472" s="76">
        <f t="shared" si="30"/>
        <v>3.7778617302606726E-5</v>
      </c>
      <c r="G472" s="90"/>
      <c r="H472" s="76"/>
    </row>
    <row r="473" spans="1:8" x14ac:dyDescent="0.3">
      <c r="A473" s="1" t="s">
        <v>688</v>
      </c>
      <c r="B473" s="89">
        <v>1</v>
      </c>
      <c r="C473" s="76">
        <f t="shared" si="30"/>
        <v>3.7778617302606726E-5</v>
      </c>
      <c r="G473" s="90"/>
      <c r="H473" s="76"/>
    </row>
    <row r="474" spans="1:8" x14ac:dyDescent="0.3">
      <c r="A474" s="1" t="s">
        <v>687</v>
      </c>
      <c r="B474" s="89">
        <v>1</v>
      </c>
      <c r="C474" s="76">
        <f t="shared" si="30"/>
        <v>3.7778617302606726E-5</v>
      </c>
      <c r="G474" s="90"/>
      <c r="H474" s="76"/>
    </row>
    <row r="475" spans="1:8" x14ac:dyDescent="0.3">
      <c r="A475" s="1" t="s">
        <v>705</v>
      </c>
      <c r="B475" s="89">
        <v>1</v>
      </c>
      <c r="C475" s="76">
        <f t="shared" si="30"/>
        <v>3.7778617302606726E-5</v>
      </c>
      <c r="G475" s="90"/>
      <c r="H475" s="76"/>
    </row>
    <row r="476" spans="1:8" x14ac:dyDescent="0.3">
      <c r="B476" s="90">
        <f>SUM(B458:B475)</f>
        <v>26470</v>
      </c>
      <c r="C476" s="76"/>
      <c r="G476" s="90"/>
      <c r="H476" s="76"/>
    </row>
    <row r="477" spans="1:8" x14ac:dyDescent="0.3">
      <c r="A477" s="65" t="s">
        <v>19</v>
      </c>
      <c r="B477" s="90"/>
      <c r="C477" s="76"/>
      <c r="G477" s="90"/>
      <c r="H477" s="76"/>
    </row>
    <row r="478" spans="1:8" x14ac:dyDescent="0.3">
      <c r="A478" s="64" t="s">
        <v>871</v>
      </c>
      <c r="B478" s="90"/>
      <c r="C478" s="76"/>
      <c r="G478" s="90"/>
      <c r="H478" s="76"/>
    </row>
    <row r="479" spans="1:8" x14ac:dyDescent="0.3">
      <c r="B479" s="90"/>
      <c r="C479" s="76"/>
      <c r="G479" s="90"/>
      <c r="H479" s="76"/>
    </row>
    <row r="480" spans="1:8" x14ac:dyDescent="0.3">
      <c r="B480" s="90"/>
      <c r="C480" s="76"/>
      <c r="G480" s="90"/>
      <c r="H480" s="76"/>
    </row>
    <row r="481" spans="1:8" x14ac:dyDescent="0.3">
      <c r="A481" s="5" t="s">
        <v>794</v>
      </c>
      <c r="B481" s="91" t="s">
        <v>450</v>
      </c>
      <c r="C481" s="76"/>
      <c r="F481" s="5" t="s">
        <v>788</v>
      </c>
      <c r="G481" s="91" t="s">
        <v>450</v>
      </c>
      <c r="H481" s="76"/>
    </row>
    <row r="482" spans="1:8" x14ac:dyDescent="0.3">
      <c r="A482" s="1"/>
      <c r="B482" s="89">
        <v>25511</v>
      </c>
      <c r="C482" s="76">
        <f t="shared" ref="C482:C490" si="31">B482/26470</f>
        <v>0.96377030600680014</v>
      </c>
      <c r="F482" s="1"/>
      <c r="G482" s="89">
        <v>24504</v>
      </c>
      <c r="H482" s="76">
        <f t="shared" ref="H482:H493" si="32">G482/26470</f>
        <v>0.92572723838307513</v>
      </c>
    </row>
    <row r="483" spans="1:8" x14ac:dyDescent="0.3">
      <c r="A483" s="1" t="s">
        <v>672</v>
      </c>
      <c r="B483" s="89">
        <v>457</v>
      </c>
      <c r="C483" s="76">
        <f t="shared" si="31"/>
        <v>1.7264828107291273E-2</v>
      </c>
      <c r="F483" s="1" t="s">
        <v>696</v>
      </c>
      <c r="G483" s="89">
        <v>702</v>
      </c>
      <c r="H483" s="76">
        <f t="shared" si="32"/>
        <v>2.652058934642992E-2</v>
      </c>
    </row>
    <row r="484" spans="1:8" x14ac:dyDescent="0.3">
      <c r="A484" s="1" t="s">
        <v>717</v>
      </c>
      <c r="B484" s="89">
        <v>34</v>
      </c>
      <c r="C484" s="76">
        <f t="shared" si="31"/>
        <v>1.2844729882886287E-3</v>
      </c>
      <c r="F484" s="1" t="s">
        <v>69</v>
      </c>
      <c r="G484" s="89">
        <v>535</v>
      </c>
      <c r="H484" s="76">
        <f t="shared" si="32"/>
        <v>2.0211560256894599E-2</v>
      </c>
    </row>
    <row r="485" spans="1:8" x14ac:dyDescent="0.3">
      <c r="A485" s="1" t="s">
        <v>107</v>
      </c>
      <c r="B485" s="89">
        <v>23</v>
      </c>
      <c r="C485" s="76">
        <f t="shared" si="31"/>
        <v>8.6890819795995469E-4</v>
      </c>
      <c r="F485" s="1" t="s">
        <v>702</v>
      </c>
      <c r="G485" s="89">
        <v>531</v>
      </c>
      <c r="H485" s="76">
        <f t="shared" si="32"/>
        <v>2.0060445787684171E-2</v>
      </c>
    </row>
    <row r="486" spans="1:8" x14ac:dyDescent="0.3">
      <c r="A486" s="1" t="s">
        <v>143</v>
      </c>
      <c r="B486" s="89">
        <v>20</v>
      </c>
      <c r="C486" s="76">
        <f t="shared" si="31"/>
        <v>7.5557234605213447E-4</v>
      </c>
      <c r="F486" s="1" t="s">
        <v>689</v>
      </c>
      <c r="G486" s="89">
        <v>59</v>
      </c>
      <c r="H486" s="76">
        <f t="shared" si="32"/>
        <v>2.2289384208537969E-3</v>
      </c>
    </row>
    <row r="487" spans="1:8" x14ac:dyDescent="0.3">
      <c r="A487" s="1" t="s">
        <v>334</v>
      </c>
      <c r="B487" s="89">
        <v>19</v>
      </c>
      <c r="C487" s="76">
        <f t="shared" si="31"/>
        <v>7.1779372874952773E-4</v>
      </c>
      <c r="F487" s="1" t="s">
        <v>686</v>
      </c>
      <c r="G487" s="89">
        <v>46</v>
      </c>
      <c r="H487" s="76">
        <f t="shared" si="32"/>
        <v>1.7378163959199094E-3</v>
      </c>
    </row>
    <row r="488" spans="1:8" x14ac:dyDescent="0.3">
      <c r="A488" s="1" t="s">
        <v>740</v>
      </c>
      <c r="B488" s="89">
        <v>15</v>
      </c>
      <c r="C488" s="76">
        <f t="shared" si="31"/>
        <v>5.6667925953910088E-4</v>
      </c>
      <c r="F488" s="1" t="s">
        <v>682</v>
      </c>
      <c r="G488" s="89">
        <v>36</v>
      </c>
      <c r="H488" s="76">
        <f t="shared" si="32"/>
        <v>1.3600302228938422E-3</v>
      </c>
    </row>
    <row r="489" spans="1:8" x14ac:dyDescent="0.3">
      <c r="A489" s="1" t="s">
        <v>739</v>
      </c>
      <c r="B489" s="89">
        <v>15</v>
      </c>
      <c r="C489" s="76">
        <f t="shared" si="31"/>
        <v>5.6667925953910088E-4</v>
      </c>
      <c r="F489" s="1" t="s">
        <v>684</v>
      </c>
      <c r="G489" s="89">
        <v>30</v>
      </c>
      <c r="H489" s="76">
        <f t="shared" si="32"/>
        <v>1.1333585190782018E-3</v>
      </c>
    </row>
    <row r="490" spans="1:8" x14ac:dyDescent="0.3">
      <c r="A490" s="1" t="s">
        <v>696</v>
      </c>
      <c r="B490" s="89">
        <v>10</v>
      </c>
      <c r="C490" s="76">
        <f t="shared" si="31"/>
        <v>3.7778617302606723E-4</v>
      </c>
      <c r="F490" s="1" t="s">
        <v>316</v>
      </c>
      <c r="G490" s="89">
        <v>23</v>
      </c>
      <c r="H490" s="76">
        <f t="shared" si="32"/>
        <v>8.6890819795995469E-4</v>
      </c>
    </row>
    <row r="491" spans="1:8" x14ac:dyDescent="0.3">
      <c r="A491" s="1" t="s">
        <v>147</v>
      </c>
      <c r="B491" s="89" t="s">
        <v>147</v>
      </c>
      <c r="C491" s="76"/>
      <c r="F491" s="1" t="s">
        <v>313</v>
      </c>
      <c r="G491" s="89">
        <v>2</v>
      </c>
      <c r="H491" s="76">
        <f t="shared" si="32"/>
        <v>7.5557234605213452E-5</v>
      </c>
    </row>
    <row r="492" spans="1:8" x14ac:dyDescent="0.3">
      <c r="B492" s="90">
        <v>26470</v>
      </c>
      <c r="C492" s="76"/>
      <c r="F492" s="1" t="s">
        <v>337</v>
      </c>
      <c r="G492" s="89">
        <v>1</v>
      </c>
      <c r="H492" s="76">
        <f t="shared" si="32"/>
        <v>3.7778617302606726E-5</v>
      </c>
    </row>
    <row r="493" spans="1:8" x14ac:dyDescent="0.3">
      <c r="A493" s="65" t="s">
        <v>196</v>
      </c>
      <c r="B493" s="90"/>
      <c r="C493" s="76"/>
      <c r="F493" s="1" t="s">
        <v>724</v>
      </c>
      <c r="G493" s="89">
        <v>1</v>
      </c>
      <c r="H493" s="76">
        <f t="shared" si="32"/>
        <v>3.7778617302606726E-5</v>
      </c>
    </row>
    <row r="494" spans="1:8" x14ac:dyDescent="0.3">
      <c r="A494" s="65" t="s">
        <v>156</v>
      </c>
      <c r="B494" s="90"/>
      <c r="C494" s="76"/>
      <c r="G494" s="90">
        <f>SUM(G482:G493)</f>
        <v>26470</v>
      </c>
      <c r="H494" s="76"/>
    </row>
    <row r="495" spans="1:8" x14ac:dyDescent="0.3">
      <c r="A495" s="64" t="s">
        <v>871</v>
      </c>
      <c r="B495" s="90"/>
      <c r="C495" s="76"/>
      <c r="F495" s="65" t="s">
        <v>189</v>
      </c>
      <c r="G495" s="90"/>
      <c r="H495" s="76"/>
    </row>
    <row r="496" spans="1:8" x14ac:dyDescent="0.3">
      <c r="B496" s="90"/>
      <c r="C496" s="76"/>
      <c r="F496" s="65" t="s">
        <v>156</v>
      </c>
      <c r="G496" s="90"/>
      <c r="H496" s="76"/>
    </row>
    <row r="497" spans="1:8" x14ac:dyDescent="0.3">
      <c r="B497" s="90"/>
      <c r="C497" s="76"/>
      <c r="F497" s="64" t="s">
        <v>871</v>
      </c>
      <c r="G497" s="90"/>
      <c r="H497" s="76"/>
    </row>
    <row r="498" spans="1:8" x14ac:dyDescent="0.3">
      <c r="B498" s="90"/>
      <c r="C498" s="76"/>
      <c r="G498" s="90"/>
      <c r="H498" s="76"/>
    </row>
    <row r="499" spans="1:8" x14ac:dyDescent="0.3">
      <c r="B499" s="90"/>
      <c r="C499" s="76"/>
      <c r="G499" s="90"/>
      <c r="H499" s="76"/>
    </row>
    <row r="500" spans="1:8" x14ac:dyDescent="0.3">
      <c r="A500" s="5" t="s">
        <v>792</v>
      </c>
      <c r="B500" s="91" t="s">
        <v>450</v>
      </c>
      <c r="C500" s="76"/>
      <c r="F500" s="5" t="s">
        <v>782</v>
      </c>
      <c r="G500" s="91" t="s">
        <v>450</v>
      </c>
      <c r="H500" s="76"/>
    </row>
    <row r="501" spans="1:8" x14ac:dyDescent="0.3">
      <c r="A501" s="1"/>
      <c r="B501" s="89">
        <v>26163</v>
      </c>
      <c r="C501" s="76">
        <f>B501/26470</f>
        <v>0.98840196448809969</v>
      </c>
      <c r="F501" s="1"/>
      <c r="G501" s="89">
        <v>21973</v>
      </c>
      <c r="H501" s="76">
        <f>G501/26470</f>
        <v>0.8301095579901776</v>
      </c>
    </row>
    <row r="502" spans="1:8" x14ac:dyDescent="0.3">
      <c r="A502" s="1" t="s">
        <v>700</v>
      </c>
      <c r="B502" s="89">
        <v>279</v>
      </c>
      <c r="C502" s="76">
        <f>B502/26470</f>
        <v>1.0540234227427276E-2</v>
      </c>
      <c r="F502" s="1" t="s">
        <v>146</v>
      </c>
      <c r="G502" s="89">
        <v>2721</v>
      </c>
      <c r="H502" s="76">
        <f>G502/26470</f>
        <v>0.1027956176803929</v>
      </c>
    </row>
    <row r="503" spans="1:8" x14ac:dyDescent="0.3">
      <c r="A503" s="1" t="s">
        <v>698</v>
      </c>
      <c r="B503" s="89">
        <v>28</v>
      </c>
      <c r="C503" s="76">
        <f>B503/26470</f>
        <v>1.0578012844729883E-3</v>
      </c>
      <c r="F503" s="1" t="s">
        <v>139</v>
      </c>
      <c r="G503" s="89">
        <v>1272</v>
      </c>
      <c r="H503" s="76">
        <f>G503/26470</f>
        <v>4.8054401208915756E-2</v>
      </c>
    </row>
    <row r="504" spans="1:8" x14ac:dyDescent="0.3">
      <c r="B504" s="90">
        <f>SUM(B501:B503)</f>
        <v>26470</v>
      </c>
      <c r="C504" s="76"/>
      <c r="F504" s="1" t="s">
        <v>55</v>
      </c>
      <c r="G504" s="89">
        <v>504</v>
      </c>
      <c r="H504" s="76">
        <f>G504/26470</f>
        <v>1.9040423120513791E-2</v>
      </c>
    </row>
    <row r="505" spans="1:8" x14ac:dyDescent="0.3">
      <c r="A505" s="65" t="s">
        <v>198</v>
      </c>
      <c r="B505" s="90"/>
      <c r="C505" s="76"/>
      <c r="G505" s="90">
        <f>SUM(G501:G504)</f>
        <v>26470</v>
      </c>
      <c r="H505" s="76"/>
    </row>
    <row r="506" spans="1:8" x14ac:dyDescent="0.3">
      <c r="A506" s="65" t="s">
        <v>156</v>
      </c>
      <c r="B506" s="90"/>
      <c r="C506" s="76"/>
      <c r="F506" s="65" t="s">
        <v>201</v>
      </c>
      <c r="G506" s="90"/>
      <c r="H506" s="76"/>
    </row>
    <row r="507" spans="1:8" x14ac:dyDescent="0.3">
      <c r="A507" s="64" t="s">
        <v>871</v>
      </c>
      <c r="B507" s="90"/>
      <c r="C507" s="76"/>
      <c r="F507" s="65" t="s">
        <v>156</v>
      </c>
      <c r="G507" s="90"/>
      <c r="H507" s="76"/>
    </row>
    <row r="508" spans="1:8" x14ac:dyDescent="0.3">
      <c r="B508" s="90"/>
      <c r="C508" s="76"/>
      <c r="F508" s="64" t="s">
        <v>871</v>
      </c>
      <c r="G508" s="90"/>
      <c r="H508" s="76"/>
    </row>
    <row r="509" spans="1:8" x14ac:dyDescent="0.3">
      <c r="B509" s="90"/>
      <c r="C509" s="76"/>
      <c r="G509" s="90"/>
      <c r="H509" s="76"/>
    </row>
    <row r="510" spans="1:8" x14ac:dyDescent="0.3">
      <c r="B510" s="90"/>
      <c r="C510" s="76"/>
      <c r="G510" s="90"/>
      <c r="H510" s="76"/>
    </row>
    <row r="511" spans="1:8" x14ac:dyDescent="0.3">
      <c r="A511" s="5" t="s">
        <v>363</v>
      </c>
      <c r="B511" s="91" t="s">
        <v>450</v>
      </c>
      <c r="C511" s="76"/>
      <c r="F511" s="5" t="s">
        <v>552</v>
      </c>
      <c r="G511" s="91" t="s">
        <v>450</v>
      </c>
      <c r="H511" s="76"/>
    </row>
    <row r="512" spans="1:8" x14ac:dyDescent="0.3">
      <c r="A512" s="1"/>
      <c r="B512" s="89">
        <v>24160</v>
      </c>
      <c r="C512" s="76">
        <f t="shared" ref="C512:C519" si="33">B512/26470</f>
        <v>0.91273139403097847</v>
      </c>
      <c r="D512" t="s">
        <v>148</v>
      </c>
      <c r="F512" s="1"/>
      <c r="G512" s="89">
        <v>24375</v>
      </c>
      <c r="H512" s="76">
        <f t="shared" ref="H512:H518" si="34">G512/26470</f>
        <v>0.92085379675103896</v>
      </c>
    </row>
    <row r="513" spans="1:8" x14ac:dyDescent="0.3">
      <c r="A513" s="1" t="s">
        <v>723</v>
      </c>
      <c r="B513" s="89">
        <v>1685</v>
      </c>
      <c r="C513" s="76">
        <f t="shared" si="33"/>
        <v>6.3656970154892328E-2</v>
      </c>
      <c r="F513" s="1" t="s">
        <v>729</v>
      </c>
      <c r="G513" s="89">
        <v>1942</v>
      </c>
      <c r="H513" s="76">
        <f t="shared" si="34"/>
        <v>7.3366074801662254E-2</v>
      </c>
    </row>
    <row r="514" spans="1:8" x14ac:dyDescent="0.3">
      <c r="A514" s="1" t="s">
        <v>743</v>
      </c>
      <c r="B514" s="89">
        <v>382</v>
      </c>
      <c r="C514" s="76">
        <f t="shared" si="33"/>
        <v>1.4431431809595769E-2</v>
      </c>
      <c r="F514" s="1" t="s">
        <v>718</v>
      </c>
      <c r="G514" s="89">
        <v>75</v>
      </c>
      <c r="H514" s="76">
        <f t="shared" si="34"/>
        <v>2.8333962976955043E-3</v>
      </c>
    </row>
    <row r="515" spans="1:8" x14ac:dyDescent="0.3">
      <c r="A515" s="1" t="s">
        <v>719</v>
      </c>
      <c r="B515" s="89">
        <v>217</v>
      </c>
      <c r="C515" s="76">
        <f t="shared" si="33"/>
        <v>8.1979599546656585E-3</v>
      </c>
      <c r="F515" s="1" t="s">
        <v>314</v>
      </c>
      <c r="G515" s="89">
        <v>58</v>
      </c>
      <c r="H515" s="76">
        <f t="shared" si="34"/>
        <v>2.1911598035511898E-3</v>
      </c>
    </row>
    <row r="516" spans="1:8" x14ac:dyDescent="0.3">
      <c r="A516" s="1" t="s">
        <v>322</v>
      </c>
      <c r="B516" s="89">
        <v>15</v>
      </c>
      <c r="C516" s="76">
        <f t="shared" si="33"/>
        <v>5.6667925953910088E-4</v>
      </c>
      <c r="F516" s="1" t="s">
        <v>391</v>
      </c>
      <c r="G516" s="89">
        <v>10</v>
      </c>
      <c r="H516" s="76">
        <f t="shared" si="34"/>
        <v>3.7778617302606723E-4</v>
      </c>
    </row>
    <row r="517" spans="1:8" x14ac:dyDescent="0.3">
      <c r="A517" s="1" t="s">
        <v>72</v>
      </c>
      <c r="B517" s="89">
        <v>6</v>
      </c>
      <c r="C517" s="76">
        <f t="shared" si="33"/>
        <v>2.2667170381564036E-4</v>
      </c>
      <c r="F517" s="1" t="s">
        <v>401</v>
      </c>
      <c r="G517" s="89">
        <v>8</v>
      </c>
      <c r="H517" s="76">
        <f t="shared" si="34"/>
        <v>3.0222893842085381E-4</v>
      </c>
    </row>
    <row r="518" spans="1:8" x14ac:dyDescent="0.3">
      <c r="A518" s="1" t="s">
        <v>735</v>
      </c>
      <c r="B518" s="89">
        <v>4</v>
      </c>
      <c r="C518" s="76">
        <f t="shared" si="33"/>
        <v>1.511144692104269E-4</v>
      </c>
      <c r="F518" s="1" t="s">
        <v>178</v>
      </c>
      <c r="G518" s="89">
        <v>2</v>
      </c>
      <c r="H518" s="76">
        <f t="shared" si="34"/>
        <v>7.5557234605213452E-5</v>
      </c>
    </row>
    <row r="519" spans="1:8" x14ac:dyDescent="0.3">
      <c r="A519" s="1" t="s">
        <v>135</v>
      </c>
      <c r="B519" s="89">
        <v>1</v>
      </c>
      <c r="C519" s="76">
        <f t="shared" si="33"/>
        <v>3.7778617302606726E-5</v>
      </c>
      <c r="G519" s="90">
        <f>SUM(G512:G518)</f>
        <v>26470</v>
      </c>
      <c r="H519" s="76"/>
    </row>
    <row r="520" spans="1:8" x14ac:dyDescent="0.3">
      <c r="B520" s="90">
        <f>SUM(B512:B519)</f>
        <v>26470</v>
      </c>
      <c r="C520" s="76"/>
      <c r="F520" s="65" t="s">
        <v>189</v>
      </c>
      <c r="G520" s="90"/>
      <c r="H520" s="76"/>
    </row>
    <row r="521" spans="1:8" x14ac:dyDescent="0.3">
      <c r="A521" s="65" t="s">
        <v>199</v>
      </c>
      <c r="B521" s="90"/>
      <c r="C521" s="76"/>
      <c r="F521" s="64" t="s">
        <v>871</v>
      </c>
      <c r="G521" s="90"/>
      <c r="H521" s="76"/>
    </row>
    <row r="522" spans="1:8" x14ac:dyDescent="0.3">
      <c r="A522" s="64" t="s">
        <v>871</v>
      </c>
      <c r="B522" s="90"/>
      <c r="C522" s="76"/>
      <c r="G522" s="90"/>
      <c r="H522" s="76"/>
    </row>
    <row r="523" spans="1:8" x14ac:dyDescent="0.3">
      <c r="B523" s="90"/>
      <c r="C523" s="76"/>
      <c r="G523" s="90"/>
      <c r="H523" s="76"/>
    </row>
    <row r="524" spans="1:8" x14ac:dyDescent="0.3">
      <c r="B524" s="90"/>
      <c r="C524" s="76"/>
      <c r="G524" s="90"/>
      <c r="H524" s="76"/>
    </row>
    <row r="525" spans="1:8" x14ac:dyDescent="0.3">
      <c r="A525" s="5" t="s">
        <v>488</v>
      </c>
      <c r="B525" s="91" t="s">
        <v>450</v>
      </c>
      <c r="C525" s="76"/>
      <c r="F525" s="5" t="s">
        <v>87</v>
      </c>
      <c r="G525" s="91" t="s">
        <v>450</v>
      </c>
      <c r="H525" s="76"/>
    </row>
    <row r="526" spans="1:8" x14ac:dyDescent="0.3">
      <c r="A526" s="1" t="s">
        <v>26</v>
      </c>
      <c r="B526" s="89">
        <v>22270</v>
      </c>
      <c r="C526" s="76">
        <f>B526/26470</f>
        <v>0.84132980732905172</v>
      </c>
      <c r="F526" s="1" t="s">
        <v>137</v>
      </c>
      <c r="G526" s="89">
        <v>18178</v>
      </c>
      <c r="H526" s="76">
        <f>G526/26470</f>
        <v>0.68673970532678508</v>
      </c>
    </row>
    <row r="527" spans="1:8" x14ac:dyDescent="0.3">
      <c r="A527" s="1" t="s">
        <v>65</v>
      </c>
      <c r="B527" s="89">
        <v>4200</v>
      </c>
      <c r="C527" s="76">
        <f>B527/26470</f>
        <v>0.15867019267094826</v>
      </c>
      <c r="F527" s="1" t="s">
        <v>110</v>
      </c>
      <c r="G527" s="89">
        <v>8292</v>
      </c>
      <c r="H527" s="76">
        <f>G527/26470</f>
        <v>0.31326029467321498</v>
      </c>
    </row>
    <row r="528" spans="1:8" x14ac:dyDescent="0.3">
      <c r="B528" s="90">
        <f>SUM(B526:B527)</f>
        <v>26470</v>
      </c>
      <c r="C528" s="76"/>
      <c r="G528" s="90">
        <f>SUM(G526:G527)</f>
        <v>26470</v>
      </c>
      <c r="H528" s="76"/>
    </row>
    <row r="529" spans="1:8" x14ac:dyDescent="0.3">
      <c r="B529" s="90"/>
      <c r="C529" s="76"/>
      <c r="G529" s="90"/>
      <c r="H529" s="76"/>
    </row>
    <row r="530" spans="1:8" x14ac:dyDescent="0.3">
      <c r="B530" s="90"/>
      <c r="C530" s="76"/>
      <c r="G530" s="90"/>
      <c r="H530" s="76"/>
    </row>
    <row r="531" spans="1:8" x14ac:dyDescent="0.3">
      <c r="B531" s="90"/>
      <c r="C531" s="76"/>
      <c r="G531" s="90"/>
      <c r="H531" s="76"/>
    </row>
    <row r="532" spans="1:8" x14ac:dyDescent="0.3">
      <c r="B532" s="90"/>
      <c r="C532" s="76"/>
      <c r="G532" s="90"/>
      <c r="H532" s="76"/>
    </row>
    <row r="533" spans="1:8" x14ac:dyDescent="0.3">
      <c r="A533" s="5" t="s">
        <v>456</v>
      </c>
      <c r="B533" s="91" t="s">
        <v>450</v>
      </c>
      <c r="C533" s="76"/>
      <c r="F533" s="5" t="s">
        <v>93</v>
      </c>
      <c r="G533" s="91" t="s">
        <v>450</v>
      </c>
      <c r="H533" s="76"/>
    </row>
    <row r="534" spans="1:8" x14ac:dyDescent="0.3">
      <c r="A534" s="1" t="s">
        <v>66</v>
      </c>
      <c r="B534" s="89">
        <v>10203</v>
      </c>
      <c r="C534" s="76">
        <f>B534/26470</f>
        <v>0.38545523233849643</v>
      </c>
      <c r="F534" s="1">
        <v>0</v>
      </c>
      <c r="G534" s="89">
        <v>26141</v>
      </c>
      <c r="H534" s="76">
        <f>G534/26470</f>
        <v>0.98757083490744235</v>
      </c>
    </row>
    <row r="535" spans="1:8" x14ac:dyDescent="0.3">
      <c r="A535" s="1" t="s">
        <v>94</v>
      </c>
      <c r="B535" s="89">
        <v>7654</v>
      </c>
      <c r="C535" s="76">
        <f>B535/26470</f>
        <v>0.28915753683415185</v>
      </c>
      <c r="F535" s="1"/>
      <c r="G535" s="89">
        <v>329</v>
      </c>
      <c r="H535" s="76">
        <f>G535/26470</f>
        <v>1.2429165092557612E-2</v>
      </c>
    </row>
    <row r="536" spans="1:8" x14ac:dyDescent="0.3">
      <c r="A536" s="1" t="s">
        <v>100</v>
      </c>
      <c r="B536" s="89">
        <v>5338</v>
      </c>
      <c r="C536" s="76">
        <f>B536/26470</f>
        <v>0.20166225916131469</v>
      </c>
      <c r="G536" s="90">
        <f>SUM(G534:G535)</f>
        <v>26470</v>
      </c>
      <c r="H536" s="76"/>
    </row>
    <row r="537" spans="1:8" x14ac:dyDescent="0.3">
      <c r="A537" s="1" t="s">
        <v>562</v>
      </c>
      <c r="B537" s="89">
        <v>2948</v>
      </c>
      <c r="C537" s="76">
        <f>B537/26470</f>
        <v>0.11137136380808463</v>
      </c>
      <c r="F537" s="65" t="s">
        <v>198</v>
      </c>
      <c r="G537" s="90"/>
      <c r="H537" s="76"/>
    </row>
    <row r="538" spans="1:8" x14ac:dyDescent="0.3">
      <c r="A538" s="1"/>
      <c r="B538" s="89">
        <v>327</v>
      </c>
      <c r="C538" s="76">
        <f>B538/26470</f>
        <v>1.2353607857952399E-2</v>
      </c>
      <c r="F538" s="64" t="s">
        <v>871</v>
      </c>
      <c r="G538" s="90"/>
      <c r="H538" s="76"/>
    </row>
    <row r="539" spans="1:8" x14ac:dyDescent="0.3">
      <c r="B539" s="90">
        <f>SUM(B534:B538)</f>
        <v>26470</v>
      </c>
      <c r="C539" s="76"/>
      <c r="G539" s="90"/>
      <c r="H539" s="76"/>
    </row>
    <row r="540" spans="1:8" x14ac:dyDescent="0.3">
      <c r="A540" s="65" t="s">
        <v>342</v>
      </c>
      <c r="B540" s="90"/>
      <c r="C540" s="76"/>
      <c r="G540" s="90"/>
      <c r="H540" s="76"/>
    </row>
    <row r="541" spans="1:8" x14ac:dyDescent="0.3">
      <c r="A541" s="64"/>
      <c r="B541" s="90"/>
      <c r="C541" s="76"/>
      <c r="G541" s="90"/>
      <c r="H541" s="76"/>
    </row>
    <row r="542" spans="1:8" x14ac:dyDescent="0.3">
      <c r="A542" s="64"/>
      <c r="B542" s="90"/>
      <c r="C542" s="76"/>
      <c r="G542" s="90"/>
      <c r="H542" s="76"/>
    </row>
    <row r="543" spans="1:8" x14ac:dyDescent="0.3">
      <c r="B543" s="90"/>
      <c r="C543" s="76"/>
      <c r="G543" s="90"/>
      <c r="H543" s="76"/>
    </row>
    <row r="544" spans="1:8" x14ac:dyDescent="0.3">
      <c r="A544" s="5" t="s">
        <v>34</v>
      </c>
      <c r="B544" s="91" t="s">
        <v>450</v>
      </c>
      <c r="C544" s="76"/>
      <c r="F544" s="5" t="s">
        <v>501</v>
      </c>
      <c r="G544" s="91" t="s">
        <v>450</v>
      </c>
      <c r="H544" s="76"/>
    </row>
    <row r="545" spans="1:8" x14ac:dyDescent="0.3">
      <c r="A545" s="1"/>
      <c r="B545" s="89">
        <v>1998</v>
      </c>
      <c r="C545" s="76">
        <f t="shared" ref="C545:C553" si="35">B545/26470</f>
        <v>7.5481677370608236E-2</v>
      </c>
      <c r="F545" s="1"/>
      <c r="G545" s="89">
        <v>327</v>
      </c>
      <c r="H545" s="76">
        <f t="shared" ref="H545:H554" si="36">G545/26470</f>
        <v>1.2353607857952399E-2</v>
      </c>
    </row>
    <row r="546" spans="1:8" x14ac:dyDescent="0.3">
      <c r="A546" s="1" t="s">
        <v>645</v>
      </c>
      <c r="B546" s="89">
        <v>83</v>
      </c>
      <c r="C546" s="76">
        <f t="shared" si="35"/>
        <v>3.1356252361163582E-3</v>
      </c>
      <c r="F546" s="1" t="s">
        <v>319</v>
      </c>
      <c r="G546" s="89">
        <v>157</v>
      </c>
      <c r="H546" s="76">
        <f t="shared" si="36"/>
        <v>5.9312429165092554E-3</v>
      </c>
    </row>
    <row r="547" spans="1:8" x14ac:dyDescent="0.3">
      <c r="A547" s="1" t="s">
        <v>630</v>
      </c>
      <c r="B547" s="89">
        <v>73</v>
      </c>
      <c r="C547" s="76">
        <f t="shared" si="35"/>
        <v>2.757839063090291E-3</v>
      </c>
      <c r="F547" s="1" t="s">
        <v>333</v>
      </c>
      <c r="G547" s="89">
        <v>134</v>
      </c>
      <c r="H547" s="76">
        <f t="shared" si="36"/>
        <v>5.0623347185493007E-3</v>
      </c>
    </row>
    <row r="548" spans="1:8" x14ac:dyDescent="0.3">
      <c r="A548" s="1" t="s">
        <v>725</v>
      </c>
      <c r="B548" s="89">
        <v>69</v>
      </c>
      <c r="C548" s="76">
        <f t="shared" si="35"/>
        <v>2.6067245938798641E-3</v>
      </c>
      <c r="F548" s="1" t="s">
        <v>324</v>
      </c>
      <c r="G548" s="89">
        <v>134</v>
      </c>
      <c r="H548" s="76">
        <f t="shared" si="36"/>
        <v>5.0623347185493007E-3</v>
      </c>
    </row>
    <row r="549" spans="1:8" x14ac:dyDescent="0.3">
      <c r="A549" s="1" t="s">
        <v>514</v>
      </c>
      <c r="B549" s="89">
        <v>69</v>
      </c>
      <c r="C549" s="76">
        <f t="shared" si="35"/>
        <v>2.6067245938798641E-3</v>
      </c>
      <c r="F549" s="1" t="s">
        <v>338</v>
      </c>
      <c r="G549" s="89">
        <v>120</v>
      </c>
      <c r="H549" s="76">
        <f t="shared" si="36"/>
        <v>4.533434076312807E-3</v>
      </c>
    </row>
    <row r="550" spans="1:8" x14ac:dyDescent="0.3">
      <c r="A550" s="1" t="s">
        <v>737</v>
      </c>
      <c r="B550" s="89">
        <v>61</v>
      </c>
      <c r="C550" s="76">
        <f t="shared" si="35"/>
        <v>2.3044956554590101E-3</v>
      </c>
      <c r="F550" s="1" t="s">
        <v>336</v>
      </c>
      <c r="G550" s="89">
        <v>114</v>
      </c>
      <c r="H550" s="76">
        <f t="shared" si="36"/>
        <v>4.3067623724971664E-3</v>
      </c>
    </row>
    <row r="551" spans="1:8" x14ac:dyDescent="0.3">
      <c r="A551" s="1" t="s">
        <v>111</v>
      </c>
      <c r="B551" s="89">
        <v>54</v>
      </c>
      <c r="C551" s="76">
        <f t="shared" si="35"/>
        <v>2.0400453343407633E-3</v>
      </c>
      <c r="F551" s="1" t="s">
        <v>320</v>
      </c>
      <c r="G551" s="89">
        <v>97</v>
      </c>
      <c r="H551" s="76">
        <f t="shared" si="36"/>
        <v>3.6645258783528523E-3</v>
      </c>
    </row>
    <row r="552" spans="1:8" x14ac:dyDescent="0.3">
      <c r="A552" s="1" t="s">
        <v>734</v>
      </c>
      <c r="B552" s="89">
        <v>54</v>
      </c>
      <c r="C552" s="76">
        <f t="shared" si="35"/>
        <v>2.0400453343407633E-3</v>
      </c>
      <c r="F552" s="1" t="s">
        <v>329</v>
      </c>
      <c r="G552" s="89">
        <v>85</v>
      </c>
      <c r="H552" s="76">
        <f t="shared" si="36"/>
        <v>3.2111824707215715E-3</v>
      </c>
    </row>
    <row r="553" spans="1:8" x14ac:dyDescent="0.3">
      <c r="A553" s="1" t="s">
        <v>741</v>
      </c>
      <c r="B553" s="89">
        <v>53</v>
      </c>
      <c r="C553" s="76">
        <f t="shared" si="35"/>
        <v>2.0022667170381562E-3</v>
      </c>
      <c r="F553" s="1" t="s">
        <v>330</v>
      </c>
      <c r="G553" s="89">
        <v>79</v>
      </c>
      <c r="H553" s="76">
        <f t="shared" si="36"/>
        <v>2.9845107669059312E-3</v>
      </c>
    </row>
    <row r="554" spans="1:8" x14ac:dyDescent="0.3">
      <c r="A554" s="1" t="s">
        <v>147</v>
      </c>
      <c r="B554" s="89" t="s">
        <v>147</v>
      </c>
      <c r="C554" s="76"/>
      <c r="F554" s="1" t="s">
        <v>335</v>
      </c>
      <c r="G554" s="89">
        <v>76</v>
      </c>
      <c r="H554" s="76">
        <f t="shared" si="36"/>
        <v>2.8711749149981109E-3</v>
      </c>
    </row>
    <row r="555" spans="1:8" x14ac:dyDescent="0.3">
      <c r="B555" s="90">
        <v>26470</v>
      </c>
      <c r="C555" s="76"/>
      <c r="F555" s="1" t="s">
        <v>147</v>
      </c>
      <c r="G555" s="89" t="s">
        <v>147</v>
      </c>
      <c r="H555" s="76"/>
    </row>
    <row r="556" spans="1:8" x14ac:dyDescent="0.3">
      <c r="A556" s="65" t="s">
        <v>341</v>
      </c>
      <c r="B556" s="90"/>
      <c r="C556" s="76"/>
      <c r="G556" s="90">
        <v>26470</v>
      </c>
      <c r="H556" s="76"/>
    </row>
    <row r="557" spans="1:8" x14ac:dyDescent="0.3">
      <c r="A557" s="64" t="s">
        <v>871</v>
      </c>
      <c r="B557" s="90"/>
      <c r="C557" s="76"/>
      <c r="F557" s="65" t="s">
        <v>193</v>
      </c>
      <c r="G557" s="90"/>
      <c r="H557" s="76"/>
    </row>
    <row r="558" spans="1:8" x14ac:dyDescent="0.3">
      <c r="B558" s="90"/>
      <c r="C558" s="76"/>
      <c r="F558" s="64" t="s">
        <v>871</v>
      </c>
      <c r="G558" s="90"/>
      <c r="H558" s="76"/>
    </row>
    <row r="559" spans="1:8" x14ac:dyDescent="0.3">
      <c r="B559" s="90"/>
      <c r="C559" s="76"/>
      <c r="G559" s="90"/>
      <c r="H559" s="76"/>
    </row>
    <row r="560" spans="1:8" x14ac:dyDescent="0.3">
      <c r="B560" s="90"/>
      <c r="C560" s="76"/>
      <c r="G560" s="90"/>
      <c r="H560" s="76"/>
    </row>
    <row r="561" spans="1:8" x14ac:dyDescent="0.3">
      <c r="B561" s="90"/>
      <c r="C561" s="76"/>
      <c r="G561" s="90"/>
      <c r="H561" s="76"/>
    </row>
    <row r="562" spans="1:8" x14ac:dyDescent="0.3">
      <c r="A562" s="5" t="s">
        <v>500</v>
      </c>
      <c r="B562" s="91" t="s">
        <v>450</v>
      </c>
      <c r="C562" s="76"/>
      <c r="F562" s="5" t="s">
        <v>772</v>
      </c>
      <c r="G562" s="91" t="s">
        <v>450</v>
      </c>
      <c r="H562" s="76"/>
    </row>
    <row r="563" spans="1:8" x14ac:dyDescent="0.3">
      <c r="A563" s="1">
        <v>0</v>
      </c>
      <c r="B563" s="89">
        <v>26141</v>
      </c>
      <c r="C563" s="76">
        <f>B563/26470</f>
        <v>0.98757083490744235</v>
      </c>
      <c r="F563" s="1">
        <v>0</v>
      </c>
      <c r="G563" s="89">
        <v>26141</v>
      </c>
      <c r="H563" s="76">
        <f>G563/26470</f>
        <v>0.98757083490744235</v>
      </c>
    </row>
    <row r="564" spans="1:8" x14ac:dyDescent="0.3">
      <c r="A564" s="1"/>
      <c r="B564" s="89">
        <v>329</v>
      </c>
      <c r="C564" s="76">
        <f>B564/26470</f>
        <v>1.2429165092557612E-2</v>
      </c>
      <c r="F564" s="1"/>
      <c r="G564" s="89">
        <v>329</v>
      </c>
      <c r="H564" s="76">
        <f>G564/26470</f>
        <v>1.2429165092557612E-2</v>
      </c>
    </row>
    <row r="565" spans="1:8" x14ac:dyDescent="0.3">
      <c r="B565" s="90">
        <f>SUM(B563:B564)</f>
        <v>26470</v>
      </c>
      <c r="C565" s="76"/>
      <c r="G565" s="90">
        <f>SUM(G563:G564)</f>
        <v>26470</v>
      </c>
    </row>
    <row r="566" spans="1:8" x14ac:dyDescent="0.3">
      <c r="A566" s="65" t="s">
        <v>198</v>
      </c>
      <c r="B566" s="90"/>
      <c r="C566" s="76"/>
      <c r="F566" s="65" t="s">
        <v>198</v>
      </c>
    </row>
    <row r="567" spans="1:8" x14ac:dyDescent="0.3">
      <c r="A567" s="64" t="s">
        <v>871</v>
      </c>
      <c r="B567" s="90"/>
      <c r="C567" s="76"/>
      <c r="F567" s="64" t="s">
        <v>871</v>
      </c>
    </row>
    <row r="568" spans="1:8" x14ac:dyDescent="0.3">
      <c r="B568" s="90"/>
      <c r="C568" s="76"/>
    </row>
    <row r="569" spans="1:8" x14ac:dyDescent="0.3">
      <c r="B569" s="90"/>
      <c r="C569" s="76"/>
    </row>
    <row r="570" spans="1:8" x14ac:dyDescent="0.3">
      <c r="B570" s="90"/>
      <c r="C570" s="76"/>
    </row>
    <row r="571" spans="1:8" x14ac:dyDescent="0.3">
      <c r="A571" s="5" t="s">
        <v>453</v>
      </c>
      <c r="B571" s="91" t="s">
        <v>450</v>
      </c>
      <c r="C571" s="76"/>
    </row>
    <row r="572" spans="1:8" x14ac:dyDescent="0.3">
      <c r="A572" s="1"/>
      <c r="B572" s="89">
        <v>2046</v>
      </c>
      <c r="C572" s="76">
        <f t="shared" ref="C572:C580" si="37">B572/26470</f>
        <v>7.7295051001133361E-2</v>
      </c>
    </row>
    <row r="573" spans="1:8" x14ac:dyDescent="0.3">
      <c r="A573" s="1">
        <v>20110101</v>
      </c>
      <c r="B573" s="89">
        <v>312</v>
      </c>
      <c r="C573" s="76">
        <f t="shared" si="37"/>
        <v>1.1786928598413298E-2</v>
      </c>
    </row>
    <row r="574" spans="1:8" x14ac:dyDescent="0.3">
      <c r="A574" s="1">
        <v>20110701</v>
      </c>
      <c r="B574" s="89">
        <v>287</v>
      </c>
      <c r="C574" s="76">
        <f t="shared" si="37"/>
        <v>1.084246316584813E-2</v>
      </c>
    </row>
    <row r="575" spans="1:8" x14ac:dyDescent="0.3">
      <c r="A575" s="1">
        <v>20100101</v>
      </c>
      <c r="B575" s="89">
        <v>259</v>
      </c>
      <c r="C575" s="76">
        <f t="shared" si="37"/>
        <v>9.7846618813751413E-3</v>
      </c>
    </row>
    <row r="576" spans="1:8" x14ac:dyDescent="0.3">
      <c r="A576" s="1">
        <v>20110601</v>
      </c>
      <c r="B576" s="89">
        <v>237</v>
      </c>
      <c r="C576" s="76">
        <f t="shared" si="37"/>
        <v>8.9535323007177946E-3</v>
      </c>
    </row>
    <row r="577" spans="1:10" x14ac:dyDescent="0.3">
      <c r="A577" s="1">
        <v>20120101</v>
      </c>
      <c r="B577" s="89">
        <v>236</v>
      </c>
      <c r="C577" s="76">
        <f t="shared" si="37"/>
        <v>8.9157536834151875E-3</v>
      </c>
    </row>
    <row r="578" spans="1:10" x14ac:dyDescent="0.3">
      <c r="A578" s="1">
        <v>20110301</v>
      </c>
      <c r="B578" s="89">
        <v>234</v>
      </c>
      <c r="C578" s="76">
        <f t="shared" si="37"/>
        <v>8.8401964488099734E-3</v>
      </c>
    </row>
    <row r="579" spans="1:10" x14ac:dyDescent="0.3">
      <c r="A579" s="1">
        <v>20110401</v>
      </c>
      <c r="B579" s="89">
        <v>231</v>
      </c>
      <c r="C579" s="76">
        <f t="shared" si="37"/>
        <v>8.7268605969021539E-3</v>
      </c>
    </row>
    <row r="580" spans="1:10" x14ac:dyDescent="0.3">
      <c r="A580" s="1">
        <v>20110501</v>
      </c>
      <c r="B580" s="89">
        <v>203</v>
      </c>
      <c r="C580" s="76">
        <f t="shared" si="37"/>
        <v>7.6690593124291648E-3</v>
      </c>
    </row>
    <row r="581" spans="1:10" x14ac:dyDescent="0.3">
      <c r="A581" s="1" t="s">
        <v>147</v>
      </c>
      <c r="B581" s="89" t="s">
        <v>147</v>
      </c>
      <c r="C581" s="76"/>
    </row>
    <row r="582" spans="1:10" x14ac:dyDescent="0.3">
      <c r="B582" s="90">
        <v>26470</v>
      </c>
      <c r="C582" s="76"/>
    </row>
    <row r="583" spans="1:10" x14ac:dyDescent="0.3">
      <c r="A583" s="65" t="s">
        <v>10</v>
      </c>
    </row>
    <row r="584" spans="1:10" x14ac:dyDescent="0.3">
      <c r="A584" s="64" t="s">
        <v>871</v>
      </c>
    </row>
    <row r="588" spans="1:10" x14ac:dyDescent="0.3">
      <c r="A588" s="189" t="s">
        <v>62</v>
      </c>
      <c r="B588" s="190"/>
      <c r="C588" s="190"/>
      <c r="D588" s="5" t="s">
        <v>450</v>
      </c>
      <c r="F588" s="189" t="s">
        <v>778</v>
      </c>
      <c r="G588" s="190"/>
      <c r="H588" s="190"/>
      <c r="I588" s="5" t="s">
        <v>450</v>
      </c>
    </row>
    <row r="589" spans="1:10" x14ac:dyDescent="0.3">
      <c r="A589" s="1">
        <v>1</v>
      </c>
      <c r="B589" s="1" t="s">
        <v>611</v>
      </c>
      <c r="C589" s="1" t="s">
        <v>720</v>
      </c>
      <c r="D589" s="89">
        <v>2369</v>
      </c>
      <c r="E589" s="76">
        <f t="shared" ref="E589:E598" si="38">D589/26470</f>
        <v>8.9497544389875325E-2</v>
      </c>
      <c r="F589" s="8">
        <v>1</v>
      </c>
      <c r="G589" s="8" t="s">
        <v>399</v>
      </c>
      <c r="H589" s="8" t="s">
        <v>400</v>
      </c>
      <c r="I589" s="93">
        <v>2429</v>
      </c>
      <c r="J589" s="81">
        <f t="shared" ref="J589:J599" si="39">I589/26470</f>
        <v>9.1764261428031735E-2</v>
      </c>
    </row>
    <row r="590" spans="1:10" x14ac:dyDescent="0.3">
      <c r="A590" s="1">
        <v>2</v>
      </c>
      <c r="B590" s="1" t="s">
        <v>727</v>
      </c>
      <c r="C590" s="1" t="s">
        <v>588</v>
      </c>
      <c r="D590" s="89">
        <v>2418</v>
      </c>
      <c r="E590" s="76">
        <f t="shared" si="38"/>
        <v>9.1348696637703064E-2</v>
      </c>
      <c r="F590" s="1">
        <v>2</v>
      </c>
      <c r="G590" s="1" t="s">
        <v>429</v>
      </c>
      <c r="H590" s="1" t="s">
        <v>427</v>
      </c>
      <c r="I590" s="89">
        <v>2453</v>
      </c>
      <c r="J590" s="76">
        <f t="shared" si="39"/>
        <v>9.267094824329429E-2</v>
      </c>
    </row>
    <row r="591" spans="1:10" x14ac:dyDescent="0.3">
      <c r="A591" s="1">
        <v>3</v>
      </c>
      <c r="B591" s="1" t="s">
        <v>606</v>
      </c>
      <c r="C591" s="1" t="s">
        <v>635</v>
      </c>
      <c r="D591" s="89">
        <v>2105</v>
      </c>
      <c r="E591" s="76">
        <f t="shared" si="38"/>
        <v>7.9523989421987157E-2</v>
      </c>
      <c r="F591" s="1">
        <v>3</v>
      </c>
      <c r="G591" s="1" t="s">
        <v>393</v>
      </c>
      <c r="H591" s="1" t="s">
        <v>424</v>
      </c>
      <c r="I591" s="89">
        <v>2441</v>
      </c>
      <c r="J591" s="76">
        <f t="shared" si="39"/>
        <v>9.221760483566302E-2</v>
      </c>
    </row>
    <row r="592" spans="1:10" x14ac:dyDescent="0.3">
      <c r="A592" s="1">
        <v>4</v>
      </c>
      <c r="B592" s="1" t="s">
        <v>607</v>
      </c>
      <c r="C592" s="1" t="s">
        <v>731</v>
      </c>
      <c r="D592" s="89">
        <v>3171</v>
      </c>
      <c r="E592" s="76">
        <f t="shared" si="38"/>
        <v>0.11979599546656593</v>
      </c>
      <c r="F592" s="1">
        <v>4</v>
      </c>
      <c r="G592" s="1" t="s">
        <v>396</v>
      </c>
      <c r="H592" s="1" t="s">
        <v>397</v>
      </c>
      <c r="I592" s="89">
        <v>2443</v>
      </c>
      <c r="J592" s="76">
        <f t="shared" si="39"/>
        <v>9.2293162070268234E-2</v>
      </c>
    </row>
    <row r="593" spans="1:10" x14ac:dyDescent="0.3">
      <c r="A593" s="1">
        <v>5</v>
      </c>
      <c r="B593" s="1" t="s">
        <v>733</v>
      </c>
      <c r="C593" s="1" t="s">
        <v>640</v>
      </c>
      <c r="D593" s="89">
        <v>2949</v>
      </c>
      <c r="E593" s="76">
        <f t="shared" si="38"/>
        <v>0.11140914242538723</v>
      </c>
      <c r="F593" s="1">
        <v>5</v>
      </c>
      <c r="G593" s="1" t="s">
        <v>428</v>
      </c>
      <c r="H593" s="1" t="s">
        <v>418</v>
      </c>
      <c r="I593" s="89">
        <v>2444</v>
      </c>
      <c r="J593" s="76">
        <f t="shared" si="39"/>
        <v>9.2330940687570834E-2</v>
      </c>
    </row>
    <row r="594" spans="1:10" x14ac:dyDescent="0.3">
      <c r="A594" s="1">
        <v>6</v>
      </c>
      <c r="B594" s="1" t="s">
        <v>601</v>
      </c>
      <c r="C594" s="1" t="s">
        <v>616</v>
      </c>
      <c r="D594" s="89">
        <v>2113</v>
      </c>
      <c r="E594" s="76">
        <f t="shared" si="38"/>
        <v>7.9826218360408013E-2</v>
      </c>
      <c r="F594" s="1">
        <v>6</v>
      </c>
      <c r="G594" s="1" t="s">
        <v>389</v>
      </c>
      <c r="H594" s="1" t="s">
        <v>412</v>
      </c>
      <c r="I594" s="89">
        <v>2441</v>
      </c>
      <c r="J594" s="76">
        <f t="shared" si="39"/>
        <v>9.221760483566302E-2</v>
      </c>
    </row>
    <row r="595" spans="1:10" x14ac:dyDescent="0.3">
      <c r="A595" s="1">
        <v>7</v>
      </c>
      <c r="B595" s="1" t="s">
        <v>594</v>
      </c>
      <c r="C595" s="1" t="s">
        <v>612</v>
      </c>
      <c r="D595" s="89">
        <v>3085</v>
      </c>
      <c r="E595" s="76">
        <f t="shared" si="38"/>
        <v>0.11654703437854175</v>
      </c>
      <c r="F595" s="1">
        <v>7</v>
      </c>
      <c r="G595" s="1" t="s">
        <v>414</v>
      </c>
      <c r="H595" s="1" t="s">
        <v>425</v>
      </c>
      <c r="I595" s="89">
        <v>2442</v>
      </c>
      <c r="J595" s="76">
        <f t="shared" si="39"/>
        <v>9.225538345296562E-2</v>
      </c>
    </row>
    <row r="596" spans="1:10" x14ac:dyDescent="0.3">
      <c r="A596" s="1">
        <v>8</v>
      </c>
      <c r="B596" s="1" t="s">
        <v>643</v>
      </c>
      <c r="C596" s="1" t="s">
        <v>721</v>
      </c>
      <c r="D596" s="89">
        <v>2641</v>
      </c>
      <c r="E596" s="76">
        <f t="shared" si="38"/>
        <v>9.9773328296184363E-2</v>
      </c>
      <c r="F596" s="1">
        <v>8</v>
      </c>
      <c r="G596" s="1" t="s">
        <v>420</v>
      </c>
      <c r="H596" s="1" t="s">
        <v>402</v>
      </c>
      <c r="I596" s="89">
        <v>2446</v>
      </c>
      <c r="J596" s="76">
        <f t="shared" si="39"/>
        <v>9.2406497922176048E-2</v>
      </c>
    </row>
    <row r="597" spans="1:10" x14ac:dyDescent="0.3">
      <c r="A597" s="1">
        <v>9</v>
      </c>
      <c r="B597" s="1" t="s">
        <v>716</v>
      </c>
      <c r="C597" s="1" t="s">
        <v>715</v>
      </c>
      <c r="D597" s="89">
        <v>2677</v>
      </c>
      <c r="E597" s="76">
        <f t="shared" si="38"/>
        <v>0.1011333585190782</v>
      </c>
      <c r="F597" s="1">
        <v>9</v>
      </c>
      <c r="G597" s="1" t="s">
        <v>416</v>
      </c>
      <c r="H597" s="1" t="s">
        <v>423</v>
      </c>
      <c r="I597" s="89">
        <v>2441</v>
      </c>
      <c r="J597" s="76">
        <f t="shared" si="39"/>
        <v>9.221760483566302E-2</v>
      </c>
    </row>
    <row r="598" spans="1:10" x14ac:dyDescent="0.3">
      <c r="A598" s="1">
        <v>10</v>
      </c>
      <c r="B598" s="1" t="s">
        <v>713</v>
      </c>
      <c r="C598" s="1" t="s">
        <v>738</v>
      </c>
      <c r="D598" s="89">
        <v>2942</v>
      </c>
      <c r="E598" s="76">
        <f t="shared" si="38"/>
        <v>0.11114469210426899</v>
      </c>
      <c r="F598" s="8">
        <v>10</v>
      </c>
      <c r="G598" s="8" t="s">
        <v>421</v>
      </c>
      <c r="H598" s="8" t="s">
        <v>187</v>
      </c>
      <c r="I598" s="93">
        <v>2444</v>
      </c>
      <c r="J598" s="81">
        <f t="shared" si="39"/>
        <v>9.2330940687570834E-2</v>
      </c>
    </row>
    <row r="599" spans="1:10" x14ac:dyDescent="0.3">
      <c r="D599" s="90">
        <f>SUM(D589:D598)</f>
        <v>26470</v>
      </c>
      <c r="E599" s="76"/>
      <c r="F599" s="1"/>
      <c r="G599" s="1"/>
      <c r="H599" s="1"/>
      <c r="I599" s="89">
        <v>2046</v>
      </c>
      <c r="J599" s="76">
        <f t="shared" si="39"/>
        <v>7.7295051001133361E-2</v>
      </c>
    </row>
    <row r="600" spans="1:10" x14ac:dyDescent="0.3">
      <c r="D600" s="90"/>
      <c r="E600" s="76"/>
      <c r="I600" s="90">
        <f>SUM(I589:I599)</f>
        <v>26470</v>
      </c>
      <c r="J600" s="76"/>
    </row>
    <row r="601" spans="1:10" x14ac:dyDescent="0.3">
      <c r="D601" s="90"/>
      <c r="E601" s="76"/>
      <c r="F601" s="64" t="s">
        <v>216</v>
      </c>
      <c r="I601" s="90"/>
      <c r="J601" s="76"/>
    </row>
    <row r="602" spans="1:10" x14ac:dyDescent="0.3">
      <c r="D602" s="90"/>
      <c r="E602" s="76"/>
      <c r="I602" s="90"/>
      <c r="J602" s="76"/>
    </row>
    <row r="603" spans="1:10" x14ac:dyDescent="0.3">
      <c r="D603" s="90"/>
      <c r="E603" s="76"/>
      <c r="I603" s="90"/>
      <c r="J603" s="76"/>
    </row>
    <row r="604" spans="1:10" x14ac:dyDescent="0.3">
      <c r="A604" s="193" t="s">
        <v>235</v>
      </c>
      <c r="B604" s="194"/>
      <c r="C604" s="195"/>
      <c r="D604" s="91" t="s">
        <v>450</v>
      </c>
      <c r="E604" s="76"/>
      <c r="F604" s="193" t="s">
        <v>224</v>
      </c>
      <c r="G604" s="194"/>
      <c r="H604" s="195"/>
      <c r="I604" s="91" t="s">
        <v>450</v>
      </c>
      <c r="J604" s="76"/>
    </row>
    <row r="605" spans="1:10" x14ac:dyDescent="0.3">
      <c r="A605" s="8">
        <v>1</v>
      </c>
      <c r="B605" s="8" t="s">
        <v>530</v>
      </c>
      <c r="C605" s="8" t="s">
        <v>822</v>
      </c>
      <c r="D605" s="93">
        <v>1173</v>
      </c>
      <c r="E605" s="76">
        <f t="shared" ref="E605:E614" si="40">D605/26470</f>
        <v>4.4314318095957685E-2</v>
      </c>
      <c r="F605" s="8">
        <v>1</v>
      </c>
      <c r="G605" s="8" t="s">
        <v>813</v>
      </c>
      <c r="H605" s="8" t="s">
        <v>810</v>
      </c>
      <c r="I605" s="93">
        <v>5</v>
      </c>
      <c r="J605" s="76">
        <f t="shared" ref="J605:J615" si="41">I605/26470</f>
        <v>1.8889308651303362E-4</v>
      </c>
    </row>
    <row r="606" spans="1:10" x14ac:dyDescent="0.3">
      <c r="A606" s="1">
        <v>2</v>
      </c>
      <c r="B606" s="1" t="s">
        <v>825</v>
      </c>
      <c r="C606" s="1" t="s">
        <v>827</v>
      </c>
      <c r="D606" s="89">
        <v>3717</v>
      </c>
      <c r="E606" s="76">
        <f t="shared" si="40"/>
        <v>0.14042312051378919</v>
      </c>
      <c r="F606" s="8">
        <v>2</v>
      </c>
      <c r="G606" s="8" t="s">
        <v>815</v>
      </c>
      <c r="H606" s="8" t="s">
        <v>814</v>
      </c>
      <c r="I606" s="93">
        <v>26</v>
      </c>
      <c r="J606" s="76">
        <f t="shared" si="41"/>
        <v>9.822440498677748E-4</v>
      </c>
    </row>
    <row r="607" spans="1:10" x14ac:dyDescent="0.3">
      <c r="A607" s="1">
        <v>3</v>
      </c>
      <c r="B607" s="1" t="s">
        <v>816</v>
      </c>
      <c r="C607" s="1" t="s">
        <v>829</v>
      </c>
      <c r="D607" s="89">
        <v>2995</v>
      </c>
      <c r="E607" s="76">
        <f t="shared" si="40"/>
        <v>0.11314695882130714</v>
      </c>
      <c r="F607" s="8">
        <v>3</v>
      </c>
      <c r="G607" s="8" t="s">
        <v>805</v>
      </c>
      <c r="H607" s="8" t="s">
        <v>806</v>
      </c>
      <c r="I607" s="93">
        <v>1</v>
      </c>
      <c r="J607" s="76">
        <f t="shared" si="41"/>
        <v>3.7778617302606726E-5</v>
      </c>
    </row>
    <row r="608" spans="1:10" x14ac:dyDescent="0.3">
      <c r="A608" s="1">
        <v>4</v>
      </c>
      <c r="B608" s="1" t="s">
        <v>820</v>
      </c>
      <c r="C608" s="1" t="s">
        <v>818</v>
      </c>
      <c r="D608" s="89">
        <v>2640</v>
      </c>
      <c r="E608" s="76">
        <f t="shared" si="40"/>
        <v>9.9735549678881749E-2</v>
      </c>
      <c r="F608" s="8">
        <v>4</v>
      </c>
      <c r="G608" s="8" t="s">
        <v>800</v>
      </c>
      <c r="H608" s="8" t="s">
        <v>811</v>
      </c>
      <c r="I608" s="93">
        <v>1</v>
      </c>
      <c r="J608" s="76">
        <f t="shared" si="41"/>
        <v>3.7778617302606726E-5</v>
      </c>
    </row>
    <row r="609" spans="1:10" x14ac:dyDescent="0.3">
      <c r="A609" s="1">
        <v>5</v>
      </c>
      <c r="B609" s="1" t="s">
        <v>821</v>
      </c>
      <c r="C609" s="1" t="s">
        <v>828</v>
      </c>
      <c r="D609" s="89">
        <v>165</v>
      </c>
      <c r="E609" s="76">
        <f t="shared" si="40"/>
        <v>6.2334718549301093E-3</v>
      </c>
      <c r="F609" s="8">
        <v>5</v>
      </c>
      <c r="G609" s="8" t="s">
        <v>807</v>
      </c>
      <c r="H609" s="8" t="s">
        <v>801</v>
      </c>
      <c r="I609" s="93">
        <v>1</v>
      </c>
      <c r="J609" s="76">
        <f t="shared" si="41"/>
        <v>3.7778617302606726E-5</v>
      </c>
    </row>
    <row r="610" spans="1:10" x14ac:dyDescent="0.3">
      <c r="A610" s="1">
        <v>6</v>
      </c>
      <c r="B610" s="1" t="s">
        <v>824</v>
      </c>
      <c r="C610" s="1" t="s">
        <v>819</v>
      </c>
      <c r="D610" s="89">
        <v>6607</v>
      </c>
      <c r="E610" s="76">
        <f t="shared" si="40"/>
        <v>0.24960332451832262</v>
      </c>
      <c r="F610" s="8">
        <v>6</v>
      </c>
      <c r="G610" s="8" t="s">
        <v>802</v>
      </c>
      <c r="H610" s="8" t="s">
        <v>808</v>
      </c>
      <c r="I610" s="93">
        <v>1</v>
      </c>
      <c r="J610" s="76">
        <f t="shared" si="41"/>
        <v>3.7778617302606726E-5</v>
      </c>
    </row>
    <row r="611" spans="1:10" x14ac:dyDescent="0.3">
      <c r="A611" s="1">
        <v>7</v>
      </c>
      <c r="B611" s="1" t="s">
        <v>826</v>
      </c>
      <c r="C611" s="1" t="s">
        <v>823</v>
      </c>
      <c r="D611" s="89">
        <v>1172</v>
      </c>
      <c r="E611" s="76">
        <f t="shared" si="40"/>
        <v>4.4276539478655084E-2</v>
      </c>
      <c r="F611" s="8">
        <v>7</v>
      </c>
      <c r="G611" s="8" t="s">
        <v>358</v>
      </c>
      <c r="H611" s="8" t="s">
        <v>817</v>
      </c>
      <c r="I611" s="93">
        <v>4</v>
      </c>
      <c r="J611" s="76">
        <f t="shared" si="41"/>
        <v>1.511144692104269E-4</v>
      </c>
    </row>
    <row r="612" spans="1:10" x14ac:dyDescent="0.3">
      <c r="A612" s="1">
        <v>8</v>
      </c>
      <c r="B612" s="1" t="s">
        <v>831</v>
      </c>
      <c r="C612" s="1" t="s">
        <v>833</v>
      </c>
      <c r="D612" s="89">
        <v>2652</v>
      </c>
      <c r="E612" s="76">
        <f t="shared" si="40"/>
        <v>0.10018889308651303</v>
      </c>
      <c r="F612" s="8">
        <v>8</v>
      </c>
      <c r="G612" s="8" t="s">
        <v>361</v>
      </c>
      <c r="H612" s="8" t="s">
        <v>364</v>
      </c>
      <c r="I612" s="93">
        <v>6</v>
      </c>
      <c r="J612" s="76">
        <f t="shared" si="41"/>
        <v>2.2667170381564036E-4</v>
      </c>
    </row>
    <row r="613" spans="1:10" x14ac:dyDescent="0.3">
      <c r="A613" s="1">
        <v>9</v>
      </c>
      <c r="B613" s="1" t="s">
        <v>840</v>
      </c>
      <c r="C613" s="1" t="s">
        <v>844</v>
      </c>
      <c r="D613" s="89">
        <v>2645</v>
      </c>
      <c r="E613" s="76">
        <f t="shared" si="40"/>
        <v>9.9924442765394791E-2</v>
      </c>
      <c r="F613" s="8">
        <v>9</v>
      </c>
      <c r="G613" s="8" t="s">
        <v>367</v>
      </c>
      <c r="H613" s="8" t="s">
        <v>365</v>
      </c>
      <c r="I613" s="93">
        <v>6</v>
      </c>
      <c r="J613" s="76">
        <f t="shared" si="41"/>
        <v>2.2667170381564036E-4</v>
      </c>
    </row>
    <row r="614" spans="1:10" x14ac:dyDescent="0.3">
      <c r="A614" s="1">
        <v>10</v>
      </c>
      <c r="B614" s="1" t="s">
        <v>841</v>
      </c>
      <c r="C614" s="1" t="s">
        <v>832</v>
      </c>
      <c r="D614" s="89">
        <v>2647</v>
      </c>
      <c r="E614" s="76">
        <f t="shared" si="40"/>
        <v>0.1</v>
      </c>
      <c r="F614" s="8">
        <v>10</v>
      </c>
      <c r="G614" s="8" t="s">
        <v>366</v>
      </c>
      <c r="H614" s="8" t="s">
        <v>362</v>
      </c>
      <c r="I614" s="93">
        <v>6</v>
      </c>
      <c r="J614" s="76">
        <f t="shared" si="41"/>
        <v>2.2667170381564036E-4</v>
      </c>
    </row>
    <row r="615" spans="1:10" x14ac:dyDescent="0.3">
      <c r="D615" s="90">
        <f>SUM(D605:D614)</f>
        <v>26413</v>
      </c>
      <c r="E615" s="76"/>
      <c r="I615" s="90">
        <f>SUM(I605:I614)</f>
        <v>57</v>
      </c>
      <c r="J615" s="76">
        <f t="shared" si="41"/>
        <v>2.1533811862485832E-3</v>
      </c>
    </row>
    <row r="616" spans="1:10" x14ac:dyDescent="0.3">
      <c r="A616" s="65" t="s">
        <v>345</v>
      </c>
      <c r="D616" s="90"/>
      <c r="E616" s="76"/>
      <c r="I616" s="90"/>
      <c r="J616" s="76"/>
    </row>
    <row r="617" spans="1:10" x14ac:dyDescent="0.3">
      <c r="A617" s="64" t="s">
        <v>157</v>
      </c>
      <c r="D617" s="90"/>
      <c r="E617" s="76"/>
      <c r="I617" s="90"/>
      <c r="J617" s="76"/>
    </row>
    <row r="618" spans="1:10" x14ac:dyDescent="0.3">
      <c r="D618" s="90"/>
      <c r="E618" s="76"/>
      <c r="I618" s="90"/>
      <c r="J618" s="76"/>
    </row>
    <row r="619" spans="1:10" x14ac:dyDescent="0.3">
      <c r="D619" s="90"/>
      <c r="E619" s="76"/>
      <c r="I619" s="90"/>
      <c r="J619" s="76"/>
    </row>
    <row r="620" spans="1:10" x14ac:dyDescent="0.3">
      <c r="A620" s="189" t="s">
        <v>531</v>
      </c>
      <c r="B620" s="190"/>
      <c r="C620" s="190"/>
      <c r="D620" s="91" t="s">
        <v>450</v>
      </c>
      <c r="E620" s="76"/>
      <c r="F620" s="193" t="s">
        <v>448</v>
      </c>
      <c r="G620" s="194"/>
      <c r="H620" s="195"/>
      <c r="I620" s="91" t="s">
        <v>450</v>
      </c>
      <c r="J620" s="76"/>
    </row>
    <row r="621" spans="1:10" x14ac:dyDescent="0.3">
      <c r="A621" s="1">
        <v>1</v>
      </c>
      <c r="B621" s="1" t="s">
        <v>537</v>
      </c>
      <c r="C621" s="1" t="s">
        <v>89</v>
      </c>
      <c r="D621" s="89">
        <v>0</v>
      </c>
      <c r="E621" s="76">
        <f t="shared" ref="E621:E631" si="42">D621/26470</f>
        <v>0</v>
      </c>
      <c r="F621" s="1">
        <v>1</v>
      </c>
      <c r="G621" s="1" t="s">
        <v>537</v>
      </c>
      <c r="H621" s="1" t="s">
        <v>89</v>
      </c>
      <c r="I621" s="89">
        <v>0</v>
      </c>
      <c r="J621" s="76">
        <f t="shared" ref="J621:J630" si="43">I621/26470</f>
        <v>0</v>
      </c>
    </row>
    <row r="622" spans="1:10" x14ac:dyDescent="0.3">
      <c r="A622" s="1">
        <v>2</v>
      </c>
      <c r="B622" s="1" t="s">
        <v>537</v>
      </c>
      <c r="C622" s="1" t="s">
        <v>326</v>
      </c>
      <c r="D622" s="89">
        <v>11181</v>
      </c>
      <c r="E622" s="76">
        <f t="shared" si="42"/>
        <v>0.42240272006044577</v>
      </c>
      <c r="F622" s="1">
        <v>2</v>
      </c>
      <c r="G622" s="1" t="s">
        <v>537</v>
      </c>
      <c r="H622" s="1" t="s">
        <v>838</v>
      </c>
      <c r="I622" s="89">
        <v>12262</v>
      </c>
      <c r="J622" s="76">
        <f t="shared" si="43"/>
        <v>0.46324140536456365</v>
      </c>
    </row>
    <row r="623" spans="1:10" x14ac:dyDescent="0.3">
      <c r="A623" s="1">
        <v>3</v>
      </c>
      <c r="B623" s="1" t="s">
        <v>318</v>
      </c>
      <c r="C623" s="1" t="s">
        <v>836</v>
      </c>
      <c r="D623" s="89">
        <v>1</v>
      </c>
      <c r="E623" s="76">
        <f t="shared" si="42"/>
        <v>3.7778617302606726E-5</v>
      </c>
      <c r="F623" s="1">
        <v>3</v>
      </c>
      <c r="G623" s="1" t="s">
        <v>830</v>
      </c>
      <c r="H623" s="1" t="s">
        <v>836</v>
      </c>
      <c r="I623" s="89">
        <v>1</v>
      </c>
      <c r="J623" s="76">
        <f t="shared" si="43"/>
        <v>3.7778617302606726E-5</v>
      </c>
    </row>
    <row r="624" spans="1:10" x14ac:dyDescent="0.3">
      <c r="A624" s="1">
        <v>4</v>
      </c>
      <c r="B624" s="1" t="s">
        <v>835</v>
      </c>
      <c r="C624" s="1" t="s">
        <v>312</v>
      </c>
      <c r="D624" s="89">
        <v>27</v>
      </c>
      <c r="E624" s="76">
        <f t="shared" si="42"/>
        <v>1.0200226671703816E-3</v>
      </c>
      <c r="F624" s="1">
        <v>4</v>
      </c>
      <c r="G624" s="1" t="s">
        <v>835</v>
      </c>
      <c r="H624" s="1" t="s">
        <v>837</v>
      </c>
      <c r="I624" s="89">
        <v>78</v>
      </c>
      <c r="J624" s="76">
        <f t="shared" si="43"/>
        <v>2.9467321496033246E-3</v>
      </c>
    </row>
    <row r="625" spans="1:10" x14ac:dyDescent="0.3">
      <c r="A625" s="1">
        <v>5</v>
      </c>
      <c r="B625" s="1" t="s">
        <v>325</v>
      </c>
      <c r="C625" s="1" t="s">
        <v>837</v>
      </c>
      <c r="D625" s="89">
        <v>1</v>
      </c>
      <c r="E625" s="76">
        <f t="shared" si="42"/>
        <v>3.7778617302606726E-5</v>
      </c>
      <c r="F625" s="1">
        <v>5</v>
      </c>
      <c r="G625" s="1" t="s">
        <v>842</v>
      </c>
      <c r="H625" s="1" t="s">
        <v>822</v>
      </c>
      <c r="I625" s="89">
        <v>485</v>
      </c>
      <c r="J625" s="76">
        <f t="shared" si="43"/>
        <v>1.832262939176426E-2</v>
      </c>
    </row>
    <row r="626" spans="1:10" x14ac:dyDescent="0.3">
      <c r="A626" s="1">
        <v>6</v>
      </c>
      <c r="B626" s="1" t="s">
        <v>842</v>
      </c>
      <c r="C626" s="1" t="s">
        <v>327</v>
      </c>
      <c r="D626" s="89">
        <v>195</v>
      </c>
      <c r="E626" s="76">
        <f t="shared" si="42"/>
        <v>7.3668303740083117E-3</v>
      </c>
      <c r="F626" s="1">
        <v>6</v>
      </c>
      <c r="G626" s="1" t="s">
        <v>825</v>
      </c>
      <c r="H626" s="1" t="s">
        <v>827</v>
      </c>
      <c r="I626" s="89">
        <v>2043</v>
      </c>
      <c r="J626" s="76">
        <f t="shared" si="43"/>
        <v>7.7181715149225533E-2</v>
      </c>
    </row>
    <row r="627" spans="1:10" x14ac:dyDescent="0.3">
      <c r="A627" s="1">
        <v>7</v>
      </c>
      <c r="B627" s="1" t="s">
        <v>321</v>
      </c>
      <c r="C627" s="1" t="s">
        <v>331</v>
      </c>
      <c r="D627" s="89">
        <v>1882</v>
      </c>
      <c r="E627" s="76">
        <f t="shared" si="42"/>
        <v>7.1099357763505858E-2</v>
      </c>
      <c r="F627" s="1">
        <v>7</v>
      </c>
      <c r="G627" s="1" t="s">
        <v>816</v>
      </c>
      <c r="H627" s="1" t="s">
        <v>843</v>
      </c>
      <c r="I627" s="89">
        <v>3650</v>
      </c>
      <c r="J627" s="76">
        <f t="shared" si="43"/>
        <v>0.13789195315451455</v>
      </c>
    </row>
    <row r="628" spans="1:10" x14ac:dyDescent="0.3">
      <c r="A628" s="1">
        <v>8</v>
      </c>
      <c r="B628" s="1" t="s">
        <v>332</v>
      </c>
      <c r="C628" s="1" t="s">
        <v>828</v>
      </c>
      <c r="D628" s="89">
        <v>1487</v>
      </c>
      <c r="E628" s="76">
        <f t="shared" si="42"/>
        <v>5.6176803928976199E-2</v>
      </c>
      <c r="F628" s="1">
        <v>8</v>
      </c>
      <c r="G628" s="1" t="s">
        <v>845</v>
      </c>
      <c r="H628" s="1" t="s">
        <v>828</v>
      </c>
      <c r="I628" s="89">
        <v>91</v>
      </c>
      <c r="J628" s="76">
        <f t="shared" si="43"/>
        <v>3.4378541745372121E-3</v>
      </c>
    </row>
    <row r="629" spans="1:10" x14ac:dyDescent="0.3">
      <c r="A629" s="1">
        <v>9</v>
      </c>
      <c r="B629" s="1" t="s">
        <v>824</v>
      </c>
      <c r="C629" s="1" t="s">
        <v>328</v>
      </c>
      <c r="D629" s="89">
        <v>1953</v>
      </c>
      <c r="E629" s="76">
        <f t="shared" si="42"/>
        <v>7.3781639591990938E-2</v>
      </c>
      <c r="F629" s="1">
        <v>9</v>
      </c>
      <c r="G629" s="1" t="s">
        <v>824</v>
      </c>
      <c r="H629" s="1" t="s">
        <v>839</v>
      </c>
      <c r="I629" s="89">
        <v>5206</v>
      </c>
      <c r="J629" s="76">
        <f t="shared" si="43"/>
        <v>0.19667548167737062</v>
      </c>
    </row>
    <row r="630" spans="1:10" x14ac:dyDescent="0.3">
      <c r="A630" s="1">
        <v>10</v>
      </c>
      <c r="B630" s="1" t="s">
        <v>323</v>
      </c>
      <c r="C630" s="1" t="s">
        <v>832</v>
      </c>
      <c r="D630" s="89">
        <v>2290</v>
      </c>
      <c r="E630" s="76">
        <f t="shared" si="42"/>
        <v>8.6513033622969401E-2</v>
      </c>
      <c r="F630" s="1">
        <v>10</v>
      </c>
      <c r="G630" s="1" t="s">
        <v>861</v>
      </c>
      <c r="H630" s="1" t="s">
        <v>832</v>
      </c>
      <c r="I630" s="89">
        <v>2654</v>
      </c>
      <c r="J630" s="76">
        <f t="shared" si="43"/>
        <v>0.10026445032111825</v>
      </c>
    </row>
    <row r="631" spans="1:10" x14ac:dyDescent="0.3">
      <c r="A631" s="1"/>
      <c r="B631" s="1"/>
      <c r="C631" s="1"/>
      <c r="D631" s="89">
        <v>7453</v>
      </c>
      <c r="E631" s="76">
        <f t="shared" si="42"/>
        <v>0.28156403475632791</v>
      </c>
      <c r="I631" s="90">
        <f>SUM(I621:I630)</f>
        <v>26470</v>
      </c>
      <c r="J631" s="76"/>
    </row>
    <row r="632" spans="1:10" x14ac:dyDescent="0.3">
      <c r="D632" s="90">
        <f>SUM(D621:D631)</f>
        <v>26470</v>
      </c>
      <c r="E632" s="76"/>
      <c r="F632" s="94" t="s">
        <v>217</v>
      </c>
      <c r="I632" s="90"/>
      <c r="J632" s="76"/>
    </row>
    <row r="633" spans="1:10" x14ac:dyDescent="0.3">
      <c r="A633" s="94" t="s">
        <v>200</v>
      </c>
      <c r="D633" s="90"/>
      <c r="E633" s="76"/>
      <c r="F633" s="64" t="s">
        <v>871</v>
      </c>
      <c r="I633" s="90"/>
      <c r="J633" s="76"/>
    </row>
    <row r="634" spans="1:10" x14ac:dyDescent="0.3">
      <c r="D634" s="90"/>
      <c r="E634" s="76"/>
      <c r="I634" s="90"/>
      <c r="J634" s="76"/>
    </row>
    <row r="635" spans="1:10" x14ac:dyDescent="0.3">
      <c r="D635" s="90"/>
      <c r="E635" s="76"/>
      <c r="I635" s="90"/>
      <c r="J635" s="76"/>
    </row>
    <row r="636" spans="1:10" x14ac:dyDescent="0.3">
      <c r="A636" s="189" t="s">
        <v>789</v>
      </c>
      <c r="B636" s="190"/>
      <c r="C636" s="190"/>
      <c r="D636" s="91" t="s">
        <v>450</v>
      </c>
      <c r="E636" s="76"/>
      <c r="F636" s="189" t="s">
        <v>506</v>
      </c>
      <c r="G636" s="190"/>
      <c r="H636" s="190"/>
      <c r="I636" s="91" t="s">
        <v>450</v>
      </c>
      <c r="J636" s="76"/>
    </row>
    <row r="637" spans="1:10" x14ac:dyDescent="0.3">
      <c r="A637" s="8">
        <v>1</v>
      </c>
      <c r="B637" s="8" t="s">
        <v>310</v>
      </c>
      <c r="C637" s="8" t="s">
        <v>89</v>
      </c>
      <c r="D637" s="93">
        <v>294</v>
      </c>
      <c r="E637" s="81">
        <f t="shared" ref="E637:E647" si="44">D637/26470</f>
        <v>1.1106913486966376E-2</v>
      </c>
      <c r="F637" s="1">
        <v>1</v>
      </c>
      <c r="G637" s="1" t="s">
        <v>537</v>
      </c>
      <c r="H637" s="1" t="s">
        <v>89</v>
      </c>
      <c r="I637" s="89">
        <v>0</v>
      </c>
      <c r="J637" s="76">
        <f t="shared" ref="J637:J646" si="45">I637/26470</f>
        <v>0</v>
      </c>
    </row>
    <row r="638" spans="1:10" x14ac:dyDescent="0.3">
      <c r="A638" s="8">
        <v>2</v>
      </c>
      <c r="B638" s="8" t="s">
        <v>537</v>
      </c>
      <c r="C638" s="8" t="s">
        <v>697</v>
      </c>
      <c r="D638" s="93">
        <v>25819</v>
      </c>
      <c r="E638" s="81">
        <f t="shared" si="44"/>
        <v>0.97540612013600303</v>
      </c>
      <c r="F638" s="1">
        <v>2</v>
      </c>
      <c r="G638" s="1" t="s">
        <v>537</v>
      </c>
      <c r="H638" s="1" t="s">
        <v>822</v>
      </c>
      <c r="I638" s="89">
        <v>4405</v>
      </c>
      <c r="J638" s="76">
        <f t="shared" si="45"/>
        <v>0.16641480921798263</v>
      </c>
    </row>
    <row r="639" spans="1:10" x14ac:dyDescent="0.3">
      <c r="A639" s="1">
        <v>3</v>
      </c>
      <c r="B639" s="1" t="s">
        <v>690</v>
      </c>
      <c r="C639" s="1" t="s">
        <v>141</v>
      </c>
      <c r="D639" s="89">
        <v>1</v>
      </c>
      <c r="E639" s="76">
        <f t="shared" si="44"/>
        <v>3.7778617302606726E-5</v>
      </c>
      <c r="F639" s="1">
        <v>3</v>
      </c>
      <c r="G639" s="1" t="s">
        <v>825</v>
      </c>
      <c r="H639" s="1" t="s">
        <v>827</v>
      </c>
      <c r="I639" s="89">
        <v>3458</v>
      </c>
      <c r="J639" s="76">
        <f t="shared" si="45"/>
        <v>0.13063845863241405</v>
      </c>
    </row>
    <row r="640" spans="1:10" x14ac:dyDescent="0.3">
      <c r="A640" s="1">
        <v>4</v>
      </c>
      <c r="B640" s="1" t="s">
        <v>695</v>
      </c>
      <c r="C640" s="1" t="s">
        <v>152</v>
      </c>
      <c r="D640" s="89">
        <v>1</v>
      </c>
      <c r="E640" s="76">
        <f t="shared" si="44"/>
        <v>3.7778617302606726E-5</v>
      </c>
      <c r="F640" s="1">
        <v>4</v>
      </c>
      <c r="G640" s="1" t="s">
        <v>816</v>
      </c>
      <c r="H640" s="1" t="s">
        <v>315</v>
      </c>
      <c r="I640" s="89">
        <v>2674</v>
      </c>
      <c r="J640" s="76">
        <f t="shared" si="45"/>
        <v>0.10102002266717038</v>
      </c>
    </row>
    <row r="641" spans="1:10" x14ac:dyDescent="0.3">
      <c r="A641" s="1">
        <v>5</v>
      </c>
      <c r="B641" s="1" t="s">
        <v>706</v>
      </c>
      <c r="C641" s="1" t="s">
        <v>691</v>
      </c>
      <c r="D641" s="89">
        <v>1</v>
      </c>
      <c r="E641" s="76">
        <f t="shared" si="44"/>
        <v>3.7778617302606726E-5</v>
      </c>
      <c r="F641" s="1">
        <v>5</v>
      </c>
      <c r="G641" s="1" t="s">
        <v>297</v>
      </c>
      <c r="H641" s="1" t="s">
        <v>294</v>
      </c>
      <c r="I641" s="89">
        <v>2689</v>
      </c>
      <c r="J641" s="76">
        <f t="shared" si="45"/>
        <v>0.10158670192670949</v>
      </c>
    </row>
    <row r="642" spans="1:10" x14ac:dyDescent="0.3">
      <c r="A642" s="1">
        <v>6</v>
      </c>
      <c r="B642" s="1" t="s">
        <v>708</v>
      </c>
      <c r="C642" s="1" t="s">
        <v>701</v>
      </c>
      <c r="D642" s="89">
        <v>1</v>
      </c>
      <c r="E642" s="76">
        <f t="shared" si="44"/>
        <v>3.7778617302606726E-5</v>
      </c>
      <c r="F642" s="1">
        <v>6</v>
      </c>
      <c r="G642" s="1" t="s">
        <v>301</v>
      </c>
      <c r="H642" s="1" t="s">
        <v>828</v>
      </c>
      <c r="I642" s="89">
        <v>410</v>
      </c>
      <c r="J642" s="76">
        <f t="shared" si="45"/>
        <v>1.5489233094068758E-2</v>
      </c>
    </row>
    <row r="643" spans="1:10" x14ac:dyDescent="0.3">
      <c r="A643" s="1">
        <v>7</v>
      </c>
      <c r="B643" s="1" t="s">
        <v>303</v>
      </c>
      <c r="C643" s="1" t="s">
        <v>712</v>
      </c>
      <c r="D643" s="89">
        <v>1</v>
      </c>
      <c r="E643" s="76">
        <f t="shared" si="44"/>
        <v>3.7778617302606726E-5</v>
      </c>
      <c r="F643" s="1">
        <v>7</v>
      </c>
      <c r="G643" s="1" t="s">
        <v>824</v>
      </c>
      <c r="H643" s="1" t="s">
        <v>288</v>
      </c>
      <c r="I643" s="89">
        <v>4889</v>
      </c>
      <c r="J643" s="76">
        <f t="shared" si="45"/>
        <v>0.18469965999244428</v>
      </c>
    </row>
    <row r="644" spans="1:10" x14ac:dyDescent="0.3">
      <c r="A644" s="1">
        <v>8</v>
      </c>
      <c r="B644" s="1" t="s">
        <v>302</v>
      </c>
      <c r="C644" s="1" t="s">
        <v>683</v>
      </c>
      <c r="D644" s="89">
        <v>1</v>
      </c>
      <c r="E644" s="76">
        <f t="shared" si="44"/>
        <v>3.7778617302606726E-5</v>
      </c>
      <c r="F644" s="1">
        <v>8</v>
      </c>
      <c r="G644" s="1" t="s">
        <v>295</v>
      </c>
      <c r="H644" s="1" t="s">
        <v>300</v>
      </c>
      <c r="I644" s="89">
        <v>2650</v>
      </c>
      <c r="J644" s="76">
        <f t="shared" si="45"/>
        <v>0.10011333585190782</v>
      </c>
    </row>
    <row r="645" spans="1:10" x14ac:dyDescent="0.3">
      <c r="A645" s="1">
        <v>9</v>
      </c>
      <c r="B645" s="1" t="s">
        <v>732</v>
      </c>
      <c r="C645" s="1" t="s">
        <v>726</v>
      </c>
      <c r="D645" s="89">
        <v>2</v>
      </c>
      <c r="E645" s="76">
        <f t="shared" si="44"/>
        <v>7.5557234605213452E-5</v>
      </c>
      <c r="F645" s="1">
        <v>9</v>
      </c>
      <c r="G645" s="1" t="s">
        <v>292</v>
      </c>
      <c r="H645" s="1" t="s">
        <v>317</v>
      </c>
      <c r="I645" s="89">
        <v>2636</v>
      </c>
      <c r="J645" s="76">
        <f t="shared" si="45"/>
        <v>9.9584435209671321E-2</v>
      </c>
    </row>
    <row r="646" spans="1:10" x14ac:dyDescent="0.3">
      <c r="A646" s="1">
        <v>10</v>
      </c>
      <c r="B646" s="1" t="s">
        <v>722</v>
      </c>
      <c r="C646" s="1" t="s">
        <v>730</v>
      </c>
      <c r="D646" s="89">
        <v>20</v>
      </c>
      <c r="E646" s="76">
        <f t="shared" si="44"/>
        <v>7.5557234605213447E-4</v>
      </c>
      <c r="F646" s="1">
        <v>10</v>
      </c>
      <c r="G646" s="1" t="s">
        <v>304</v>
      </c>
      <c r="H646" s="1" t="s">
        <v>832</v>
      </c>
      <c r="I646" s="89">
        <v>2659</v>
      </c>
      <c r="J646" s="76">
        <f t="shared" si="45"/>
        <v>0.10045334340763128</v>
      </c>
    </row>
    <row r="647" spans="1:10" x14ac:dyDescent="0.3">
      <c r="A647" s="1"/>
      <c r="B647" s="1"/>
      <c r="C647" s="1"/>
      <c r="D647" s="89">
        <v>329</v>
      </c>
      <c r="E647" s="76">
        <f t="shared" si="44"/>
        <v>1.2429165092557612E-2</v>
      </c>
      <c r="I647" s="90">
        <f>SUM(I637:I646)</f>
        <v>26470</v>
      </c>
      <c r="J647" s="76"/>
    </row>
    <row r="648" spans="1:10" x14ac:dyDescent="0.3">
      <c r="D648" s="90">
        <f>SUM(D637:D647)</f>
        <v>26470</v>
      </c>
      <c r="E648" s="76"/>
      <c r="F648" s="94" t="s">
        <v>217</v>
      </c>
      <c r="I648" s="90"/>
      <c r="J648" s="76"/>
    </row>
    <row r="649" spans="1:10" x14ac:dyDescent="0.3">
      <c r="A649" s="65" t="s">
        <v>197</v>
      </c>
      <c r="D649" s="90"/>
      <c r="E649" s="76"/>
      <c r="F649" s="64" t="s">
        <v>871</v>
      </c>
      <c r="I649" s="90"/>
      <c r="J649" s="76"/>
    </row>
    <row r="650" spans="1:10" x14ac:dyDescent="0.3">
      <c r="A650" s="64" t="s">
        <v>871</v>
      </c>
      <c r="D650" s="90"/>
      <c r="E650" s="76"/>
      <c r="I650" s="90"/>
      <c r="J650" s="76"/>
    </row>
    <row r="651" spans="1:10" x14ac:dyDescent="0.3">
      <c r="A651" s="64"/>
      <c r="D651" s="90"/>
      <c r="E651" s="76"/>
      <c r="I651" s="90"/>
      <c r="J651" s="76"/>
    </row>
    <row r="652" spans="1:10" x14ac:dyDescent="0.3">
      <c r="D652" s="90"/>
      <c r="E652" s="76"/>
      <c r="I652" s="90"/>
      <c r="J652" s="76"/>
    </row>
    <row r="653" spans="1:10" x14ac:dyDescent="0.3">
      <c r="A653" s="189" t="s">
        <v>496</v>
      </c>
      <c r="B653" s="190"/>
      <c r="C653" s="190"/>
      <c r="D653" s="91" t="s">
        <v>450</v>
      </c>
      <c r="E653" s="76"/>
      <c r="F653" s="189" t="s">
        <v>515</v>
      </c>
      <c r="G653" s="190"/>
      <c r="H653" s="190"/>
      <c r="I653" s="91" t="s">
        <v>450</v>
      </c>
      <c r="J653" s="76"/>
    </row>
    <row r="654" spans="1:10" x14ac:dyDescent="0.3">
      <c r="A654" s="1">
        <v>1</v>
      </c>
      <c r="B654" s="1" t="s">
        <v>537</v>
      </c>
      <c r="C654" s="1" t="s">
        <v>89</v>
      </c>
      <c r="D654" s="89">
        <v>0</v>
      </c>
      <c r="E654" s="76"/>
      <c r="F654" s="1">
        <v>1</v>
      </c>
      <c r="G654" s="1" t="s">
        <v>537</v>
      </c>
      <c r="H654" s="1" t="s">
        <v>89</v>
      </c>
      <c r="I654" s="89">
        <v>0</v>
      </c>
      <c r="J654" s="76">
        <f t="shared" ref="J654:J669" si="46">I654/26470</f>
        <v>0</v>
      </c>
    </row>
    <row r="655" spans="1:10" x14ac:dyDescent="0.3">
      <c r="A655" s="1">
        <v>2</v>
      </c>
      <c r="B655" s="1" t="s">
        <v>537</v>
      </c>
      <c r="C655" s="1" t="s">
        <v>221</v>
      </c>
      <c r="D655" s="89">
        <v>3529</v>
      </c>
      <c r="E655" s="76">
        <f t="shared" ref="E655:E668" si="47">D655/26470</f>
        <v>0.13332074046089912</v>
      </c>
      <c r="F655" s="1">
        <v>2</v>
      </c>
      <c r="G655" s="1" t="s">
        <v>537</v>
      </c>
      <c r="H655" s="1" t="s">
        <v>644</v>
      </c>
      <c r="I655" s="89">
        <v>3727</v>
      </c>
      <c r="J655" s="76">
        <f t="shared" si="46"/>
        <v>0.14080090668681527</v>
      </c>
    </row>
    <row r="656" spans="1:10" x14ac:dyDescent="0.3">
      <c r="A656" s="1">
        <v>3</v>
      </c>
      <c r="B656" s="1" t="s">
        <v>225</v>
      </c>
      <c r="C656" s="1" t="s">
        <v>222</v>
      </c>
      <c r="D656" s="89">
        <v>1765</v>
      </c>
      <c r="E656" s="76">
        <f t="shared" si="47"/>
        <v>6.6679259539100866E-2</v>
      </c>
      <c r="F656" s="1">
        <v>3</v>
      </c>
      <c r="G656" s="1" t="s">
        <v>657</v>
      </c>
      <c r="H656" s="1" t="s">
        <v>619</v>
      </c>
      <c r="I656" s="89">
        <v>1500</v>
      </c>
      <c r="J656" s="76">
        <f t="shared" si="46"/>
        <v>5.6667925953910084E-2</v>
      </c>
    </row>
    <row r="657" spans="1:10" x14ac:dyDescent="0.3">
      <c r="A657" s="1">
        <v>4</v>
      </c>
      <c r="B657" s="1" t="s">
        <v>229</v>
      </c>
      <c r="C657" s="1" t="s">
        <v>231</v>
      </c>
      <c r="D657" s="89">
        <v>1764</v>
      </c>
      <c r="E657" s="76">
        <f t="shared" si="47"/>
        <v>6.6641480921798266E-2</v>
      </c>
      <c r="F657" s="1">
        <v>4</v>
      </c>
      <c r="G657" s="1" t="s">
        <v>237</v>
      </c>
      <c r="H657" s="1" t="s">
        <v>649</v>
      </c>
      <c r="I657" s="89">
        <v>1743</v>
      </c>
      <c r="J657" s="76">
        <f t="shared" si="46"/>
        <v>6.5848129958443524E-2</v>
      </c>
    </row>
    <row r="658" spans="1:10" x14ac:dyDescent="0.3">
      <c r="A658" s="1">
        <v>5</v>
      </c>
      <c r="B658" s="1" t="s">
        <v>236</v>
      </c>
      <c r="C658" s="1" t="s">
        <v>228</v>
      </c>
      <c r="D658" s="89">
        <v>1623</v>
      </c>
      <c r="E658" s="76">
        <f t="shared" si="47"/>
        <v>6.1314695882130711E-2</v>
      </c>
      <c r="F658" s="1">
        <v>5</v>
      </c>
      <c r="G658" s="1" t="s">
        <v>248</v>
      </c>
      <c r="H658" s="1" t="s">
        <v>659</v>
      </c>
      <c r="I658" s="89">
        <v>1742</v>
      </c>
      <c r="J658" s="76">
        <f t="shared" si="46"/>
        <v>6.581035134114091E-2</v>
      </c>
    </row>
    <row r="659" spans="1:10" x14ac:dyDescent="0.3">
      <c r="A659" s="1">
        <v>6</v>
      </c>
      <c r="B659" s="1" t="s">
        <v>241</v>
      </c>
      <c r="C659" s="1" t="s">
        <v>242</v>
      </c>
      <c r="D659" s="89">
        <v>1907</v>
      </c>
      <c r="E659" s="76">
        <f t="shared" si="47"/>
        <v>7.2043823196071027E-2</v>
      </c>
      <c r="F659" s="1">
        <v>6</v>
      </c>
      <c r="G659" s="1" t="s">
        <v>240</v>
      </c>
      <c r="H659" s="1" t="s">
        <v>625</v>
      </c>
      <c r="I659" s="89">
        <v>1742</v>
      </c>
      <c r="J659" s="76">
        <f t="shared" si="46"/>
        <v>6.581035134114091E-2</v>
      </c>
    </row>
    <row r="660" spans="1:10" x14ac:dyDescent="0.3">
      <c r="A660" s="1">
        <v>7</v>
      </c>
      <c r="B660" s="1" t="s">
        <v>250</v>
      </c>
      <c r="C660" s="1" t="s">
        <v>246</v>
      </c>
      <c r="D660" s="89">
        <v>1763</v>
      </c>
      <c r="E660" s="76">
        <f t="shared" si="47"/>
        <v>6.6603702304495652E-2</v>
      </c>
      <c r="F660" s="1">
        <v>7</v>
      </c>
      <c r="G660" s="1" t="s">
        <v>245</v>
      </c>
      <c r="H660" s="1" t="s">
        <v>623</v>
      </c>
      <c r="I660" s="89">
        <v>1743</v>
      </c>
      <c r="J660" s="76">
        <f t="shared" si="46"/>
        <v>6.5848129958443524E-2</v>
      </c>
    </row>
    <row r="661" spans="1:10" x14ac:dyDescent="0.3">
      <c r="A661" s="1">
        <v>8</v>
      </c>
      <c r="B661" s="1" t="s">
        <v>247</v>
      </c>
      <c r="C661" s="1" t="s">
        <v>882</v>
      </c>
      <c r="D661" s="89">
        <v>1747</v>
      </c>
      <c r="E661" s="76">
        <f t="shared" si="47"/>
        <v>6.5999244427653952E-2</v>
      </c>
      <c r="F661" s="1">
        <v>8</v>
      </c>
      <c r="G661" s="1" t="s">
        <v>624</v>
      </c>
      <c r="H661" s="1" t="s">
        <v>244</v>
      </c>
      <c r="I661" s="89">
        <v>1742</v>
      </c>
      <c r="J661" s="76">
        <f t="shared" si="46"/>
        <v>6.581035134114091E-2</v>
      </c>
    </row>
    <row r="662" spans="1:10" x14ac:dyDescent="0.3">
      <c r="A662" s="1">
        <v>9</v>
      </c>
      <c r="B662" s="1" t="s">
        <v>900</v>
      </c>
      <c r="C662" s="1" t="s">
        <v>254</v>
      </c>
      <c r="D662" s="89">
        <v>1778</v>
      </c>
      <c r="E662" s="76">
        <f t="shared" si="47"/>
        <v>6.7170381564034751E-2</v>
      </c>
      <c r="F662" s="1">
        <v>9</v>
      </c>
      <c r="G662" s="1" t="s">
        <v>266</v>
      </c>
      <c r="H662" s="1" t="s">
        <v>269</v>
      </c>
      <c r="I662" s="89">
        <v>1745</v>
      </c>
      <c r="J662" s="76">
        <f t="shared" si="46"/>
        <v>6.5923687193048738E-2</v>
      </c>
    </row>
    <row r="663" spans="1:10" x14ac:dyDescent="0.3">
      <c r="A663" s="1">
        <v>10</v>
      </c>
      <c r="B663" s="1" t="s">
        <v>258</v>
      </c>
      <c r="C663" s="1" t="s">
        <v>256</v>
      </c>
      <c r="D663" s="89">
        <v>1770</v>
      </c>
      <c r="E663" s="76">
        <f t="shared" si="47"/>
        <v>6.6868152625613908E-2</v>
      </c>
      <c r="F663" s="1">
        <v>10</v>
      </c>
      <c r="G663" s="1" t="s">
        <v>263</v>
      </c>
      <c r="H663" s="1" t="s">
        <v>618</v>
      </c>
      <c r="I663" s="89">
        <v>1743</v>
      </c>
      <c r="J663" s="76">
        <f t="shared" si="46"/>
        <v>6.5848129958443524E-2</v>
      </c>
    </row>
    <row r="664" spans="1:10" x14ac:dyDescent="0.3">
      <c r="A664" s="1">
        <v>11</v>
      </c>
      <c r="B664" s="1" t="s">
        <v>257</v>
      </c>
      <c r="C664" s="1" t="s">
        <v>259</v>
      </c>
      <c r="D664" s="89">
        <v>1757</v>
      </c>
      <c r="E664" s="76">
        <f t="shared" si="47"/>
        <v>6.6377030600680009E-2</v>
      </c>
      <c r="F664" s="1">
        <v>11</v>
      </c>
      <c r="G664" s="1" t="s">
        <v>261</v>
      </c>
      <c r="H664" s="1" t="s">
        <v>267</v>
      </c>
      <c r="I664" s="89">
        <v>1743</v>
      </c>
      <c r="J664" s="76">
        <f t="shared" si="46"/>
        <v>6.5848129958443524E-2</v>
      </c>
    </row>
    <row r="665" spans="1:10" x14ac:dyDescent="0.3">
      <c r="A665" s="1">
        <v>12</v>
      </c>
      <c r="B665" s="1" t="s">
        <v>272</v>
      </c>
      <c r="C665" s="1" t="s">
        <v>274</v>
      </c>
      <c r="D665" s="89">
        <v>1773</v>
      </c>
      <c r="E665" s="76">
        <f t="shared" si="47"/>
        <v>6.6981488477521722E-2</v>
      </c>
      <c r="F665" s="1">
        <v>12</v>
      </c>
      <c r="G665" s="1" t="s">
        <v>270</v>
      </c>
      <c r="H665" s="1" t="s">
        <v>282</v>
      </c>
      <c r="I665" s="89">
        <v>1742</v>
      </c>
      <c r="J665" s="76">
        <f t="shared" si="46"/>
        <v>6.581035134114091E-2</v>
      </c>
    </row>
    <row r="666" spans="1:10" x14ac:dyDescent="0.3">
      <c r="A666" s="1">
        <v>13</v>
      </c>
      <c r="B666" s="1" t="s">
        <v>281</v>
      </c>
      <c r="C666" s="1" t="s">
        <v>280</v>
      </c>
      <c r="D666" s="89">
        <v>1764</v>
      </c>
      <c r="E666" s="76">
        <f t="shared" si="47"/>
        <v>6.6641480921798266E-2</v>
      </c>
      <c r="F666" s="1">
        <v>13</v>
      </c>
      <c r="G666" s="1" t="s">
        <v>285</v>
      </c>
      <c r="H666" s="1" t="s">
        <v>283</v>
      </c>
      <c r="I666" s="89">
        <v>1743</v>
      </c>
      <c r="J666" s="76">
        <f t="shared" si="46"/>
        <v>6.5848129958443524E-2</v>
      </c>
    </row>
    <row r="667" spans="1:10" x14ac:dyDescent="0.3">
      <c r="A667" s="1">
        <v>14</v>
      </c>
      <c r="B667" s="1" t="s">
        <v>271</v>
      </c>
      <c r="C667" s="1" t="s">
        <v>275</v>
      </c>
      <c r="D667" s="89">
        <v>1765</v>
      </c>
      <c r="E667" s="76">
        <f t="shared" si="47"/>
        <v>6.6679259539100866E-2</v>
      </c>
      <c r="F667" s="1">
        <v>14</v>
      </c>
      <c r="G667" s="1" t="s">
        <v>296</v>
      </c>
      <c r="H667" s="1" t="s">
        <v>299</v>
      </c>
      <c r="I667" s="89">
        <v>1743</v>
      </c>
      <c r="J667" s="76">
        <f t="shared" si="46"/>
        <v>6.5848129958443524E-2</v>
      </c>
    </row>
    <row r="668" spans="1:10" x14ac:dyDescent="0.3">
      <c r="A668" s="8">
        <v>15</v>
      </c>
      <c r="B668" s="8" t="s">
        <v>298</v>
      </c>
      <c r="C668" s="8" t="s">
        <v>177</v>
      </c>
      <c r="D668" s="93">
        <v>1765</v>
      </c>
      <c r="E668" s="76">
        <f t="shared" si="47"/>
        <v>6.6679259539100866E-2</v>
      </c>
      <c r="F668" s="1">
        <v>15</v>
      </c>
      <c r="G668" s="1" t="s">
        <v>287</v>
      </c>
      <c r="H668" s="1" t="s">
        <v>289</v>
      </c>
      <c r="I668" s="89">
        <v>1743</v>
      </c>
      <c r="J668" s="76">
        <f t="shared" si="46"/>
        <v>6.5848129958443524E-2</v>
      </c>
    </row>
    <row r="669" spans="1:10" x14ac:dyDescent="0.3">
      <c r="D669" s="90">
        <f>SUM(D654:D668)</f>
        <v>26470</v>
      </c>
      <c r="E669" s="76"/>
      <c r="F669" s="1"/>
      <c r="G669" s="1"/>
      <c r="H669" s="1"/>
      <c r="I669" s="89">
        <v>329</v>
      </c>
      <c r="J669" s="76">
        <f t="shared" si="46"/>
        <v>1.2429165092557612E-2</v>
      </c>
    </row>
    <row r="670" spans="1:10" x14ac:dyDescent="0.3">
      <c r="A670" s="65" t="s">
        <v>211</v>
      </c>
      <c r="D670" s="90"/>
      <c r="E670" s="76"/>
      <c r="I670" s="90">
        <f>SUM(I654:I669)</f>
        <v>26470</v>
      </c>
      <c r="J670" s="76"/>
    </row>
    <row r="671" spans="1:10" x14ac:dyDescent="0.3">
      <c r="A671" s="64" t="s">
        <v>157</v>
      </c>
      <c r="D671" s="90"/>
      <c r="E671" s="76"/>
      <c r="F671" s="94" t="s">
        <v>218</v>
      </c>
      <c r="I671" s="90"/>
      <c r="J671" s="76"/>
    </row>
    <row r="672" spans="1:10" x14ac:dyDescent="0.3">
      <c r="D672" s="90"/>
      <c r="E672" s="76"/>
      <c r="F672" s="64"/>
      <c r="I672" s="90"/>
      <c r="J672" s="76"/>
    </row>
    <row r="673" spans="1:10" x14ac:dyDescent="0.3">
      <c r="D673" s="90"/>
      <c r="E673" s="76"/>
      <c r="I673" s="90"/>
      <c r="J673" s="76"/>
    </row>
    <row r="674" spans="1:10" x14ac:dyDescent="0.3">
      <c r="D674" s="90"/>
      <c r="E674" s="76"/>
      <c r="I674" s="90"/>
      <c r="J674" s="76"/>
    </row>
    <row r="675" spans="1:10" x14ac:dyDescent="0.3">
      <c r="A675" s="189" t="s">
        <v>492</v>
      </c>
      <c r="B675" s="190"/>
      <c r="C675" s="190"/>
      <c r="D675" s="91" t="s">
        <v>450</v>
      </c>
      <c r="E675" s="76"/>
      <c r="F675" s="189" t="s">
        <v>449</v>
      </c>
      <c r="G675" s="190"/>
      <c r="H675" s="190"/>
      <c r="I675" s="91" t="s">
        <v>450</v>
      </c>
      <c r="J675" s="76"/>
    </row>
    <row r="676" spans="1:10" x14ac:dyDescent="0.3">
      <c r="A676" s="1">
        <v>1</v>
      </c>
      <c r="B676" s="1" t="s">
        <v>637</v>
      </c>
      <c r="C676" s="1" t="s">
        <v>233</v>
      </c>
      <c r="D676" s="89">
        <v>7</v>
      </c>
      <c r="E676" s="76">
        <f t="shared" ref="E676:E691" si="48">D676/26470</f>
        <v>2.6445032111824707E-4</v>
      </c>
      <c r="F676" s="1">
        <v>1</v>
      </c>
      <c r="G676" s="1" t="s">
        <v>537</v>
      </c>
      <c r="H676" s="1" t="s">
        <v>633</v>
      </c>
      <c r="I676" s="89">
        <v>2587</v>
      </c>
      <c r="J676" s="76">
        <f t="shared" ref="J676:J685" si="49">I676/26470</f>
        <v>9.7733282961843596E-2</v>
      </c>
    </row>
    <row r="677" spans="1:10" x14ac:dyDescent="0.3">
      <c r="A677" s="1">
        <v>2</v>
      </c>
      <c r="B677" s="1" t="s">
        <v>226</v>
      </c>
      <c r="C677" s="1" t="s">
        <v>232</v>
      </c>
      <c r="D677" s="89">
        <v>7</v>
      </c>
      <c r="E677" s="76">
        <f t="shared" si="48"/>
        <v>2.6445032111824707E-4</v>
      </c>
      <c r="F677" s="1">
        <v>2</v>
      </c>
      <c r="G677" s="1" t="s">
        <v>648</v>
      </c>
      <c r="H677" s="1" t="s">
        <v>576</v>
      </c>
      <c r="I677" s="89">
        <v>2444</v>
      </c>
      <c r="J677" s="76">
        <f t="shared" si="49"/>
        <v>9.2330940687570834E-2</v>
      </c>
    </row>
    <row r="678" spans="1:10" x14ac:dyDescent="0.3">
      <c r="A678" s="1">
        <v>3</v>
      </c>
      <c r="B678" s="1" t="s">
        <v>227</v>
      </c>
      <c r="C678" s="1" t="s">
        <v>234</v>
      </c>
      <c r="D678" s="89">
        <v>7</v>
      </c>
      <c r="E678" s="76">
        <f t="shared" si="48"/>
        <v>2.6445032111824707E-4</v>
      </c>
      <c r="F678" s="1">
        <v>3</v>
      </c>
      <c r="G678" s="1" t="s">
        <v>568</v>
      </c>
      <c r="H678" s="1" t="s">
        <v>626</v>
      </c>
      <c r="I678" s="89">
        <v>2041</v>
      </c>
      <c r="J678" s="76">
        <f t="shared" si="49"/>
        <v>7.7106157914620319E-2</v>
      </c>
    </row>
    <row r="679" spans="1:10" x14ac:dyDescent="0.3">
      <c r="A679" s="1">
        <v>4</v>
      </c>
      <c r="B679" s="1" t="s">
        <v>223</v>
      </c>
      <c r="C679" s="1" t="s">
        <v>238</v>
      </c>
      <c r="D679" s="89">
        <v>7</v>
      </c>
      <c r="E679" s="76">
        <f t="shared" si="48"/>
        <v>2.6445032111824707E-4</v>
      </c>
      <c r="F679" s="1">
        <v>4</v>
      </c>
      <c r="G679" s="1" t="s">
        <v>638</v>
      </c>
      <c r="H679" s="1" t="s">
        <v>661</v>
      </c>
      <c r="I679" s="89">
        <v>3003</v>
      </c>
      <c r="J679" s="76">
        <f t="shared" si="49"/>
        <v>0.113449187759728</v>
      </c>
    </row>
    <row r="680" spans="1:10" x14ac:dyDescent="0.3">
      <c r="A680" s="1">
        <v>5</v>
      </c>
      <c r="B680" s="1" t="s">
        <v>268</v>
      </c>
      <c r="C680" s="1" t="s">
        <v>252</v>
      </c>
      <c r="D680" s="89">
        <v>7</v>
      </c>
      <c r="E680" s="76">
        <f t="shared" si="48"/>
        <v>2.6445032111824707E-4</v>
      </c>
      <c r="F680" s="1">
        <v>5</v>
      </c>
      <c r="G680" s="1" t="s">
        <v>675</v>
      </c>
      <c r="H680" s="1" t="s">
        <v>595</v>
      </c>
      <c r="I680" s="89">
        <v>3136</v>
      </c>
      <c r="J680" s="76">
        <f t="shared" si="49"/>
        <v>0.11847374386097469</v>
      </c>
    </row>
    <row r="681" spans="1:10" x14ac:dyDescent="0.3">
      <c r="A681" s="1">
        <v>6</v>
      </c>
      <c r="B681" s="1" t="s">
        <v>243</v>
      </c>
      <c r="C681" s="1" t="s">
        <v>253</v>
      </c>
      <c r="D681" s="89">
        <v>7</v>
      </c>
      <c r="E681" s="76">
        <f t="shared" si="48"/>
        <v>2.6445032111824707E-4</v>
      </c>
      <c r="F681" s="1">
        <v>6</v>
      </c>
      <c r="G681" s="1" t="s">
        <v>581</v>
      </c>
      <c r="H681" s="1" t="s">
        <v>655</v>
      </c>
      <c r="I681" s="89">
        <v>2665</v>
      </c>
      <c r="J681" s="76">
        <f t="shared" si="49"/>
        <v>0.10068001511144692</v>
      </c>
    </row>
    <row r="682" spans="1:10" x14ac:dyDescent="0.3">
      <c r="A682" s="1">
        <v>7</v>
      </c>
      <c r="B682" s="1" t="s">
        <v>239</v>
      </c>
      <c r="C682" s="1" t="s">
        <v>249</v>
      </c>
      <c r="D682" s="89">
        <v>7</v>
      </c>
      <c r="E682" s="76">
        <f t="shared" si="48"/>
        <v>2.6445032111824707E-4</v>
      </c>
      <c r="F682" s="1">
        <v>7</v>
      </c>
      <c r="G682" s="1" t="s">
        <v>699</v>
      </c>
      <c r="H682" s="1" t="s">
        <v>589</v>
      </c>
      <c r="I682" s="89">
        <v>1897</v>
      </c>
      <c r="J682" s="76">
        <f t="shared" si="49"/>
        <v>7.1666037023044957E-2</v>
      </c>
    </row>
    <row r="683" spans="1:10" x14ac:dyDescent="0.3">
      <c r="A683" s="1">
        <v>8</v>
      </c>
      <c r="B683" s="1" t="s">
        <v>251</v>
      </c>
      <c r="C683" s="1" t="s">
        <v>265</v>
      </c>
      <c r="D683" s="89">
        <v>7</v>
      </c>
      <c r="E683" s="76">
        <f t="shared" si="48"/>
        <v>2.6445032111824707E-4</v>
      </c>
      <c r="F683" s="1">
        <v>8</v>
      </c>
      <c r="G683" s="1" t="s">
        <v>587</v>
      </c>
      <c r="H683" s="1" t="s">
        <v>658</v>
      </c>
      <c r="I683" s="89">
        <v>2073</v>
      </c>
      <c r="J683" s="76">
        <f t="shared" si="49"/>
        <v>7.8315073668303745E-2</v>
      </c>
    </row>
    <row r="684" spans="1:10" x14ac:dyDescent="0.3">
      <c r="A684" s="1">
        <v>9</v>
      </c>
      <c r="B684" s="1" t="s">
        <v>264</v>
      </c>
      <c r="C684" s="1" t="s">
        <v>255</v>
      </c>
      <c r="D684" s="89">
        <v>7</v>
      </c>
      <c r="E684" s="76">
        <f t="shared" si="48"/>
        <v>2.6445032111824707E-4</v>
      </c>
      <c r="F684" s="1">
        <v>9</v>
      </c>
      <c r="G684" s="1" t="s">
        <v>674</v>
      </c>
      <c r="H684" s="1" t="s">
        <v>640</v>
      </c>
      <c r="I684" s="89">
        <v>2355</v>
      </c>
      <c r="J684" s="76">
        <f t="shared" si="49"/>
        <v>8.896864374763884E-2</v>
      </c>
    </row>
    <row r="685" spans="1:10" x14ac:dyDescent="0.3">
      <c r="A685" s="1">
        <v>10</v>
      </c>
      <c r="B685" s="1" t="s">
        <v>262</v>
      </c>
      <c r="C685" s="1" t="s">
        <v>260</v>
      </c>
      <c r="D685" s="89">
        <v>7</v>
      </c>
      <c r="E685" s="76">
        <f t="shared" si="48"/>
        <v>2.6445032111824707E-4</v>
      </c>
      <c r="F685" s="1">
        <v>10</v>
      </c>
      <c r="G685" s="1" t="s">
        <v>601</v>
      </c>
      <c r="H685" s="1" t="s">
        <v>604</v>
      </c>
      <c r="I685" s="89">
        <v>4269</v>
      </c>
      <c r="J685" s="76">
        <f t="shared" si="49"/>
        <v>0.1612769172648281</v>
      </c>
    </row>
    <row r="686" spans="1:10" x14ac:dyDescent="0.3">
      <c r="A686" s="1">
        <v>11</v>
      </c>
      <c r="B686" s="1" t="s">
        <v>273</v>
      </c>
      <c r="C686" s="1" t="s">
        <v>276</v>
      </c>
      <c r="D686" s="89">
        <v>7</v>
      </c>
      <c r="E686" s="76">
        <f t="shared" si="48"/>
        <v>2.6445032111824707E-4</v>
      </c>
      <c r="I686" s="90">
        <f>SUM(I676:I685)</f>
        <v>26470</v>
      </c>
    </row>
    <row r="687" spans="1:10" x14ac:dyDescent="0.3">
      <c r="A687" s="1">
        <v>12</v>
      </c>
      <c r="B687" s="1" t="s">
        <v>279</v>
      </c>
      <c r="C687" s="1" t="s">
        <v>284</v>
      </c>
      <c r="D687" s="89">
        <v>7</v>
      </c>
      <c r="E687" s="76">
        <f t="shared" si="48"/>
        <v>2.6445032111824707E-4</v>
      </c>
      <c r="F687" s="94" t="s">
        <v>344</v>
      </c>
    </row>
    <row r="688" spans="1:10" x14ac:dyDescent="0.3">
      <c r="A688" s="1">
        <v>13</v>
      </c>
      <c r="B688" s="1" t="s">
        <v>277</v>
      </c>
      <c r="C688" s="1" t="s">
        <v>278</v>
      </c>
      <c r="D688" s="89">
        <v>7</v>
      </c>
      <c r="E688" s="76">
        <f t="shared" si="48"/>
        <v>2.6445032111824707E-4</v>
      </c>
    </row>
    <row r="689" spans="1:13" x14ac:dyDescent="0.3">
      <c r="A689" s="1">
        <v>14</v>
      </c>
      <c r="B689" s="1" t="s">
        <v>290</v>
      </c>
      <c r="C689" s="1" t="s">
        <v>286</v>
      </c>
      <c r="D689" s="89">
        <v>7</v>
      </c>
      <c r="E689" s="76">
        <f t="shared" si="48"/>
        <v>2.6445032111824707E-4</v>
      </c>
    </row>
    <row r="690" spans="1:13" x14ac:dyDescent="0.3">
      <c r="A690" s="1">
        <v>15</v>
      </c>
      <c r="B690" s="1" t="s">
        <v>291</v>
      </c>
      <c r="C690" s="1" t="s">
        <v>293</v>
      </c>
      <c r="D690" s="89">
        <v>7</v>
      </c>
      <c r="E690" s="76">
        <f t="shared" si="48"/>
        <v>2.6445032111824707E-4</v>
      </c>
    </row>
    <row r="691" spans="1:13" x14ac:dyDescent="0.3">
      <c r="A691" s="1"/>
      <c r="B691" s="1"/>
      <c r="C691" s="1"/>
      <c r="D691" s="89">
        <v>26365</v>
      </c>
      <c r="E691" s="76">
        <f t="shared" si="48"/>
        <v>0.99603324518322633</v>
      </c>
    </row>
    <row r="692" spans="1:13" x14ac:dyDescent="0.3">
      <c r="D692" s="90">
        <f>SUM(D676:D691)</f>
        <v>26470</v>
      </c>
    </row>
    <row r="693" spans="1:13" x14ac:dyDescent="0.3">
      <c r="A693" s="65" t="s">
        <v>198</v>
      </c>
    </row>
    <row r="694" spans="1:13" x14ac:dyDescent="0.3">
      <c r="A694" s="64" t="s">
        <v>871</v>
      </c>
    </row>
    <row r="695" spans="1:13" x14ac:dyDescent="0.3">
      <c r="A695" s="64"/>
    </row>
    <row r="696" spans="1:13" x14ac:dyDescent="0.3">
      <c r="A696" s="64"/>
    </row>
    <row r="698" spans="1:13" ht="19.5" x14ac:dyDescent="0.3">
      <c r="A698" s="55" t="s">
        <v>5</v>
      </c>
      <c r="K698" s="12"/>
      <c r="M698" s="33" t="s">
        <v>4</v>
      </c>
    </row>
    <row r="699" spans="1:13" x14ac:dyDescent="0.3">
      <c r="A699" s="5" t="s">
        <v>32</v>
      </c>
      <c r="B699" s="5" t="s">
        <v>43</v>
      </c>
      <c r="C699" s="5" t="s">
        <v>36</v>
      </c>
      <c r="D699" s="5" t="s">
        <v>28</v>
      </c>
      <c r="E699" s="5" t="s">
        <v>23</v>
      </c>
      <c r="F699" s="5" t="s">
        <v>466</v>
      </c>
      <c r="G699" s="5" t="s">
        <v>44</v>
      </c>
      <c r="H699" s="5" t="s">
        <v>454</v>
      </c>
      <c r="I699" s="5" t="s">
        <v>40</v>
      </c>
      <c r="J699" s="5" t="s">
        <v>42</v>
      </c>
      <c r="K699" s="5" t="s">
        <v>79</v>
      </c>
      <c r="L699" s="5" t="s">
        <v>532</v>
      </c>
      <c r="M699" s="5" t="s">
        <v>494</v>
      </c>
    </row>
    <row r="700" spans="1:13" x14ac:dyDescent="0.3">
      <c r="A700" s="10" t="s">
        <v>492</v>
      </c>
      <c r="B700" s="10" t="s">
        <v>47</v>
      </c>
      <c r="C700" s="10">
        <v>8200</v>
      </c>
      <c r="D700" s="10">
        <v>10787264</v>
      </c>
      <c r="E700" s="10">
        <v>1596771.8095237999</v>
      </c>
      <c r="F700" s="10">
        <v>1811628.77642897</v>
      </c>
      <c r="G700" s="10">
        <v>2.5166372169854401</v>
      </c>
      <c r="H700" s="10" t="s">
        <v>29</v>
      </c>
      <c r="I700" s="10">
        <v>105</v>
      </c>
      <c r="J700" s="11">
        <f t="shared" ref="J700:J746" si="50">I700/26470</f>
        <v>3.9667548167737062E-3</v>
      </c>
      <c r="K700" s="10"/>
      <c r="L700" s="59"/>
      <c r="M700" s="59"/>
    </row>
    <row r="701" spans="1:13" x14ac:dyDescent="0.3">
      <c r="A701" s="10" t="s">
        <v>569</v>
      </c>
      <c r="B701" s="10" t="s">
        <v>104</v>
      </c>
      <c r="C701" s="10" t="s">
        <v>29</v>
      </c>
      <c r="D701" s="10" t="s">
        <v>29</v>
      </c>
      <c r="E701" s="10" t="s">
        <v>29</v>
      </c>
      <c r="F701" s="10" t="s">
        <v>29</v>
      </c>
      <c r="G701" s="10" t="s">
        <v>29</v>
      </c>
      <c r="H701" s="10">
        <v>1</v>
      </c>
      <c r="I701" s="10">
        <v>1566</v>
      </c>
      <c r="J701" s="11">
        <f t="shared" si="50"/>
        <v>5.9161314695882129E-2</v>
      </c>
      <c r="K701" s="10"/>
      <c r="L701" s="10"/>
      <c r="M701" s="10"/>
    </row>
    <row r="702" spans="1:13" x14ac:dyDescent="0.3">
      <c r="A702" s="10" t="s">
        <v>458</v>
      </c>
      <c r="B702" s="10" t="s">
        <v>104</v>
      </c>
      <c r="C702" s="10" t="s">
        <v>29</v>
      </c>
      <c r="D702" s="10" t="s">
        <v>29</v>
      </c>
      <c r="E702" s="10" t="s">
        <v>29</v>
      </c>
      <c r="F702" s="10" t="s">
        <v>29</v>
      </c>
      <c r="G702" s="10" t="s">
        <v>29</v>
      </c>
      <c r="H702" s="10">
        <v>7</v>
      </c>
      <c r="I702" s="10">
        <v>2387</v>
      </c>
      <c r="J702" s="11">
        <f t="shared" si="50"/>
        <v>9.0177559501322252E-2</v>
      </c>
      <c r="K702" s="10"/>
      <c r="L702" s="59"/>
      <c r="M702" s="59"/>
    </row>
    <row r="703" spans="1:13" x14ac:dyDescent="0.3">
      <c r="A703" s="84" t="s">
        <v>547</v>
      </c>
      <c r="B703" s="84" t="s">
        <v>104</v>
      </c>
      <c r="C703" s="84" t="s">
        <v>29</v>
      </c>
      <c r="D703" s="84" t="s">
        <v>29</v>
      </c>
      <c r="E703" s="97" t="s">
        <v>29</v>
      </c>
      <c r="F703" s="97" t="s">
        <v>29</v>
      </c>
      <c r="G703" s="84" t="s">
        <v>29</v>
      </c>
      <c r="H703" s="84" t="s">
        <v>29</v>
      </c>
      <c r="I703" s="84">
        <v>13571</v>
      </c>
      <c r="J703" s="95">
        <f t="shared" si="50"/>
        <v>0.51269361541367586</v>
      </c>
      <c r="K703" s="84" t="s">
        <v>736</v>
      </c>
      <c r="L703" s="96"/>
      <c r="M703" s="96"/>
    </row>
    <row r="704" spans="1:13" x14ac:dyDescent="0.3">
      <c r="A704" s="84" t="s">
        <v>538</v>
      </c>
      <c r="B704" s="84" t="s">
        <v>104</v>
      </c>
      <c r="C704" s="84" t="s">
        <v>29</v>
      </c>
      <c r="D704" s="84" t="s">
        <v>29</v>
      </c>
      <c r="E704" s="84" t="s">
        <v>29</v>
      </c>
      <c r="F704" s="84" t="s">
        <v>29</v>
      </c>
      <c r="G704" s="84" t="s">
        <v>29</v>
      </c>
      <c r="H704" s="84">
        <v>246</v>
      </c>
      <c r="I704" s="84">
        <v>13571</v>
      </c>
      <c r="J704" s="95">
        <f t="shared" si="50"/>
        <v>0.51269361541367586</v>
      </c>
      <c r="K704" s="84" t="s">
        <v>736</v>
      </c>
      <c r="L704" s="98"/>
      <c r="M704" s="96"/>
    </row>
    <row r="705" spans="1:13" x14ac:dyDescent="0.3">
      <c r="A705" s="10" t="s">
        <v>531</v>
      </c>
      <c r="B705" s="10" t="s">
        <v>47</v>
      </c>
      <c r="C705" s="10">
        <v>0</v>
      </c>
      <c r="D705" s="10">
        <v>50000000</v>
      </c>
      <c r="E705" s="10">
        <v>4575261.2413629899</v>
      </c>
      <c r="F705" s="10">
        <v>7073039.3348606797</v>
      </c>
      <c r="G705" s="10">
        <v>1.6598563575558201</v>
      </c>
      <c r="H705" s="10" t="s">
        <v>29</v>
      </c>
      <c r="I705" s="10">
        <v>19017</v>
      </c>
      <c r="J705" s="11">
        <f t="shared" si="50"/>
        <v>0.71843596524367204</v>
      </c>
      <c r="K705" s="10"/>
      <c r="L705" s="10"/>
      <c r="M705" s="10"/>
    </row>
    <row r="706" spans="1:13" x14ac:dyDescent="0.3">
      <c r="A706" s="10" t="s">
        <v>791</v>
      </c>
      <c r="B706" s="10" t="s">
        <v>104</v>
      </c>
      <c r="C706" s="10" t="s">
        <v>29</v>
      </c>
      <c r="D706" s="10" t="s">
        <v>29</v>
      </c>
      <c r="E706" s="10" t="s">
        <v>29</v>
      </c>
      <c r="F706" s="10" t="s">
        <v>29</v>
      </c>
      <c r="G706" s="10" t="s">
        <v>29</v>
      </c>
      <c r="H706" s="10">
        <v>7</v>
      </c>
      <c r="I706" s="10">
        <v>19987</v>
      </c>
      <c r="J706" s="11">
        <f t="shared" si="50"/>
        <v>0.75508122402720057</v>
      </c>
      <c r="K706" s="10"/>
      <c r="L706" s="59"/>
      <c r="M706" s="59"/>
    </row>
    <row r="707" spans="1:13" x14ac:dyDescent="0.3">
      <c r="A707" s="10" t="s">
        <v>559</v>
      </c>
      <c r="B707" s="10" t="s">
        <v>104</v>
      </c>
      <c r="C707" s="10" t="s">
        <v>29</v>
      </c>
      <c r="D707" s="10" t="s">
        <v>29</v>
      </c>
      <c r="E707" s="10" t="s">
        <v>29</v>
      </c>
      <c r="F707" s="10" t="s">
        <v>29</v>
      </c>
      <c r="G707" s="10" t="s">
        <v>29</v>
      </c>
      <c r="H707" s="10">
        <v>2</v>
      </c>
      <c r="I707" s="10">
        <v>21580</v>
      </c>
      <c r="J707" s="11">
        <f t="shared" si="50"/>
        <v>0.8152625613902531</v>
      </c>
      <c r="K707" s="10"/>
      <c r="L707" s="10"/>
      <c r="M707" s="10"/>
    </row>
    <row r="708" spans="1:13" x14ac:dyDescent="0.3">
      <c r="A708" s="10" t="s">
        <v>540</v>
      </c>
      <c r="B708" s="10" t="s">
        <v>104</v>
      </c>
      <c r="C708" s="51" t="s">
        <v>29</v>
      </c>
      <c r="D708" s="51" t="s">
        <v>29</v>
      </c>
      <c r="E708" s="10" t="s">
        <v>29</v>
      </c>
      <c r="F708" s="10" t="s">
        <v>29</v>
      </c>
      <c r="G708" s="10" t="s">
        <v>29</v>
      </c>
      <c r="H708" s="10">
        <v>6</v>
      </c>
      <c r="I708" s="10">
        <v>22600</v>
      </c>
      <c r="J708" s="11">
        <f t="shared" si="50"/>
        <v>0.85379675103891195</v>
      </c>
      <c r="K708" s="52"/>
      <c r="L708" s="37"/>
      <c r="M708" s="59"/>
    </row>
    <row r="709" spans="1:13" x14ac:dyDescent="0.3">
      <c r="A709" s="10" t="s">
        <v>484</v>
      </c>
      <c r="B709" s="10" t="s">
        <v>104</v>
      </c>
      <c r="C709" s="38" t="s">
        <v>29</v>
      </c>
      <c r="D709" s="38" t="s">
        <v>29</v>
      </c>
      <c r="E709" s="10" t="s">
        <v>29</v>
      </c>
      <c r="F709" s="10" t="s">
        <v>29</v>
      </c>
      <c r="G709" s="10" t="s">
        <v>29</v>
      </c>
      <c r="H709" s="10">
        <v>7</v>
      </c>
      <c r="I709" s="10">
        <v>22601</v>
      </c>
      <c r="J709" s="11">
        <f t="shared" si="50"/>
        <v>0.85383452965621454</v>
      </c>
      <c r="K709" s="10"/>
      <c r="L709" s="37"/>
      <c r="M709" s="59"/>
    </row>
    <row r="710" spans="1:13" x14ac:dyDescent="0.3">
      <c r="A710" s="10" t="s">
        <v>442</v>
      </c>
      <c r="B710" s="10" t="s">
        <v>104</v>
      </c>
      <c r="C710" s="10" t="s">
        <v>29</v>
      </c>
      <c r="D710" s="10" t="s">
        <v>29</v>
      </c>
      <c r="E710" s="10" t="s">
        <v>29</v>
      </c>
      <c r="F710" s="10" t="s">
        <v>29</v>
      </c>
      <c r="G710" s="10" t="s">
        <v>29</v>
      </c>
      <c r="H710" s="10">
        <v>12</v>
      </c>
      <c r="I710" s="10">
        <v>24095</v>
      </c>
      <c r="J710" s="11">
        <f t="shared" si="50"/>
        <v>0.91027578390630903</v>
      </c>
      <c r="K710" s="54"/>
      <c r="L710" s="58"/>
      <c r="M710" s="63"/>
    </row>
    <row r="711" spans="1:13" x14ac:dyDescent="0.3">
      <c r="A711" s="10" t="s">
        <v>778</v>
      </c>
      <c r="B711" s="10" t="s">
        <v>47</v>
      </c>
      <c r="C711" s="10">
        <v>-93.404517453798704</v>
      </c>
      <c r="D711" s="10">
        <v>9722.9733059548198</v>
      </c>
      <c r="E711" s="10">
        <v>60.604678066008702</v>
      </c>
      <c r="F711" s="10">
        <v>93.922048578658604</v>
      </c>
      <c r="G711" s="10">
        <v>45.490770867262</v>
      </c>
      <c r="H711" s="10" t="s">
        <v>29</v>
      </c>
      <c r="I711" s="10">
        <v>24424</v>
      </c>
      <c r="J711" s="11">
        <f t="shared" si="50"/>
        <v>0.92270494899886668</v>
      </c>
      <c r="K711" s="10"/>
      <c r="L711" s="10"/>
      <c r="M711" s="10"/>
    </row>
    <row r="712" spans="1:13" x14ac:dyDescent="0.3">
      <c r="A712" s="10" t="s">
        <v>499</v>
      </c>
      <c r="B712" s="10" t="s">
        <v>104</v>
      </c>
      <c r="C712" s="10" t="s">
        <v>29</v>
      </c>
      <c r="D712" s="10" t="s">
        <v>29</v>
      </c>
      <c r="E712" s="10" t="s">
        <v>29</v>
      </c>
      <c r="F712" s="10" t="s">
        <v>29</v>
      </c>
      <c r="G712" s="10" t="s">
        <v>29</v>
      </c>
      <c r="H712" s="10">
        <v>20</v>
      </c>
      <c r="I712" s="10">
        <v>24544</v>
      </c>
      <c r="J712" s="11">
        <f t="shared" si="50"/>
        <v>0.92723838307517947</v>
      </c>
      <c r="K712" s="54"/>
      <c r="L712" s="58"/>
      <c r="M712" s="63"/>
    </row>
    <row r="713" spans="1:13" x14ac:dyDescent="0.3">
      <c r="A713" s="10" t="s">
        <v>460</v>
      </c>
      <c r="B713" s="10" t="s">
        <v>104</v>
      </c>
      <c r="C713" s="10" t="s">
        <v>29</v>
      </c>
      <c r="D713" s="10" t="s">
        <v>29</v>
      </c>
      <c r="E713" s="10" t="s">
        <v>29</v>
      </c>
      <c r="F713" s="10" t="s">
        <v>29</v>
      </c>
      <c r="G713" s="10" t="s">
        <v>29</v>
      </c>
      <c r="H713" s="10">
        <v>11</v>
      </c>
      <c r="I713" s="10">
        <v>24564</v>
      </c>
      <c r="J713" s="11">
        <f t="shared" si="50"/>
        <v>0.92799395542123153</v>
      </c>
      <c r="K713" s="52"/>
      <c r="L713" s="59"/>
      <c r="M713" s="59"/>
    </row>
    <row r="714" spans="1:13" x14ac:dyDescent="0.3">
      <c r="A714" s="10" t="s">
        <v>447</v>
      </c>
      <c r="B714" s="10" t="s">
        <v>104</v>
      </c>
      <c r="C714" s="10" t="s">
        <v>29</v>
      </c>
      <c r="D714" s="10" t="s">
        <v>29</v>
      </c>
      <c r="E714" s="10" t="s">
        <v>29</v>
      </c>
      <c r="F714" s="10" t="s">
        <v>29</v>
      </c>
      <c r="G714" s="10" t="s">
        <v>29</v>
      </c>
      <c r="H714" s="10">
        <v>7</v>
      </c>
      <c r="I714" s="10">
        <v>24928</v>
      </c>
      <c r="J714" s="11">
        <f t="shared" si="50"/>
        <v>0.94174537211938047</v>
      </c>
      <c r="K714" s="54"/>
      <c r="L714" s="59"/>
      <c r="M714" s="59"/>
    </row>
    <row r="715" spans="1:13" x14ac:dyDescent="0.3">
      <c r="A715" s="10" t="s">
        <v>759</v>
      </c>
      <c r="B715" s="10" t="s">
        <v>104</v>
      </c>
      <c r="C715" s="10" t="s">
        <v>29</v>
      </c>
      <c r="D715" s="10" t="s">
        <v>29</v>
      </c>
      <c r="E715" s="10" t="s">
        <v>29</v>
      </c>
      <c r="F715" s="10" t="s">
        <v>29</v>
      </c>
      <c r="G715" s="10" t="s">
        <v>29</v>
      </c>
      <c r="H715" s="10">
        <v>25</v>
      </c>
      <c r="I715" s="10">
        <v>25019</v>
      </c>
      <c r="J715" s="11">
        <f t="shared" si="50"/>
        <v>0.9451832262939176</v>
      </c>
      <c r="K715" s="10"/>
      <c r="L715" s="37"/>
      <c r="M715" s="59"/>
    </row>
    <row r="716" spans="1:13" x14ac:dyDescent="0.3">
      <c r="A716" s="10" t="s">
        <v>750</v>
      </c>
      <c r="B716" s="10" t="s">
        <v>104</v>
      </c>
      <c r="C716" s="10" t="s">
        <v>29</v>
      </c>
      <c r="D716" s="10" t="s">
        <v>29</v>
      </c>
      <c r="E716" s="10" t="s">
        <v>29</v>
      </c>
      <c r="F716" s="10" t="s">
        <v>29</v>
      </c>
      <c r="G716" s="10" t="s">
        <v>29</v>
      </c>
      <c r="H716" s="10">
        <v>10</v>
      </c>
      <c r="I716" s="10">
        <v>26141</v>
      </c>
      <c r="J716" s="11">
        <f t="shared" si="50"/>
        <v>0.98757083490744235</v>
      </c>
      <c r="K716" s="52"/>
      <c r="L716" s="57"/>
      <c r="M716" s="63"/>
    </row>
    <row r="717" spans="1:13" x14ac:dyDescent="0.3">
      <c r="A717" s="10" t="s">
        <v>760</v>
      </c>
      <c r="B717" s="10" t="s">
        <v>104</v>
      </c>
      <c r="C717" s="10" t="s">
        <v>29</v>
      </c>
      <c r="D717" s="10" t="s">
        <v>29</v>
      </c>
      <c r="E717" s="10" t="s">
        <v>29</v>
      </c>
      <c r="F717" s="10" t="s">
        <v>29</v>
      </c>
      <c r="G717" s="10" t="s">
        <v>29</v>
      </c>
      <c r="H717" s="10">
        <v>10</v>
      </c>
      <c r="I717" s="10">
        <v>26141</v>
      </c>
      <c r="J717" s="11">
        <f t="shared" si="50"/>
        <v>0.98757083490744235</v>
      </c>
      <c r="K717" s="10"/>
      <c r="L717" s="37"/>
      <c r="M717" s="59"/>
    </row>
    <row r="718" spans="1:13" x14ac:dyDescent="0.3">
      <c r="A718" s="10" t="s">
        <v>515</v>
      </c>
      <c r="B718" s="10" t="s">
        <v>47</v>
      </c>
      <c r="C718" s="51">
        <v>0</v>
      </c>
      <c r="D718" s="51">
        <v>99999</v>
      </c>
      <c r="E718" s="10">
        <v>1344.5769714242001</v>
      </c>
      <c r="F718" s="10">
        <v>10949.9539591129</v>
      </c>
      <c r="G718" s="10">
        <v>8.8692961814003599</v>
      </c>
      <c r="H718" s="10" t="s">
        <v>29</v>
      </c>
      <c r="I718" s="10">
        <v>26141</v>
      </c>
      <c r="J718" s="11">
        <f t="shared" si="50"/>
        <v>0.98757083490744235</v>
      </c>
      <c r="K718" s="10"/>
      <c r="L718" s="59"/>
      <c r="M718" s="59"/>
    </row>
    <row r="719" spans="1:13" x14ac:dyDescent="0.3">
      <c r="A719" s="10" t="s">
        <v>446</v>
      </c>
      <c r="B719" s="10" t="s">
        <v>47</v>
      </c>
      <c r="C719" s="10">
        <v>0</v>
      </c>
      <c r="D719" s="10">
        <v>10</v>
      </c>
      <c r="E719" s="10">
        <v>3.9002333499100899</v>
      </c>
      <c r="F719" s="10">
        <v>1.8986344766491099</v>
      </c>
      <c r="G719" s="10">
        <v>-2.34723248896688E-2</v>
      </c>
      <c r="H719" s="10" t="s">
        <v>29</v>
      </c>
      <c r="I719" s="10">
        <v>26141</v>
      </c>
      <c r="J719" s="11">
        <f t="shared" si="50"/>
        <v>0.98757083490744235</v>
      </c>
      <c r="K719" s="10"/>
      <c r="L719" s="37"/>
      <c r="M719" s="59"/>
    </row>
    <row r="720" spans="1:13" x14ac:dyDescent="0.3">
      <c r="A720" s="10" t="s">
        <v>441</v>
      </c>
      <c r="B720" s="10" t="s">
        <v>47</v>
      </c>
      <c r="C720" s="10">
        <v>0</v>
      </c>
      <c r="D720" s="10">
        <v>10</v>
      </c>
      <c r="E720" s="10">
        <v>3.4887724264565198E-2</v>
      </c>
      <c r="F720" s="10">
        <v>0.45603084481842898</v>
      </c>
      <c r="G720" s="10">
        <v>14.8058653862405</v>
      </c>
      <c r="H720" s="10" t="s">
        <v>29</v>
      </c>
      <c r="I720" s="10">
        <v>26141</v>
      </c>
      <c r="J720" s="11">
        <f t="shared" si="50"/>
        <v>0.98757083490744235</v>
      </c>
      <c r="K720" s="52"/>
      <c r="L720" s="57"/>
      <c r="M720" s="63"/>
    </row>
    <row r="721" spans="1:13" x14ac:dyDescent="0.3">
      <c r="A721" s="10" t="s">
        <v>456</v>
      </c>
      <c r="B721" s="10" t="s">
        <v>104</v>
      </c>
      <c r="C721" s="10" t="s">
        <v>29</v>
      </c>
      <c r="D721" s="10" t="s">
        <v>29</v>
      </c>
      <c r="E721" s="10" t="s">
        <v>29</v>
      </c>
      <c r="F721" s="10" t="s">
        <v>29</v>
      </c>
      <c r="G721" s="10" t="s">
        <v>29</v>
      </c>
      <c r="H721" s="10">
        <v>4</v>
      </c>
      <c r="I721" s="10">
        <v>26143</v>
      </c>
      <c r="J721" s="11">
        <f t="shared" si="50"/>
        <v>0.98764639214204764</v>
      </c>
      <c r="K721" s="10"/>
      <c r="L721" s="10"/>
      <c r="M721" s="10"/>
    </row>
    <row r="722" spans="1:13" x14ac:dyDescent="0.3">
      <c r="A722" s="10" t="s">
        <v>510</v>
      </c>
      <c r="B722" s="10" t="s">
        <v>104</v>
      </c>
      <c r="C722" s="10" t="s">
        <v>29</v>
      </c>
      <c r="D722" s="10" t="s">
        <v>29</v>
      </c>
      <c r="E722" s="10" t="s">
        <v>29</v>
      </c>
      <c r="F722" s="10" t="s">
        <v>29</v>
      </c>
      <c r="G722" s="10" t="s">
        <v>29</v>
      </c>
      <c r="H722" s="10">
        <v>9</v>
      </c>
      <c r="I722" s="10">
        <v>26449</v>
      </c>
      <c r="J722" s="11">
        <f t="shared" si="50"/>
        <v>0.99920664903664524</v>
      </c>
      <c r="K722" s="10"/>
      <c r="L722" s="59"/>
      <c r="M722" s="59"/>
    </row>
    <row r="723" spans="1:13" x14ac:dyDescent="0.3">
      <c r="A723" s="84" t="s">
        <v>752</v>
      </c>
      <c r="B723" s="84" t="s">
        <v>104</v>
      </c>
      <c r="C723" s="84" t="s">
        <v>29</v>
      </c>
      <c r="D723" s="84" t="s">
        <v>29</v>
      </c>
      <c r="E723" s="84" t="s">
        <v>29</v>
      </c>
      <c r="F723" s="84" t="s">
        <v>29</v>
      </c>
      <c r="G723" s="84" t="s">
        <v>29</v>
      </c>
      <c r="H723" s="84" t="s">
        <v>29</v>
      </c>
      <c r="I723" s="84">
        <v>26470</v>
      </c>
      <c r="J723" s="95">
        <f t="shared" si="50"/>
        <v>1</v>
      </c>
      <c r="K723" s="84" t="s">
        <v>736</v>
      </c>
      <c r="L723" s="99"/>
      <c r="M723" s="100"/>
    </row>
    <row r="724" spans="1:13" x14ac:dyDescent="0.3">
      <c r="A724" s="8" t="s">
        <v>83</v>
      </c>
      <c r="B724" s="8" t="s">
        <v>47</v>
      </c>
      <c r="C724" s="8">
        <v>1</v>
      </c>
      <c r="D724" s="8">
        <v>7</v>
      </c>
      <c r="E724" s="8">
        <v>1.08488855307896</v>
      </c>
      <c r="F724" s="8">
        <v>0.30930360926316702</v>
      </c>
      <c r="G724" s="8">
        <v>4.2850228598685502</v>
      </c>
      <c r="H724" s="8" t="s">
        <v>29</v>
      </c>
      <c r="I724" s="8">
        <v>26470</v>
      </c>
      <c r="J724" s="9">
        <f t="shared" si="50"/>
        <v>1</v>
      </c>
      <c r="K724" s="8" t="s">
        <v>742</v>
      </c>
      <c r="L724" s="68"/>
      <c r="M724" s="60"/>
    </row>
    <row r="725" spans="1:13" x14ac:dyDescent="0.3">
      <c r="A725" s="84" t="s">
        <v>464</v>
      </c>
      <c r="B725" s="84" t="s">
        <v>47</v>
      </c>
      <c r="C725" s="84">
        <v>40847</v>
      </c>
      <c r="D725" s="84">
        <v>41182</v>
      </c>
      <c r="E725" s="84" t="s">
        <v>29</v>
      </c>
      <c r="F725" s="84" t="s">
        <v>29</v>
      </c>
      <c r="G725" s="84" t="s">
        <v>29</v>
      </c>
      <c r="H725" s="84" t="s">
        <v>29</v>
      </c>
      <c r="I725" s="84">
        <v>26470</v>
      </c>
      <c r="J725" s="95">
        <f t="shared" si="50"/>
        <v>1</v>
      </c>
      <c r="K725" s="84" t="s">
        <v>736</v>
      </c>
      <c r="L725" s="98"/>
      <c r="M725" s="96"/>
    </row>
    <row r="726" spans="1:13" x14ac:dyDescent="0.3">
      <c r="A726" s="10" t="s">
        <v>480</v>
      </c>
      <c r="B726" s="10" t="s">
        <v>104</v>
      </c>
      <c r="C726" s="10" t="s">
        <v>29</v>
      </c>
      <c r="D726" s="10" t="s">
        <v>29</v>
      </c>
      <c r="E726" s="10" t="s">
        <v>29</v>
      </c>
      <c r="F726" s="10" t="s">
        <v>29</v>
      </c>
      <c r="G726" s="10" t="s">
        <v>29</v>
      </c>
      <c r="H726" s="10">
        <v>8</v>
      </c>
      <c r="I726" s="10">
        <v>26470</v>
      </c>
      <c r="J726" s="11">
        <f t="shared" si="50"/>
        <v>1</v>
      </c>
      <c r="K726" s="10"/>
      <c r="L726" s="59"/>
      <c r="M726" s="59"/>
    </row>
    <row r="727" spans="1:13" x14ac:dyDescent="0.3">
      <c r="A727" s="84" t="s">
        <v>434</v>
      </c>
      <c r="B727" s="84" t="s">
        <v>104</v>
      </c>
      <c r="C727" s="84" t="s">
        <v>29</v>
      </c>
      <c r="D727" s="84" t="s">
        <v>29</v>
      </c>
      <c r="E727" s="84" t="s">
        <v>29</v>
      </c>
      <c r="F727" s="84" t="s">
        <v>29</v>
      </c>
      <c r="G727" s="84" t="s">
        <v>29</v>
      </c>
      <c r="H727" s="84" t="s">
        <v>29</v>
      </c>
      <c r="I727" s="84">
        <v>26470</v>
      </c>
      <c r="J727" s="95">
        <f t="shared" si="50"/>
        <v>1</v>
      </c>
      <c r="K727" s="84" t="s">
        <v>736</v>
      </c>
      <c r="L727" s="96"/>
      <c r="M727" s="96"/>
    </row>
    <row r="728" spans="1:13" x14ac:dyDescent="0.3">
      <c r="A728" s="84" t="s">
        <v>498</v>
      </c>
      <c r="B728" s="84" t="s">
        <v>47</v>
      </c>
      <c r="C728" s="84">
        <v>40817</v>
      </c>
      <c r="D728" s="84">
        <v>41181</v>
      </c>
      <c r="E728" s="84" t="s">
        <v>29</v>
      </c>
      <c r="F728" s="84" t="s">
        <v>29</v>
      </c>
      <c r="G728" s="84" t="s">
        <v>29</v>
      </c>
      <c r="H728" s="84" t="s">
        <v>29</v>
      </c>
      <c r="I728" s="84">
        <v>26470</v>
      </c>
      <c r="J728" s="95">
        <f t="shared" si="50"/>
        <v>1</v>
      </c>
      <c r="K728" s="84" t="s">
        <v>736</v>
      </c>
      <c r="L728" s="98"/>
      <c r="M728" s="96"/>
    </row>
    <row r="729" spans="1:13" x14ac:dyDescent="0.3">
      <c r="A729" s="84" t="s">
        <v>439</v>
      </c>
      <c r="B729" s="84" t="s">
        <v>104</v>
      </c>
      <c r="C729" s="84" t="s">
        <v>29</v>
      </c>
      <c r="D729" s="84" t="s">
        <v>29</v>
      </c>
      <c r="E729" s="97" t="s">
        <v>29</v>
      </c>
      <c r="F729" s="84" t="s">
        <v>29</v>
      </c>
      <c r="G729" s="84" t="s">
        <v>29</v>
      </c>
      <c r="H729" s="84" t="s">
        <v>29</v>
      </c>
      <c r="I729" s="84">
        <v>26470</v>
      </c>
      <c r="J729" s="95">
        <f t="shared" si="50"/>
        <v>1</v>
      </c>
      <c r="K729" s="84" t="s">
        <v>736</v>
      </c>
      <c r="L729" s="99"/>
      <c r="M729" s="100"/>
    </row>
    <row r="730" spans="1:13" x14ac:dyDescent="0.3">
      <c r="A730" s="84" t="s">
        <v>39</v>
      </c>
      <c r="B730" s="84" t="s">
        <v>104</v>
      </c>
      <c r="C730" s="84" t="s">
        <v>29</v>
      </c>
      <c r="D730" s="84" t="s">
        <v>29</v>
      </c>
      <c r="E730" s="84" t="s">
        <v>29</v>
      </c>
      <c r="F730" s="84" t="s">
        <v>29</v>
      </c>
      <c r="G730" s="84" t="s">
        <v>29</v>
      </c>
      <c r="H730" s="84" t="s">
        <v>29</v>
      </c>
      <c r="I730" s="84">
        <v>26470</v>
      </c>
      <c r="J730" s="95">
        <f t="shared" si="50"/>
        <v>1</v>
      </c>
      <c r="K730" s="84" t="s">
        <v>736</v>
      </c>
      <c r="L730" s="98"/>
      <c r="M730" s="96"/>
    </row>
    <row r="731" spans="1:13" x14ac:dyDescent="0.3">
      <c r="A731" s="10" t="s">
        <v>38</v>
      </c>
      <c r="B731" s="10" t="s">
        <v>104</v>
      </c>
      <c r="C731" s="10" t="s">
        <v>29</v>
      </c>
      <c r="D731" s="10" t="s">
        <v>29</v>
      </c>
      <c r="E731" s="10" t="s">
        <v>29</v>
      </c>
      <c r="F731" s="10" t="s">
        <v>29</v>
      </c>
      <c r="G731" s="10" t="s">
        <v>29</v>
      </c>
      <c r="H731" s="10">
        <v>9</v>
      </c>
      <c r="I731" s="10">
        <v>26470</v>
      </c>
      <c r="J731" s="11">
        <f t="shared" si="50"/>
        <v>1</v>
      </c>
      <c r="K731" s="54"/>
      <c r="L731" s="58"/>
      <c r="M731" s="63"/>
    </row>
    <row r="732" spans="1:13" x14ac:dyDescent="0.3">
      <c r="A732" s="10" t="s">
        <v>507</v>
      </c>
      <c r="B732" s="10" t="s">
        <v>104</v>
      </c>
      <c r="C732" s="10" t="s">
        <v>29</v>
      </c>
      <c r="D732" s="10" t="s">
        <v>29</v>
      </c>
      <c r="E732" s="10" t="s">
        <v>29</v>
      </c>
      <c r="F732" s="10" t="s">
        <v>29</v>
      </c>
      <c r="G732" s="10" t="s">
        <v>29</v>
      </c>
      <c r="H732" s="10">
        <v>6</v>
      </c>
      <c r="I732" s="10">
        <v>26470</v>
      </c>
      <c r="J732" s="11">
        <f t="shared" si="50"/>
        <v>1</v>
      </c>
      <c r="K732" s="10"/>
      <c r="L732" s="37"/>
      <c r="M732" s="59"/>
    </row>
    <row r="733" spans="1:13" x14ac:dyDescent="0.3">
      <c r="A733" s="10" t="s">
        <v>443</v>
      </c>
      <c r="B733" s="10" t="s">
        <v>47</v>
      </c>
      <c r="C733" s="10">
        <v>300</v>
      </c>
      <c r="D733" s="10">
        <v>700000000000</v>
      </c>
      <c r="E733" s="10">
        <v>46951030.713562399</v>
      </c>
      <c r="F733" s="10">
        <v>4366572479.9534101</v>
      </c>
      <c r="G733" s="10">
        <v>156.169029998333</v>
      </c>
      <c r="H733" s="10" t="s">
        <v>29</v>
      </c>
      <c r="I733" s="10">
        <v>26470</v>
      </c>
      <c r="J733" s="11">
        <f t="shared" si="50"/>
        <v>1</v>
      </c>
      <c r="K733" s="10"/>
      <c r="L733" s="37"/>
      <c r="M733" s="59"/>
    </row>
    <row r="734" spans="1:13" x14ac:dyDescent="0.3">
      <c r="A734" s="10" t="s">
        <v>748</v>
      </c>
      <c r="B734" s="10" t="s">
        <v>47</v>
      </c>
      <c r="C734" s="10">
        <v>0</v>
      </c>
      <c r="D734" s="10">
        <v>10</v>
      </c>
      <c r="E734" s="10">
        <v>6.60948243294294</v>
      </c>
      <c r="F734" s="10">
        <v>1.1955661900711201</v>
      </c>
      <c r="G734" s="10">
        <v>-2.5690924157754602</v>
      </c>
      <c r="H734" s="10" t="s">
        <v>29</v>
      </c>
      <c r="I734" s="10">
        <v>26470</v>
      </c>
      <c r="J734" s="11">
        <f t="shared" si="50"/>
        <v>1</v>
      </c>
      <c r="K734" s="52"/>
      <c r="L734" s="57"/>
      <c r="M734" s="63"/>
    </row>
    <row r="735" spans="1:13" x14ac:dyDescent="0.3">
      <c r="A735" s="10" t="s">
        <v>747</v>
      </c>
      <c r="B735" s="10" t="s">
        <v>47</v>
      </c>
      <c r="C735" s="10">
        <v>0</v>
      </c>
      <c r="D735" s="10">
        <v>10</v>
      </c>
      <c r="E735" s="10">
        <v>5.8907064601436101</v>
      </c>
      <c r="F735" s="10">
        <v>1.5291297211408399</v>
      </c>
      <c r="G735" s="10">
        <v>-1.1179486892055801</v>
      </c>
      <c r="H735" s="10" t="s">
        <v>29</v>
      </c>
      <c r="I735" s="10">
        <v>26470</v>
      </c>
      <c r="J735" s="11">
        <f t="shared" si="50"/>
        <v>1</v>
      </c>
      <c r="K735" s="10"/>
      <c r="L735" s="59"/>
      <c r="M735" s="59"/>
    </row>
    <row r="736" spans="1:13" x14ac:dyDescent="0.3">
      <c r="A736" s="10" t="s">
        <v>496</v>
      </c>
      <c r="B736" s="10" t="s">
        <v>47</v>
      </c>
      <c r="C736" s="10">
        <v>0</v>
      </c>
      <c r="D736" s="10">
        <v>6000000000000</v>
      </c>
      <c r="E736" s="10">
        <v>2392864295.9816499</v>
      </c>
      <c r="F736" s="10">
        <v>52225175111.646698</v>
      </c>
      <c r="G736" s="10">
        <v>69.922679179544801</v>
      </c>
      <c r="H736" s="10" t="s">
        <v>29</v>
      </c>
      <c r="I736" s="10">
        <v>26470</v>
      </c>
      <c r="J736" s="11">
        <f t="shared" si="50"/>
        <v>1</v>
      </c>
      <c r="K736" s="10"/>
      <c r="L736" s="59"/>
      <c r="M736" s="59"/>
    </row>
    <row r="737" spans="1:13" x14ac:dyDescent="0.3">
      <c r="A737" s="10" t="s">
        <v>449</v>
      </c>
      <c r="B737" s="10" t="s">
        <v>47</v>
      </c>
      <c r="C737" s="10">
        <v>0</v>
      </c>
      <c r="D737" s="10">
        <v>999</v>
      </c>
      <c r="E737" s="10">
        <v>32.895122024933897</v>
      </c>
      <c r="F737" s="10">
        <v>11.868504944161</v>
      </c>
      <c r="G737" s="10">
        <v>60.921938452839399</v>
      </c>
      <c r="H737" s="10" t="s">
        <v>29</v>
      </c>
      <c r="I737" s="10">
        <v>26470</v>
      </c>
      <c r="J737" s="11">
        <f t="shared" si="50"/>
        <v>1</v>
      </c>
      <c r="K737" s="50"/>
      <c r="L737" s="59"/>
      <c r="M737" s="59"/>
    </row>
    <row r="738" spans="1:13" x14ac:dyDescent="0.3">
      <c r="A738" s="10" t="s">
        <v>749</v>
      </c>
      <c r="B738" s="10" t="s">
        <v>104</v>
      </c>
      <c r="C738" s="38" t="s">
        <v>29</v>
      </c>
      <c r="D738" s="38" t="s">
        <v>29</v>
      </c>
      <c r="E738" s="10" t="s">
        <v>29</v>
      </c>
      <c r="F738" s="10" t="s">
        <v>29</v>
      </c>
      <c r="G738" s="10" t="s">
        <v>29</v>
      </c>
      <c r="H738" s="10">
        <v>3</v>
      </c>
      <c r="I738" s="10">
        <v>26470</v>
      </c>
      <c r="J738" s="11">
        <f t="shared" si="50"/>
        <v>1</v>
      </c>
      <c r="K738" s="10"/>
      <c r="L738" s="59"/>
      <c r="M738" s="59"/>
    </row>
    <row r="739" spans="1:13" x14ac:dyDescent="0.3">
      <c r="A739" s="10" t="s">
        <v>511</v>
      </c>
      <c r="B739" s="10" t="s">
        <v>47</v>
      </c>
      <c r="C739" s="10">
        <v>0</v>
      </c>
      <c r="D739" s="10">
        <v>60</v>
      </c>
      <c r="E739" s="10">
        <v>41.7572723838312</v>
      </c>
      <c r="F739" s="10">
        <v>16.030185497020199</v>
      </c>
      <c r="G739" s="10">
        <v>-0.26298628836343702</v>
      </c>
      <c r="H739" s="10" t="s">
        <v>29</v>
      </c>
      <c r="I739" s="10">
        <v>26470</v>
      </c>
      <c r="J739" s="11">
        <f t="shared" si="50"/>
        <v>1</v>
      </c>
      <c r="K739" s="10"/>
      <c r="L739" s="59"/>
      <c r="M739" s="59"/>
    </row>
    <row r="740" spans="1:13" x14ac:dyDescent="0.3">
      <c r="A740" s="10" t="s">
        <v>467</v>
      </c>
      <c r="B740" s="10" t="s">
        <v>104</v>
      </c>
      <c r="C740" s="10" t="s">
        <v>29</v>
      </c>
      <c r="D740" s="10" t="s">
        <v>29</v>
      </c>
      <c r="E740" s="10" t="s">
        <v>29</v>
      </c>
      <c r="F740" s="10" t="s">
        <v>29</v>
      </c>
      <c r="G740" s="10" t="s">
        <v>29</v>
      </c>
      <c r="H740" s="10">
        <v>2</v>
      </c>
      <c r="I740" s="10">
        <v>26470</v>
      </c>
      <c r="J740" s="11">
        <f t="shared" si="50"/>
        <v>1</v>
      </c>
      <c r="K740" s="52"/>
      <c r="L740" s="37"/>
      <c r="M740" s="59"/>
    </row>
    <row r="741" spans="1:13" x14ac:dyDescent="0.3">
      <c r="A741" s="10" t="s">
        <v>487</v>
      </c>
      <c r="B741" s="10" t="s">
        <v>104</v>
      </c>
      <c r="C741" s="10" t="s">
        <v>29</v>
      </c>
      <c r="D741" s="10" t="s">
        <v>29</v>
      </c>
      <c r="E741" s="53" t="s">
        <v>29</v>
      </c>
      <c r="F741" s="53" t="s">
        <v>29</v>
      </c>
      <c r="G741" s="10" t="s">
        <v>29</v>
      </c>
      <c r="H741" s="10">
        <v>2</v>
      </c>
      <c r="I741" s="10">
        <v>26470</v>
      </c>
      <c r="J741" s="11">
        <f t="shared" si="50"/>
        <v>1</v>
      </c>
      <c r="K741" s="10"/>
      <c r="L741" s="37"/>
      <c r="M741" s="59"/>
    </row>
    <row r="742" spans="1:13" x14ac:dyDescent="0.3">
      <c r="A742" s="10" t="s">
        <v>471</v>
      </c>
      <c r="B742" s="10" t="s">
        <v>104</v>
      </c>
      <c r="C742" s="10" t="s">
        <v>29</v>
      </c>
      <c r="D742" s="10" t="s">
        <v>29</v>
      </c>
      <c r="E742" s="10" t="s">
        <v>29</v>
      </c>
      <c r="F742" s="10" t="s">
        <v>29</v>
      </c>
      <c r="G742" s="10" t="s">
        <v>29</v>
      </c>
      <c r="H742" s="10">
        <v>2</v>
      </c>
      <c r="I742" s="10">
        <v>26470</v>
      </c>
      <c r="J742" s="11">
        <f t="shared" si="50"/>
        <v>1</v>
      </c>
      <c r="K742" s="52"/>
      <c r="L742" s="58"/>
      <c r="M742" s="63"/>
    </row>
    <row r="743" spans="1:13" x14ac:dyDescent="0.3">
      <c r="A743" s="8" t="s">
        <v>488</v>
      </c>
      <c r="B743" s="8" t="s">
        <v>104</v>
      </c>
      <c r="C743" s="8" t="s">
        <v>29</v>
      </c>
      <c r="D743" s="8" t="s">
        <v>29</v>
      </c>
      <c r="E743" s="8" t="s">
        <v>29</v>
      </c>
      <c r="F743" s="8" t="s">
        <v>29</v>
      </c>
      <c r="G743" s="8" t="s">
        <v>29</v>
      </c>
      <c r="H743" s="8">
        <v>2</v>
      </c>
      <c r="I743" s="8">
        <v>26470</v>
      </c>
      <c r="J743" s="9">
        <f t="shared" si="50"/>
        <v>1</v>
      </c>
      <c r="K743" s="8" t="s">
        <v>742</v>
      </c>
      <c r="L743" s="8"/>
      <c r="M743" s="8"/>
    </row>
    <row r="744" spans="1:13" x14ac:dyDescent="0.3">
      <c r="A744" s="8" t="s">
        <v>87</v>
      </c>
      <c r="B744" s="8" t="s">
        <v>104</v>
      </c>
      <c r="C744" s="8" t="s">
        <v>29</v>
      </c>
      <c r="D744" s="8" t="s">
        <v>29</v>
      </c>
      <c r="E744" s="8" t="s">
        <v>29</v>
      </c>
      <c r="F744" s="8" t="s">
        <v>29</v>
      </c>
      <c r="G744" s="8" t="s">
        <v>29</v>
      </c>
      <c r="H744" s="8">
        <v>2</v>
      </c>
      <c r="I744" s="8">
        <v>26470</v>
      </c>
      <c r="J744" s="9">
        <f t="shared" si="50"/>
        <v>1</v>
      </c>
      <c r="K744" s="8" t="s">
        <v>742</v>
      </c>
      <c r="L744" s="8"/>
      <c r="M744" s="8"/>
    </row>
    <row r="745" spans="1:13" x14ac:dyDescent="0.3">
      <c r="A745" s="8" t="s">
        <v>62</v>
      </c>
      <c r="B745" s="8" t="s">
        <v>47</v>
      </c>
      <c r="C745" s="8">
        <v>19</v>
      </c>
      <c r="D745" s="8">
        <v>67</v>
      </c>
      <c r="E745" s="8">
        <v>38.934000755572001</v>
      </c>
      <c r="F745" s="8">
        <v>8.48793393314509</v>
      </c>
      <c r="G745" s="8">
        <v>0.10623257827206201</v>
      </c>
      <c r="H745" s="8" t="s">
        <v>29</v>
      </c>
      <c r="I745" s="8">
        <v>26470</v>
      </c>
      <c r="J745" s="9">
        <f t="shared" si="50"/>
        <v>1</v>
      </c>
      <c r="K745" s="8" t="s">
        <v>742</v>
      </c>
      <c r="L745" s="8"/>
      <c r="M745" s="8"/>
    </row>
    <row r="746" spans="1:13" x14ac:dyDescent="0.3">
      <c r="A746" s="84" t="s">
        <v>475</v>
      </c>
      <c r="B746" s="84" t="s">
        <v>104</v>
      </c>
      <c r="C746" s="84" t="s">
        <v>29</v>
      </c>
      <c r="D746" s="84" t="s">
        <v>29</v>
      </c>
      <c r="E746" s="84" t="s">
        <v>29</v>
      </c>
      <c r="F746" s="84" t="s">
        <v>29</v>
      </c>
      <c r="G746" s="84" t="s">
        <v>29</v>
      </c>
      <c r="H746" s="84">
        <v>1</v>
      </c>
      <c r="I746" s="84">
        <v>26470</v>
      </c>
      <c r="J746" s="95">
        <f t="shared" si="50"/>
        <v>1</v>
      </c>
      <c r="K746" s="84" t="s">
        <v>736</v>
      </c>
      <c r="L746" s="84"/>
      <c r="M746" s="84"/>
    </row>
  </sheetData>
  <mergeCells count="16">
    <mergeCell ref="A675:C675"/>
    <mergeCell ref="F675:H675"/>
    <mergeCell ref="F636:H636"/>
    <mergeCell ref="J107:K107"/>
    <mergeCell ref="F604:H604"/>
    <mergeCell ref="A604:C604"/>
    <mergeCell ref="F620:H620"/>
    <mergeCell ref="E107:E108"/>
    <mergeCell ref="F107:G107"/>
    <mergeCell ref="H107:I107"/>
    <mergeCell ref="A636:C636"/>
    <mergeCell ref="A620:C620"/>
    <mergeCell ref="A588:C588"/>
    <mergeCell ref="F588:H588"/>
    <mergeCell ref="A653:C653"/>
    <mergeCell ref="F653:H653"/>
  </mergeCells>
  <phoneticPr fontId="14" type="noConversion"/>
  <pageMargins left="0.69986110925674438" right="0.69986110925674438" top="0.75" bottom="0.75" header="0.30000001192092896" footer="0.30000001192092896"/>
  <pageSetup paperSize="9" fitToWidth="0" fitToHeight="0" orientation="portrait" draf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10" workbookViewId="0">
      <selection activeCell="H14" sqref="H14"/>
    </sheetView>
  </sheetViews>
  <sheetFormatPr defaultRowHeight="16.5" x14ac:dyDescent="0.3"/>
  <cols>
    <col min="2" max="2" width="15.125" bestFit="1" customWidth="1"/>
    <col min="3" max="3" width="17.125" bestFit="1" customWidth="1"/>
    <col min="5" max="5" width="12.5" bestFit="1" customWidth="1"/>
    <col min="6" max="6" width="11.75" bestFit="1" customWidth="1"/>
    <col min="7" max="7" width="10.5" bestFit="1" customWidth="1"/>
    <col min="11" max="11" width="17.25" bestFit="1" customWidth="1"/>
    <col min="12" max="12" width="16.625" bestFit="1" customWidth="1"/>
    <col min="13" max="13" width="10.5" bestFit="1" customWidth="1"/>
    <col min="14" max="14" width="7.875" bestFit="1" customWidth="1"/>
    <col min="16" max="16" width="15.375" bestFit="1" customWidth="1"/>
  </cols>
  <sheetData>
    <row r="1" spans="1:15" ht="19.5" x14ac:dyDescent="0.3">
      <c r="A1" s="55" t="s">
        <v>1012</v>
      </c>
    </row>
    <row r="3" spans="1:15" x14ac:dyDescent="0.3">
      <c r="A3" s="8"/>
      <c r="B3" s="147" t="s">
        <v>1188</v>
      </c>
      <c r="C3" s="199"/>
      <c r="D3" s="147" t="s">
        <v>1189</v>
      </c>
    </row>
    <row r="4" spans="1:15" s="119" customFormat="1" x14ac:dyDescent="0.3">
      <c r="A4" s="200"/>
      <c r="B4" s="201"/>
      <c r="C4" s="200"/>
      <c r="D4" s="201"/>
      <c r="E4" s="124"/>
      <c r="F4" s="124"/>
      <c r="G4" s="124"/>
    </row>
    <row r="5" spans="1:15" s="168" customFormat="1" x14ac:dyDescent="0.3">
      <c r="B5" s="168" t="s">
        <v>970</v>
      </c>
      <c r="C5" s="168" t="s">
        <v>995</v>
      </c>
      <c r="D5" s="168" t="s">
        <v>998</v>
      </c>
      <c r="E5" s="168" t="s">
        <v>959</v>
      </c>
      <c r="F5" s="168" t="s">
        <v>969</v>
      </c>
      <c r="G5" s="168" t="s">
        <v>957</v>
      </c>
      <c r="H5" s="168" t="s">
        <v>977</v>
      </c>
      <c r="I5" s="168" t="s">
        <v>948</v>
      </c>
      <c r="J5" s="168" t="s">
        <v>947</v>
      </c>
      <c r="K5" s="188" t="s">
        <v>974</v>
      </c>
      <c r="L5" s="168" t="s">
        <v>968</v>
      </c>
      <c r="M5" s="168" t="s">
        <v>953</v>
      </c>
      <c r="N5" s="168" t="s">
        <v>949</v>
      </c>
      <c r="O5" s="168" t="s">
        <v>967</v>
      </c>
    </row>
    <row r="6" spans="1:15" s="168" customFormat="1" x14ac:dyDescent="0.3">
      <c r="A6" s="168">
        <v>81110</v>
      </c>
      <c r="B6" s="168" t="s">
        <v>54</v>
      </c>
      <c r="C6" s="168" t="s">
        <v>1117</v>
      </c>
      <c r="D6" s="168">
        <v>320</v>
      </c>
      <c r="E6" s="168" t="s">
        <v>70</v>
      </c>
      <c r="F6" s="168">
        <v>-1</v>
      </c>
      <c r="H6" s="168">
        <v>114</v>
      </c>
      <c r="I6" s="168" t="s">
        <v>1118</v>
      </c>
      <c r="J6" s="168">
        <v>2</v>
      </c>
      <c r="K6" s="188">
        <v>59.359139390000003</v>
      </c>
      <c r="L6" s="185">
        <v>43196.773217592592</v>
      </c>
      <c r="M6" s="168">
        <v>4</v>
      </c>
      <c r="N6" s="168">
        <v>13</v>
      </c>
      <c r="O6" s="168">
        <v>7</v>
      </c>
    </row>
    <row r="7" spans="1:15" s="168" customFormat="1" x14ac:dyDescent="0.3">
      <c r="A7" s="168">
        <v>124707</v>
      </c>
      <c r="B7" s="168" t="s">
        <v>54</v>
      </c>
      <c r="C7" s="168" t="s">
        <v>1119</v>
      </c>
      <c r="D7" s="168">
        <v>158</v>
      </c>
      <c r="E7" s="168" t="s">
        <v>70</v>
      </c>
      <c r="F7" s="168">
        <v>1</v>
      </c>
      <c r="G7" s="168" t="s">
        <v>1120</v>
      </c>
      <c r="H7" s="168">
        <v>793</v>
      </c>
      <c r="I7" s="168" t="s">
        <v>1121</v>
      </c>
      <c r="J7" s="168">
        <v>2</v>
      </c>
      <c r="K7" s="188">
        <v>68.224781350000001</v>
      </c>
      <c r="L7" s="185">
        <v>43204.549907407411</v>
      </c>
      <c r="M7" s="168">
        <v>1</v>
      </c>
      <c r="N7" s="168">
        <v>15</v>
      </c>
      <c r="O7" s="168">
        <v>38</v>
      </c>
    </row>
    <row r="8" spans="1:15" s="168" customFormat="1" x14ac:dyDescent="0.3">
      <c r="A8" s="168">
        <v>147056</v>
      </c>
      <c r="B8" s="168" t="s">
        <v>54</v>
      </c>
      <c r="C8" s="168" t="s">
        <v>1122</v>
      </c>
      <c r="D8" s="168">
        <v>17</v>
      </c>
      <c r="E8" s="168" t="s">
        <v>70</v>
      </c>
      <c r="F8" s="168">
        <v>6</v>
      </c>
      <c r="G8" s="168" t="s">
        <v>1123</v>
      </c>
      <c r="H8" s="168">
        <v>157</v>
      </c>
      <c r="I8" s="168" t="s">
        <v>1124</v>
      </c>
      <c r="J8" s="168">
        <v>1</v>
      </c>
      <c r="K8" s="188">
        <v>50.944292779999998</v>
      </c>
      <c r="L8" s="185">
        <v>43131.709386574075</v>
      </c>
      <c r="M8" s="168">
        <v>4</v>
      </c>
      <c r="N8" s="168">
        <v>22</v>
      </c>
      <c r="O8" s="168">
        <v>29</v>
      </c>
    </row>
    <row r="9" spans="1:15" s="168" customFormat="1" x14ac:dyDescent="0.3">
      <c r="A9" s="168">
        <v>155766</v>
      </c>
      <c r="B9" s="168" t="s">
        <v>54</v>
      </c>
      <c r="C9" s="168" t="s">
        <v>1125</v>
      </c>
      <c r="D9" s="168">
        <v>211</v>
      </c>
      <c r="E9" s="168" t="s">
        <v>70</v>
      </c>
      <c r="F9" s="168">
        <v>3</v>
      </c>
      <c r="G9" s="168" t="s">
        <v>1123</v>
      </c>
      <c r="H9" s="168">
        <v>333</v>
      </c>
      <c r="I9" s="168" t="s">
        <v>1126</v>
      </c>
      <c r="J9" s="168">
        <v>1</v>
      </c>
      <c r="K9" s="188">
        <v>66.872395280000006</v>
      </c>
      <c r="L9" s="185">
        <v>43109.489918981482</v>
      </c>
      <c r="M9" s="168">
        <v>3</v>
      </c>
      <c r="N9" s="168">
        <v>19</v>
      </c>
      <c r="O9" s="168">
        <v>10</v>
      </c>
    </row>
    <row r="10" spans="1:15" s="168" customFormat="1" x14ac:dyDescent="0.3">
      <c r="A10" s="168">
        <v>218541</v>
      </c>
      <c r="B10" s="168" t="s">
        <v>54</v>
      </c>
      <c r="C10" s="168" t="s">
        <v>1127</v>
      </c>
      <c r="D10" s="168">
        <v>69</v>
      </c>
      <c r="E10" s="168" t="s">
        <v>70</v>
      </c>
      <c r="F10" s="168">
        <v>10</v>
      </c>
      <c r="G10" s="168" t="s">
        <v>1123</v>
      </c>
      <c r="H10" s="168">
        <v>437</v>
      </c>
      <c r="I10" s="168" t="s">
        <v>1128</v>
      </c>
      <c r="J10" s="168">
        <v>1</v>
      </c>
      <c r="K10" s="188">
        <v>50.03894545</v>
      </c>
      <c r="L10" s="185">
        <v>42913.485312500001</v>
      </c>
      <c r="M10" s="168">
        <v>1</v>
      </c>
      <c r="N10" s="168">
        <v>9</v>
      </c>
      <c r="O10" s="168">
        <v>15</v>
      </c>
    </row>
    <row r="11" spans="1:15" s="168" customFormat="1" x14ac:dyDescent="0.3">
      <c r="A11" s="186">
        <v>228412</v>
      </c>
      <c r="B11" s="186" t="s">
        <v>54</v>
      </c>
      <c r="C11" s="186" t="s">
        <v>1129</v>
      </c>
      <c r="D11" s="186">
        <v>-1</v>
      </c>
      <c r="E11" s="186" t="s">
        <v>54</v>
      </c>
      <c r="F11" s="186">
        <v>10</v>
      </c>
      <c r="G11" s="186" t="s">
        <v>1123</v>
      </c>
      <c r="H11" s="186">
        <v>210</v>
      </c>
      <c r="I11" s="186" t="s">
        <v>1130</v>
      </c>
      <c r="J11" s="186">
        <v>2</v>
      </c>
      <c r="K11" s="186">
        <v>139.05374735000001</v>
      </c>
      <c r="L11" s="187">
        <v>43209.493958333333</v>
      </c>
      <c r="M11" s="186"/>
      <c r="N11" s="186">
        <v>-1</v>
      </c>
      <c r="O11" s="186">
        <v>35</v>
      </c>
    </row>
    <row r="12" spans="1:15" s="168" customFormat="1" x14ac:dyDescent="0.3">
      <c r="A12" s="168">
        <v>250127</v>
      </c>
      <c r="B12" s="168" t="s">
        <v>54</v>
      </c>
      <c r="C12" s="168" t="s">
        <v>1131</v>
      </c>
      <c r="D12" s="168">
        <v>51</v>
      </c>
      <c r="E12" s="168" t="s">
        <v>70</v>
      </c>
      <c r="F12" s="168">
        <v>10</v>
      </c>
      <c r="G12" s="168" t="s">
        <v>1123</v>
      </c>
      <c r="H12" s="168">
        <v>222</v>
      </c>
      <c r="I12" s="168" t="s">
        <v>1132</v>
      </c>
      <c r="J12" s="168">
        <v>2</v>
      </c>
      <c r="K12" s="188">
        <v>74.385651179999996</v>
      </c>
      <c r="L12" s="185">
        <v>43209.565428240741</v>
      </c>
      <c r="M12" s="168">
        <v>1</v>
      </c>
      <c r="N12" s="168">
        <v>16</v>
      </c>
      <c r="O12" s="168">
        <v>21</v>
      </c>
    </row>
    <row r="13" spans="1:15" s="168" customFormat="1" x14ac:dyDescent="0.3">
      <c r="A13" s="168">
        <v>393414</v>
      </c>
      <c r="B13" s="168" t="s">
        <v>54</v>
      </c>
      <c r="C13" s="168" t="s">
        <v>1133</v>
      </c>
      <c r="D13" s="168">
        <v>143</v>
      </c>
      <c r="E13" s="168" t="s">
        <v>70</v>
      </c>
      <c r="F13" s="168">
        <v>10</v>
      </c>
      <c r="G13" s="168" t="s">
        <v>1123</v>
      </c>
      <c r="H13" s="168">
        <v>333</v>
      </c>
      <c r="I13" s="168" t="s">
        <v>1134</v>
      </c>
      <c r="J13" s="168">
        <v>1</v>
      </c>
      <c r="K13" s="188">
        <v>74.385651179999996</v>
      </c>
      <c r="L13" s="185">
        <v>43165.59165509259</v>
      </c>
      <c r="M13" s="168">
        <v>5</v>
      </c>
      <c r="N13" s="168">
        <v>5</v>
      </c>
      <c r="O13" s="168">
        <v>10</v>
      </c>
    </row>
    <row r="14" spans="1:15" s="168" customFormat="1" x14ac:dyDescent="0.3">
      <c r="A14" s="168">
        <v>612170</v>
      </c>
      <c r="B14" s="168" t="s">
        <v>54</v>
      </c>
      <c r="C14" s="168" t="s">
        <v>1135</v>
      </c>
      <c r="D14" s="168">
        <v>-1</v>
      </c>
      <c r="E14" s="168" t="s">
        <v>54</v>
      </c>
      <c r="F14" s="168">
        <v>4</v>
      </c>
      <c r="G14" s="168" t="s">
        <v>1123</v>
      </c>
      <c r="H14" s="168">
        <v>808</v>
      </c>
      <c r="I14" s="168" t="s">
        <v>1136</v>
      </c>
      <c r="J14" s="168">
        <v>2</v>
      </c>
      <c r="K14" s="188">
        <v>62.030793080000002</v>
      </c>
      <c r="L14" s="185">
        <v>43201.951550925929</v>
      </c>
      <c r="N14" s="168">
        <v>-1</v>
      </c>
      <c r="O14" s="168">
        <v>3</v>
      </c>
    </row>
    <row r="15" spans="1:15" s="168" customFormat="1" x14ac:dyDescent="0.3">
      <c r="A15" s="168">
        <v>627161</v>
      </c>
      <c r="B15" s="168" t="s">
        <v>54</v>
      </c>
      <c r="C15" s="168" t="s">
        <v>1137</v>
      </c>
      <c r="D15" s="168">
        <v>-1</v>
      </c>
      <c r="E15" s="168" t="s">
        <v>70</v>
      </c>
      <c r="F15" s="168">
        <v>1</v>
      </c>
      <c r="G15" s="168" t="s">
        <v>1120</v>
      </c>
      <c r="H15" s="168">
        <v>259</v>
      </c>
      <c r="I15" s="168" t="s">
        <v>1138</v>
      </c>
      <c r="J15" s="168">
        <v>1</v>
      </c>
      <c r="K15" s="188">
        <v>59.359139390000003</v>
      </c>
      <c r="L15" s="185">
        <v>43185.558831018519</v>
      </c>
      <c r="N15" s="168">
        <v>-1</v>
      </c>
      <c r="O15" s="168">
        <v>32</v>
      </c>
    </row>
    <row r="16" spans="1:15" s="168" customFormat="1" x14ac:dyDescent="0.3">
      <c r="A16" s="168">
        <v>669769</v>
      </c>
      <c r="B16" s="168" t="s">
        <v>54</v>
      </c>
      <c r="C16" s="168" t="s">
        <v>1139</v>
      </c>
      <c r="D16" s="168">
        <v>69</v>
      </c>
      <c r="E16" s="168" t="s">
        <v>70</v>
      </c>
      <c r="F16" s="168">
        <v>10</v>
      </c>
      <c r="G16" s="168" t="s">
        <v>1123</v>
      </c>
      <c r="H16" s="168">
        <v>210</v>
      </c>
      <c r="I16" s="168" t="s">
        <v>1140</v>
      </c>
      <c r="J16" s="168">
        <v>2</v>
      </c>
      <c r="K16" s="188">
        <v>55.998159489999999</v>
      </c>
      <c r="L16" s="185">
        <v>43187.686585648145</v>
      </c>
      <c r="M16" s="168">
        <v>1</v>
      </c>
      <c r="N16" s="168">
        <v>9</v>
      </c>
      <c r="O16" s="168">
        <v>35</v>
      </c>
    </row>
    <row r="17" spans="1:15" s="168" customFormat="1" x14ac:dyDescent="0.3">
      <c r="A17" s="168">
        <v>723316</v>
      </c>
      <c r="B17" s="168" t="s">
        <v>54</v>
      </c>
      <c r="C17" s="168" t="s">
        <v>1141</v>
      </c>
      <c r="D17" s="168">
        <v>116</v>
      </c>
      <c r="E17" s="168" t="s">
        <v>70</v>
      </c>
      <c r="F17" s="168">
        <v>1</v>
      </c>
      <c r="G17" s="168" t="s">
        <v>1120</v>
      </c>
      <c r="H17" s="168">
        <v>836</v>
      </c>
      <c r="I17" s="168" t="s">
        <v>1142</v>
      </c>
      <c r="J17" s="168">
        <v>2</v>
      </c>
      <c r="K17" s="188">
        <v>59.359139390000003</v>
      </c>
      <c r="L17" s="185">
        <v>43168.764641203707</v>
      </c>
      <c r="M17" s="168">
        <v>1</v>
      </c>
      <c r="N17" s="168">
        <v>9</v>
      </c>
      <c r="O17" s="168">
        <v>5</v>
      </c>
    </row>
    <row r="18" spans="1:15" s="168" customFormat="1" x14ac:dyDescent="0.3">
      <c r="A18" s="168">
        <v>866037</v>
      </c>
      <c r="B18" s="168" t="s">
        <v>54</v>
      </c>
      <c r="C18" s="168" t="s">
        <v>1143</v>
      </c>
      <c r="D18" s="168">
        <v>140</v>
      </c>
      <c r="E18" s="168" t="s">
        <v>70</v>
      </c>
      <c r="F18" s="168">
        <v>-1</v>
      </c>
      <c r="H18" s="168">
        <v>222</v>
      </c>
      <c r="I18" s="168" t="s">
        <v>1144</v>
      </c>
      <c r="J18" s="168">
        <v>2</v>
      </c>
      <c r="K18" s="188">
        <v>74.385651179999996</v>
      </c>
      <c r="L18" s="185">
        <v>43216.36755787037</v>
      </c>
      <c r="M18" s="168">
        <v>1</v>
      </c>
      <c r="N18" s="168">
        <v>9</v>
      </c>
      <c r="O18" s="168">
        <v>21</v>
      </c>
    </row>
    <row r="19" spans="1:15" s="168" customFormat="1" x14ac:dyDescent="0.3">
      <c r="A19" s="168">
        <v>893769</v>
      </c>
      <c r="B19" s="168" t="s">
        <v>54</v>
      </c>
      <c r="C19" s="168" t="s">
        <v>1145</v>
      </c>
      <c r="D19" s="168">
        <v>69</v>
      </c>
      <c r="E19" s="168" t="s">
        <v>70</v>
      </c>
      <c r="F19" s="168">
        <v>-1</v>
      </c>
      <c r="H19" s="168">
        <v>637</v>
      </c>
      <c r="I19" s="168" t="s">
        <v>1146</v>
      </c>
      <c r="J19" s="168">
        <v>1</v>
      </c>
      <c r="K19" s="188">
        <v>97.009567340000004</v>
      </c>
      <c r="L19" s="185">
        <v>43179.44158564815</v>
      </c>
      <c r="M19" s="168">
        <v>1</v>
      </c>
      <c r="N19" s="168">
        <v>9</v>
      </c>
      <c r="O19" s="168">
        <v>37</v>
      </c>
    </row>
    <row r="20" spans="1:15" s="168" customFormat="1" x14ac:dyDescent="0.3">
      <c r="A20" s="168">
        <v>898125</v>
      </c>
      <c r="B20" s="168" t="s">
        <v>54</v>
      </c>
      <c r="C20" s="168" t="s">
        <v>1147</v>
      </c>
      <c r="D20" s="168">
        <v>51</v>
      </c>
      <c r="E20" s="168" t="s">
        <v>70</v>
      </c>
      <c r="F20" s="168">
        <v>-1</v>
      </c>
      <c r="H20" s="168">
        <v>222</v>
      </c>
      <c r="I20" s="168" t="s">
        <v>1148</v>
      </c>
      <c r="J20" s="168">
        <v>2</v>
      </c>
      <c r="K20" s="188">
        <v>59.359139390000003</v>
      </c>
      <c r="L20" s="185">
        <v>43217.542384259257</v>
      </c>
      <c r="M20" s="168">
        <v>1</v>
      </c>
      <c r="N20" s="168">
        <v>16</v>
      </c>
      <c r="O20" s="168">
        <v>21</v>
      </c>
    </row>
    <row r="21" spans="1:15" s="168" customFormat="1" x14ac:dyDescent="0.3">
      <c r="A21" s="168">
        <v>903974</v>
      </c>
      <c r="B21" s="168" t="s">
        <v>54</v>
      </c>
      <c r="C21" s="168" t="s">
        <v>1149</v>
      </c>
      <c r="D21" s="168">
        <v>181</v>
      </c>
      <c r="E21" s="168" t="s">
        <v>70</v>
      </c>
      <c r="F21" s="168">
        <v>7</v>
      </c>
      <c r="G21" s="168" t="s">
        <v>1123</v>
      </c>
      <c r="H21" s="168">
        <v>210</v>
      </c>
      <c r="I21" s="168" t="s">
        <v>1150</v>
      </c>
      <c r="J21" s="168">
        <v>2</v>
      </c>
      <c r="K21" s="188">
        <v>52.923284379999998</v>
      </c>
      <c r="L21" s="185">
        <v>43195.75439814815</v>
      </c>
      <c r="M21" s="168">
        <v>5</v>
      </c>
      <c r="N21" s="168">
        <v>5</v>
      </c>
      <c r="O21" s="168">
        <v>35</v>
      </c>
    </row>
    <row r="22" spans="1:15" s="168" customFormat="1" x14ac:dyDescent="0.3">
      <c r="A22" s="168">
        <v>912956</v>
      </c>
      <c r="B22" s="168" t="s">
        <v>54</v>
      </c>
      <c r="C22" s="168" t="s">
        <v>1151</v>
      </c>
      <c r="D22" s="168">
        <v>291</v>
      </c>
      <c r="E22" s="168" t="s">
        <v>70</v>
      </c>
      <c r="F22" s="168">
        <v>1</v>
      </c>
      <c r="G22" s="168" t="s">
        <v>1120</v>
      </c>
      <c r="H22" s="168">
        <v>437</v>
      </c>
      <c r="I22" s="168" t="s">
        <v>1152</v>
      </c>
      <c r="J22" s="168">
        <v>2</v>
      </c>
      <c r="K22" s="188">
        <v>66.72213017</v>
      </c>
      <c r="L22" s="185">
        <v>43216.469641203701</v>
      </c>
      <c r="M22" s="168">
        <v>1</v>
      </c>
      <c r="N22" s="168">
        <v>9</v>
      </c>
      <c r="O22" s="168">
        <v>15</v>
      </c>
    </row>
    <row r="23" spans="1:15" s="168" customFormat="1" x14ac:dyDescent="0.3">
      <c r="A23" s="168">
        <v>946033</v>
      </c>
      <c r="B23" s="168" t="s">
        <v>54</v>
      </c>
      <c r="C23" s="168" t="s">
        <v>1153</v>
      </c>
      <c r="D23" s="168">
        <v>19</v>
      </c>
      <c r="E23" s="168" t="s">
        <v>70</v>
      </c>
      <c r="F23" s="168">
        <v>1</v>
      </c>
      <c r="G23" s="168" t="s">
        <v>1120</v>
      </c>
      <c r="H23" s="168">
        <v>705</v>
      </c>
      <c r="I23" s="168" t="s">
        <v>1154</v>
      </c>
      <c r="J23" s="168">
        <v>2</v>
      </c>
      <c r="K23" s="188">
        <v>52.893832420000003</v>
      </c>
      <c r="L23" s="185">
        <v>43215.500648148147</v>
      </c>
      <c r="M23" s="168">
        <v>1</v>
      </c>
      <c r="N23" s="168">
        <v>9</v>
      </c>
      <c r="O23" s="168">
        <v>33</v>
      </c>
    </row>
    <row r="24" spans="1:15" s="168" customFormat="1" x14ac:dyDescent="0.3">
      <c r="A24" s="168">
        <v>1007576</v>
      </c>
      <c r="B24" s="168" t="s">
        <v>54</v>
      </c>
      <c r="C24" s="168" t="s">
        <v>1155</v>
      </c>
      <c r="D24" s="168">
        <v>-1</v>
      </c>
      <c r="E24" s="168" t="s">
        <v>54</v>
      </c>
      <c r="F24" s="168">
        <v>10</v>
      </c>
      <c r="G24" s="168" t="s">
        <v>1123</v>
      </c>
      <c r="H24" s="168">
        <v>614</v>
      </c>
      <c r="I24" s="168" t="s">
        <v>1156</v>
      </c>
      <c r="J24" s="168">
        <v>2</v>
      </c>
      <c r="K24" s="188">
        <v>59.208874270000003</v>
      </c>
      <c r="L24" s="185">
        <v>43208.416041666664</v>
      </c>
      <c r="N24" s="168">
        <v>-1</v>
      </c>
      <c r="O24" s="168">
        <v>29</v>
      </c>
    </row>
    <row r="25" spans="1:15" s="168" customFormat="1" x14ac:dyDescent="0.3">
      <c r="A25" s="168">
        <v>1148235</v>
      </c>
      <c r="B25" s="168" t="s">
        <v>54</v>
      </c>
      <c r="C25" s="168" t="s">
        <v>1157</v>
      </c>
      <c r="D25" s="168">
        <v>69</v>
      </c>
      <c r="E25" s="168" t="s">
        <v>70</v>
      </c>
      <c r="F25" s="168">
        <v>1</v>
      </c>
      <c r="G25" s="168" t="s">
        <v>1120</v>
      </c>
      <c r="H25" s="168">
        <v>840</v>
      </c>
      <c r="I25" s="168" t="s">
        <v>1158</v>
      </c>
      <c r="J25" s="168">
        <v>1</v>
      </c>
      <c r="K25" s="188">
        <v>50.642410159999997</v>
      </c>
      <c r="L25" s="185">
        <v>43175.829421296294</v>
      </c>
      <c r="M25" s="168">
        <v>1</v>
      </c>
      <c r="N25" s="168">
        <v>9</v>
      </c>
      <c r="O25" s="168">
        <v>20</v>
      </c>
    </row>
    <row r="26" spans="1:15" s="168" customFormat="1" x14ac:dyDescent="0.3">
      <c r="A26" s="168">
        <v>1217334</v>
      </c>
      <c r="B26" s="168" t="s">
        <v>54</v>
      </c>
      <c r="C26" s="168" t="s">
        <v>1159</v>
      </c>
      <c r="D26" s="168">
        <v>98</v>
      </c>
      <c r="E26" s="168" t="s">
        <v>70</v>
      </c>
      <c r="F26" s="168">
        <v>1</v>
      </c>
      <c r="G26" s="168" t="s">
        <v>1120</v>
      </c>
      <c r="H26" s="168">
        <v>437</v>
      </c>
      <c r="I26" s="168" t="s">
        <v>1160</v>
      </c>
      <c r="J26" s="168">
        <v>1</v>
      </c>
      <c r="K26" s="188">
        <v>72.452640700000003</v>
      </c>
      <c r="L26" s="185">
        <v>43082.634444444448</v>
      </c>
      <c r="M26" s="168">
        <v>1</v>
      </c>
      <c r="N26" s="168">
        <v>9</v>
      </c>
      <c r="O26" s="168">
        <v>15</v>
      </c>
    </row>
    <row r="27" spans="1:15" s="168" customFormat="1" x14ac:dyDescent="0.3">
      <c r="A27" s="168">
        <v>1225647</v>
      </c>
      <c r="B27" s="168" t="s">
        <v>54</v>
      </c>
      <c r="C27" s="168" t="s">
        <v>1161</v>
      </c>
      <c r="D27" s="168">
        <v>280</v>
      </c>
      <c r="E27" s="168" t="s">
        <v>70</v>
      </c>
      <c r="F27" s="168">
        <v>-1</v>
      </c>
      <c r="H27" s="168">
        <v>333</v>
      </c>
      <c r="I27" s="168" t="s">
        <v>1162</v>
      </c>
      <c r="J27" s="168">
        <v>1</v>
      </c>
      <c r="K27" s="188">
        <v>50.091042360000003</v>
      </c>
      <c r="L27" s="185">
        <v>43181.650752314818</v>
      </c>
      <c r="M27" s="168">
        <v>3</v>
      </c>
      <c r="N27" s="168">
        <v>1</v>
      </c>
      <c r="O27" s="168">
        <v>10</v>
      </c>
    </row>
    <row r="28" spans="1:15" s="168" customFormat="1" x14ac:dyDescent="0.3">
      <c r="A28" s="168">
        <v>1250625</v>
      </c>
      <c r="B28" s="168" t="s">
        <v>54</v>
      </c>
      <c r="C28" s="168" t="s">
        <v>1163</v>
      </c>
      <c r="D28" s="168">
        <v>6</v>
      </c>
      <c r="E28" s="168" t="s">
        <v>70</v>
      </c>
      <c r="F28" s="168">
        <v>7</v>
      </c>
      <c r="G28" s="168" t="s">
        <v>1123</v>
      </c>
      <c r="H28" s="168">
        <v>222</v>
      </c>
      <c r="I28" s="168" t="s">
        <v>1164</v>
      </c>
      <c r="J28" s="168">
        <v>2</v>
      </c>
      <c r="K28" s="188">
        <v>51.845883489999999</v>
      </c>
      <c r="L28" s="185">
        <v>43197.520752314813</v>
      </c>
      <c r="M28" s="168">
        <v>1</v>
      </c>
      <c r="N28" s="168">
        <v>9</v>
      </c>
      <c r="O28" s="168">
        <v>21</v>
      </c>
    </row>
    <row r="29" spans="1:15" s="168" customFormat="1" x14ac:dyDescent="0.3">
      <c r="A29" s="168">
        <v>1258120</v>
      </c>
      <c r="B29" s="168" t="s">
        <v>54</v>
      </c>
      <c r="C29" s="168" t="s">
        <v>1165</v>
      </c>
      <c r="D29" s="168">
        <v>69</v>
      </c>
      <c r="E29" s="168" t="s">
        <v>70</v>
      </c>
      <c r="F29" s="168">
        <v>-1</v>
      </c>
      <c r="H29" s="168">
        <v>605</v>
      </c>
      <c r="I29" s="168" t="s">
        <v>1166</v>
      </c>
      <c r="J29" s="168">
        <v>2</v>
      </c>
      <c r="K29" s="188">
        <v>52.098328889999998</v>
      </c>
      <c r="L29" s="185">
        <v>43210.221400462964</v>
      </c>
      <c r="M29" s="168">
        <v>1</v>
      </c>
      <c r="N29" s="168">
        <v>9</v>
      </c>
      <c r="O29" s="168">
        <v>2</v>
      </c>
    </row>
    <row r="30" spans="1:15" s="168" customFormat="1" x14ac:dyDescent="0.3">
      <c r="A30" s="168">
        <v>1346487</v>
      </c>
      <c r="B30" s="168" t="s">
        <v>54</v>
      </c>
      <c r="C30" s="168" t="s">
        <v>1167</v>
      </c>
      <c r="D30" s="168">
        <v>69</v>
      </c>
      <c r="E30" s="168" t="s">
        <v>70</v>
      </c>
      <c r="F30" s="168">
        <v>-1</v>
      </c>
      <c r="H30" s="168">
        <v>529</v>
      </c>
      <c r="I30" s="168" t="s">
        <v>1168</v>
      </c>
      <c r="J30" s="168">
        <v>2</v>
      </c>
      <c r="K30" s="188">
        <v>65.670274340000006</v>
      </c>
      <c r="L30" s="185">
        <v>43207.266388888886</v>
      </c>
      <c r="M30" s="168">
        <v>1</v>
      </c>
      <c r="N30" s="168">
        <v>9</v>
      </c>
      <c r="O30" s="168">
        <v>20</v>
      </c>
    </row>
    <row r="31" spans="1:15" s="168" customFormat="1" x14ac:dyDescent="0.3">
      <c r="A31" s="168">
        <v>1540922</v>
      </c>
      <c r="B31" s="168" t="s">
        <v>54</v>
      </c>
      <c r="C31" s="168" t="s">
        <v>1169</v>
      </c>
      <c r="D31" s="168">
        <v>69</v>
      </c>
      <c r="E31" s="168" t="s">
        <v>70</v>
      </c>
      <c r="F31" s="168">
        <v>8</v>
      </c>
      <c r="G31" s="168" t="s">
        <v>1123</v>
      </c>
      <c r="H31" s="168">
        <v>334</v>
      </c>
      <c r="I31" s="168" t="s">
        <v>1170</v>
      </c>
      <c r="J31" s="168">
        <v>1</v>
      </c>
      <c r="K31" s="188">
        <v>54.367332169999997</v>
      </c>
      <c r="L31" s="185">
        <v>43174.797905092593</v>
      </c>
      <c r="M31" s="168">
        <v>1</v>
      </c>
      <c r="N31" s="168">
        <v>9</v>
      </c>
      <c r="O31" s="168">
        <v>12</v>
      </c>
    </row>
    <row r="32" spans="1:15" s="168" customFormat="1" x14ac:dyDescent="0.3">
      <c r="A32" s="168">
        <v>1608570</v>
      </c>
      <c r="B32" s="168" t="s">
        <v>54</v>
      </c>
      <c r="C32" s="168" t="s">
        <v>1171</v>
      </c>
      <c r="D32" s="168">
        <v>281</v>
      </c>
      <c r="E32" s="168" t="s">
        <v>70</v>
      </c>
      <c r="F32" s="168">
        <v>-1</v>
      </c>
      <c r="H32" s="168">
        <v>356</v>
      </c>
      <c r="I32" s="168" t="s">
        <v>1172</v>
      </c>
      <c r="J32" s="168">
        <v>2</v>
      </c>
      <c r="K32" s="188">
        <v>57.097649359999998</v>
      </c>
      <c r="L32" s="185">
        <v>43214.207569444443</v>
      </c>
      <c r="M32" s="168">
        <v>5</v>
      </c>
      <c r="N32" s="168">
        <v>21</v>
      </c>
      <c r="O32" s="168">
        <v>21</v>
      </c>
    </row>
    <row r="33" spans="1:15" s="168" customFormat="1" x14ac:dyDescent="0.3">
      <c r="A33" s="186">
        <v>1676431</v>
      </c>
      <c r="B33" s="186" t="s">
        <v>54</v>
      </c>
      <c r="C33" s="186" t="s">
        <v>1173</v>
      </c>
      <c r="D33" s="186">
        <v>69</v>
      </c>
      <c r="E33" s="186" t="s">
        <v>70</v>
      </c>
      <c r="F33" s="186">
        <v>9</v>
      </c>
      <c r="G33" s="186" t="s">
        <v>1123</v>
      </c>
      <c r="H33" s="186">
        <v>210</v>
      </c>
      <c r="I33" s="186" t="s">
        <v>1174</v>
      </c>
      <c r="J33" s="186">
        <v>2</v>
      </c>
      <c r="K33" s="186">
        <v>263.15749789</v>
      </c>
      <c r="L33" s="187">
        <v>43196.661550925928</v>
      </c>
      <c r="M33" s="186">
        <v>1</v>
      </c>
      <c r="N33" s="186">
        <v>9</v>
      </c>
      <c r="O33" s="186">
        <v>35</v>
      </c>
    </row>
    <row r="34" spans="1:15" s="168" customFormat="1" x14ac:dyDescent="0.3">
      <c r="A34" s="168">
        <v>1815869</v>
      </c>
      <c r="B34" s="168" t="s">
        <v>54</v>
      </c>
      <c r="C34" s="168" t="s">
        <v>1175</v>
      </c>
      <c r="D34" s="168">
        <v>69</v>
      </c>
      <c r="E34" s="168" t="s">
        <v>70</v>
      </c>
      <c r="F34" s="168">
        <v>5</v>
      </c>
      <c r="G34" s="168" t="s">
        <v>1123</v>
      </c>
      <c r="H34" s="168">
        <v>210</v>
      </c>
      <c r="I34" s="168" t="s">
        <v>1176</v>
      </c>
      <c r="J34" s="168">
        <v>1</v>
      </c>
      <c r="K34" s="188">
        <v>76.682904309999998</v>
      </c>
      <c r="L34" s="185">
        <v>43105.732881944445</v>
      </c>
      <c r="M34" s="168">
        <v>1</v>
      </c>
      <c r="N34" s="168">
        <v>9</v>
      </c>
      <c r="O34" s="168">
        <v>35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test</vt:lpstr>
      <vt:lpstr>new</vt:lpstr>
      <vt:lpstr>merchant</vt:lpstr>
      <vt:lpstr>2.신청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Jaewon</dc:creator>
  <cp:lastModifiedBy>MIN</cp:lastModifiedBy>
  <cp:revision>10</cp:revision>
  <dcterms:created xsi:type="dcterms:W3CDTF">2012-10-30T02:40:33Z</dcterms:created>
  <dcterms:modified xsi:type="dcterms:W3CDTF">2019-01-22T05:55:48Z</dcterms:modified>
  <cp:version>0906.0100.01</cp:version>
</cp:coreProperties>
</file>