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 activeTab="3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data" localSheetId="1">Sheet1!$A$2:$E$5</definedName>
    <definedName name="data" localSheetId="2">Sheet2!$A$2:$E$11</definedName>
    <definedName name="data" localSheetId="3">Sheet4!$A$1:$E$7</definedName>
    <definedName name="data_1" localSheetId="0">Sheet3!$A$1:$E$10</definedName>
  </definedNames>
  <calcPr calcId="144525"/>
</workbook>
</file>

<file path=xl/calcChain.xml><?xml version="1.0" encoding="utf-8"?>
<calcChain xmlns="http://schemas.openxmlformats.org/spreadsheetml/2006/main">
  <c r="E10" i="1" l="1"/>
  <c r="E9" i="1"/>
  <c r="E8" i="1"/>
  <c r="E11" i="1" s="1"/>
  <c r="E7" i="1"/>
  <c r="D10" i="1"/>
  <c r="D9" i="1"/>
  <c r="D8" i="1"/>
  <c r="D7" i="1"/>
  <c r="C11" i="1"/>
  <c r="C10" i="1"/>
  <c r="C9" i="1"/>
  <c r="C8" i="1"/>
  <c r="C7" i="1"/>
  <c r="B10" i="1"/>
  <c r="B9" i="1"/>
  <c r="B8" i="1"/>
  <c r="B7" i="1"/>
  <c r="E24" i="2"/>
  <c r="E23" i="2"/>
  <c r="E22" i="2"/>
  <c r="E21" i="2"/>
  <c r="E20" i="2"/>
  <c r="E19" i="2"/>
  <c r="E18" i="2"/>
  <c r="E17" i="2"/>
  <c r="E16" i="2"/>
  <c r="E15" i="2"/>
  <c r="E14" i="2"/>
  <c r="D23" i="2"/>
  <c r="D22" i="2"/>
  <c r="D21" i="2"/>
  <c r="D20" i="2"/>
  <c r="D19" i="2"/>
  <c r="D18" i="2"/>
  <c r="D17" i="2"/>
  <c r="D16" i="2"/>
  <c r="D15" i="2"/>
  <c r="D14" i="2"/>
  <c r="C24" i="2"/>
  <c r="B21" i="2"/>
  <c r="C21" i="2"/>
  <c r="C15" i="2"/>
  <c r="C16" i="2"/>
  <c r="C17" i="2"/>
  <c r="C18" i="2"/>
  <c r="C19" i="2"/>
  <c r="C20" i="2"/>
  <c r="C22" i="2"/>
  <c r="C23" i="2"/>
  <c r="C14" i="2"/>
  <c r="B15" i="2"/>
  <c r="B16" i="2"/>
  <c r="B17" i="2"/>
  <c r="B18" i="2"/>
  <c r="B19" i="2"/>
  <c r="B20" i="2"/>
  <c r="B22" i="2"/>
  <c r="B23" i="2"/>
  <c r="B14" i="2"/>
  <c r="J10" i="3"/>
  <c r="J7" i="3"/>
  <c r="I10" i="3"/>
  <c r="I7" i="3"/>
  <c r="J1" i="3"/>
  <c r="I1" i="3"/>
  <c r="J9" i="3"/>
  <c r="J8" i="3"/>
  <c r="J6" i="3"/>
  <c r="J5" i="3"/>
  <c r="J4" i="3"/>
  <c r="J3" i="3"/>
  <c r="J2" i="3"/>
  <c r="I9" i="3"/>
  <c r="I8" i="3"/>
  <c r="I6" i="3"/>
  <c r="I5" i="3"/>
  <c r="I4" i="3"/>
  <c r="I3" i="3"/>
  <c r="I2" i="3"/>
  <c r="G1" i="3"/>
  <c r="H11" i="3"/>
  <c r="G8" i="3"/>
  <c r="H8" i="3" s="1"/>
  <c r="G4" i="3"/>
  <c r="H4" i="3" s="1"/>
  <c r="H10" i="3"/>
  <c r="H9" i="3"/>
  <c r="H7" i="3"/>
  <c r="H6" i="3"/>
  <c r="H5" i="3"/>
  <c r="H3" i="3"/>
  <c r="H2" i="3"/>
  <c r="H1" i="3"/>
  <c r="G2" i="3"/>
  <c r="G3" i="3"/>
  <c r="G5" i="3"/>
  <c r="G6" i="3"/>
  <c r="G7" i="3"/>
  <c r="G9" i="3"/>
  <c r="G10" i="3"/>
  <c r="J11" i="3"/>
</calcChain>
</file>

<file path=xl/connections.xml><?xml version="1.0" encoding="utf-8"?>
<connections xmlns="http://schemas.openxmlformats.org/spreadsheetml/2006/main">
  <connection id="1" name="data" type="6" refreshedVersion="4" background="1" saveData="1">
    <textPr sourceFile="Z:\media\soedomoto\DATA\ITB2015\EL5090 - Research Method\Research\Dynamic Enumerator Allocation\Thesis\data.csv" comma="1">
      <textFields count="5">
        <textField/>
        <textField/>
        <textField/>
        <textField/>
        <textField/>
      </textFields>
    </textPr>
  </connection>
  <connection id="2" name="data1" type="6" refreshedVersion="4" background="1" saveData="1">
    <textPr sourceFile="Z:\media\soedomoto\DATA\ITB2015\EL5090 - Research Method\Research\Dynamic Enumerator Allocation\Thesis\data.csv" comma="1">
      <textFields count="5">
        <textField/>
        <textField/>
        <textField/>
        <textField/>
        <textField/>
      </textFields>
    </textPr>
  </connection>
  <connection id="3" name="data2" type="6" refreshedVersion="4" background="1" saveData="1">
    <textPr sourceFile="Z:\media\soedomoto\DATA\ITB2015\EL5090 - Research Method\Research\Dynamic Enumerator Allocation\Thesis\data.csv" comma="1">
      <textFields count="5">
        <textField/>
        <textField/>
        <textField/>
        <textField/>
        <textField/>
      </textFields>
    </textPr>
  </connection>
  <connection id="4" name="data3" type="6" refreshedVersion="4" background="1" saveData="1">
    <textPr sourceFile="Z:\media\soedomoto\DATA\ITB2015\EL5090 - Research Method\Research\Dynamic Enumerator Allocation\Thesis\dat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<sst xmlns="http://schemas.openxmlformats.org/spreadsheetml/2006/main" count="41" uniqueCount="24">
  <si>
    <t>tw01</t>
  </si>
  <si>
    <t>tw02</t>
  </si>
  <si>
    <t>tw03</t>
  </si>
  <si>
    <t>tw04</t>
  </si>
  <si>
    <t>MDVRP based on CoEAs</t>
  </si>
  <si>
    <t>MDVRP based on CoEAs with Pub/Sub</t>
  </si>
  <si>
    <t>Instance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</si>
  <si>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</si>
  <si>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</si>
  <si>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</si>
  <si>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</si>
  <si>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</si>
  <si>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</si>
  <si>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</si>
  <si>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</si>
  <si>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</si>
  <si>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</si>
  <si>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d01</t>
  </si>
  <si>
    <t>d02</t>
  </si>
  <si>
    <t>d03</t>
  </si>
  <si>
    <t>d04</t>
  </si>
  <si>
    <t>d05</t>
  </si>
  <si>
    <t>d06</t>
  </si>
  <si>
    <t>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</si>
</sst>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MDVRP based on CoEAs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3119907.52</c:v>
                </c:pt>
                <c:pt idx="1">
                  <c:v>7892350.5099999998</c:v>
                </c:pt>
                <c:pt idx="2">
                  <c:v>3166715.7</c:v>
                </c:pt>
                <c:pt idx="3">
                  <c:v>7868523.2300000004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MDVRP based on CoEAs with Pub/Sub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3574996.52</c:v>
                </c:pt>
                <c:pt idx="1">
                  <c:v>8136451.5099999998</c:v>
                </c:pt>
                <c:pt idx="2">
                  <c:v>3346362.7</c:v>
                </c:pt>
                <c:pt idx="3">
                  <c:v>8060837.2300000004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3344"/>
        <c:axId val="130015616"/>
      </c:lineChart>
      <c:catAx>
        <c:axId val="1299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0015616"/>
        <c:crosses val="autoZero"/>
        <c:auto val="1"/>
        <c:lblAlgn val="ctr"/>
        <c:lblOffset val="100"/>
        <c:noMultiLvlLbl val="0"/>
      </c:catAx>
      <c:valAx>
        <c:axId val="13001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93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MDVRP based on CoEAs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82529.440000000002</c:v>
                </c:pt>
                <c:pt idx="1">
                  <c:v>210200.68</c:v>
                </c:pt>
                <c:pt idx="2">
                  <c:v>83961.7</c:v>
                </c:pt>
                <c:pt idx="3">
                  <c:v>205597.64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MDVRP based on CoEAs with Pub/Sub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24134.25</c:v>
                </c:pt>
                <c:pt idx="1">
                  <c:v>17801.330000000002</c:v>
                </c:pt>
                <c:pt idx="2">
                  <c:v>22296.01</c:v>
                </c:pt>
                <c:pt idx="3">
                  <c:v>25430.959999999999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6400"/>
        <c:axId val="133226496"/>
      </c:lineChart>
      <c:catAx>
        <c:axId val="1331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226496"/>
        <c:crosses val="autoZero"/>
        <c:auto val="1"/>
        <c:lblAlgn val="ctr"/>
        <c:lblOffset val="100"/>
        <c:noMultiLvlLbl val="0"/>
      </c:catAx>
      <c:valAx>
        <c:axId val="13322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26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MDVRP based on CoEAs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824513.17</c:v>
                </c:pt>
                <c:pt idx="1">
                  <c:v>805990.03</c:v>
                </c:pt>
                <c:pt idx="2">
                  <c:v>1256883.28</c:v>
                </c:pt>
                <c:pt idx="3">
                  <c:v>1642834.05</c:v>
                </c:pt>
                <c:pt idx="4">
                  <c:v>1654118.92</c:v>
                </c:pt>
                <c:pt idx="5">
                  <c:v>1634803.49</c:v>
                </c:pt>
                <c:pt idx="6">
                  <c:v>1639779.18</c:v>
                </c:pt>
                <c:pt idx="7">
                  <c:v>4133012.69</c:v>
                </c:pt>
                <c:pt idx="8">
                  <c:v>4132046.12</c:v>
                </c:pt>
                <c:pt idx="9">
                  <c:v>4115466.02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MDVRP based on CoEAs with Pub/Sub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824649.98</c:v>
                </c:pt>
                <c:pt idx="1">
                  <c:v>806090.97</c:v>
                </c:pt>
                <c:pt idx="2">
                  <c:v>1257044.56</c:v>
                </c:pt>
                <c:pt idx="3">
                  <c:v>1643051.5</c:v>
                </c:pt>
                <c:pt idx="4">
                  <c:v>1654511.94</c:v>
                </c:pt>
                <c:pt idx="5">
                  <c:v>1635193.62</c:v>
                </c:pt>
                <c:pt idx="6">
                  <c:v>1639996.92</c:v>
                </c:pt>
                <c:pt idx="7">
                  <c:v>4131449.89</c:v>
                </c:pt>
                <c:pt idx="8">
                  <c:v>4133516.34</c:v>
                </c:pt>
                <c:pt idx="9">
                  <c:v>4117128.75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9616"/>
        <c:axId val="106401152"/>
      </c:lineChart>
      <c:catAx>
        <c:axId val="1063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Cordeau 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401152"/>
        <c:crosses val="autoZero"/>
        <c:auto val="1"/>
        <c:lblAlgn val="ctr"/>
        <c:lblOffset val="100"/>
        <c:noMultiLvlLbl val="0"/>
      </c:catAx>
      <c:valAx>
        <c:axId val="10640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99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MDVRP based on CoEAs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44165.1</c:v>
                </c:pt>
                <c:pt idx="1">
                  <c:v>37666.959999999999</c:v>
                </c:pt>
                <c:pt idx="2">
                  <c:v>57486.44</c:v>
                </c:pt>
                <c:pt idx="3">
                  <c:v>148762.94</c:v>
                </c:pt>
                <c:pt idx="4">
                  <c:v>154028.63</c:v>
                </c:pt>
                <c:pt idx="5">
                  <c:v>103266.13</c:v>
                </c:pt>
                <c:pt idx="6">
                  <c:v>81233.61</c:v>
                </c:pt>
                <c:pt idx="7">
                  <c:v>299879.39</c:v>
                </c:pt>
                <c:pt idx="8">
                  <c:v>301147.71999999997</c:v>
                </c:pt>
                <c:pt idx="9">
                  <c:v>223253.75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MDVRP based on CoEAs with Pub/Sub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12539.43</c:v>
                </c:pt>
                <c:pt idx="1">
                  <c:v>12322.08</c:v>
                </c:pt>
                <c:pt idx="2">
                  <c:v>13271.86</c:v>
                </c:pt>
                <c:pt idx="3">
                  <c:v>4719.26</c:v>
                </c:pt>
                <c:pt idx="4">
                  <c:v>22469.85</c:v>
                </c:pt>
                <c:pt idx="5">
                  <c:v>10160.24</c:v>
                </c:pt>
                <c:pt idx="6">
                  <c:v>5492.17</c:v>
                </c:pt>
                <c:pt idx="7">
                  <c:v>20187.46</c:v>
                </c:pt>
                <c:pt idx="8">
                  <c:v>13126.63</c:v>
                </c:pt>
                <c:pt idx="9">
                  <c:v>13662.48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60928"/>
        <c:axId val="136062848"/>
      </c:lineChart>
      <c:catAx>
        <c:axId val="1360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Cordeau 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062848"/>
        <c:crosses val="autoZero"/>
        <c:auto val="1"/>
        <c:lblAlgn val="ctr"/>
        <c:lblOffset val="100"/>
        <c:noMultiLvlLbl val="0"/>
      </c:catAx>
      <c:valAx>
        <c:axId val="13606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  <a:r>
                  <a:rPr lang="en-US" baseline="0"/>
                  <a:t> of </a:t>
                </a: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60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17</xdr:col>
      <xdr:colOff>604838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N7" sqref="N7"/>
    </sheetView>
  </sheetViews>
  <sheetFormatPr defaultRowHeight="15" x14ac:dyDescent="0.25"/>
  <cols>
    <col min="1" max="1" width="4.140625" bestFit="1" customWidth="1"/>
    <col min="2" max="4" width="7" bestFit="1" customWidth="1"/>
    <col min="5" max="5" width="6" bestFit="1" customWidth="1"/>
  </cols>
  <sheetData>
    <row r="1" spans="1:10" x14ac:dyDescent="0.25">
      <c r="A1" t="s">
        <v>7</v>
      </c>
      <c r="B1">
        <v>45491</v>
      </c>
      <c r="C1">
        <v>57377</v>
      </c>
      <c r="D1">
        <v>2724</v>
      </c>
      <c r="E1">
        <v>2084</v>
      </c>
      <c r="G1">
        <f>C1-B1</f>
        <v>11886</v>
      </c>
      <c r="H1">
        <f>G1/B1*100</f>
        <v>26.128245147391794</v>
      </c>
      <c r="I1">
        <f>D1-E1</f>
        <v>640</v>
      </c>
      <c r="J1">
        <f>I1/D1*100</f>
        <v>23.494860499265783</v>
      </c>
    </row>
    <row r="2" spans="1:10" x14ac:dyDescent="0.25">
      <c r="A2" t="s">
        <v>8</v>
      </c>
      <c r="B2">
        <v>46261</v>
      </c>
      <c r="C2">
        <v>55061</v>
      </c>
      <c r="D2">
        <v>2590</v>
      </c>
      <c r="E2">
        <v>1332</v>
      </c>
      <c r="G2">
        <f t="shared" ref="G2:G10" si="0">C2-B2</f>
        <v>8800</v>
      </c>
      <c r="H2">
        <f t="shared" ref="H2:H4" si="1">G2/B2*100</f>
        <v>19.02250275610125</v>
      </c>
      <c r="I2">
        <f t="shared" ref="I2:I10" si="2">D2-E2</f>
        <v>1258</v>
      </c>
      <c r="J2">
        <f t="shared" ref="J2:J10" si="3">I2/D2*100</f>
        <v>48.571428571428569</v>
      </c>
    </row>
    <row r="3" spans="1:10" x14ac:dyDescent="0.25">
      <c r="A3" t="s">
        <v>9</v>
      </c>
      <c r="B3">
        <v>59098</v>
      </c>
      <c r="C3">
        <v>69693</v>
      </c>
      <c r="D3">
        <v>3247</v>
      </c>
      <c r="E3">
        <v>2009</v>
      </c>
      <c r="G3">
        <f t="shared" si="0"/>
        <v>10595</v>
      </c>
      <c r="H3">
        <f t="shared" si="1"/>
        <v>17.927848658161022</v>
      </c>
      <c r="I3">
        <f t="shared" si="2"/>
        <v>1238</v>
      </c>
      <c r="J3">
        <f t="shared" si="3"/>
        <v>38.12750230982445</v>
      </c>
    </row>
    <row r="4" spans="1:10" x14ac:dyDescent="0.25">
      <c r="A4" t="s">
        <v>10</v>
      </c>
      <c r="B4">
        <v>132189</v>
      </c>
      <c r="C4">
        <v>126453</v>
      </c>
      <c r="D4">
        <v>19916</v>
      </c>
      <c r="E4">
        <v>1610</v>
      </c>
      <c r="G4">
        <f>ABS(C4-B4)</f>
        <v>5736</v>
      </c>
      <c r="H4">
        <f>G4/C4*100</f>
        <v>4.5360726910393581</v>
      </c>
      <c r="I4">
        <f t="shared" si="2"/>
        <v>18306</v>
      </c>
      <c r="J4">
        <f t="shared" si="3"/>
        <v>91.91604739907612</v>
      </c>
    </row>
    <row r="5" spans="1:10" x14ac:dyDescent="0.25">
      <c r="A5" t="s">
        <v>11</v>
      </c>
      <c r="B5">
        <v>103968</v>
      </c>
      <c r="C5">
        <v>152053</v>
      </c>
      <c r="D5">
        <v>7661</v>
      </c>
      <c r="E5">
        <v>109</v>
      </c>
      <c r="G5">
        <f t="shared" si="0"/>
        <v>48085</v>
      </c>
      <c r="H5">
        <f t="shared" ref="H5:H7" si="4">G5/B5*100</f>
        <v>46.249807633117882</v>
      </c>
      <c r="I5">
        <f t="shared" si="2"/>
        <v>7552</v>
      </c>
      <c r="J5">
        <f t="shared" si="3"/>
        <v>98.57720924161336</v>
      </c>
    </row>
    <row r="6" spans="1:10" x14ac:dyDescent="0.25">
      <c r="A6" t="s">
        <v>12</v>
      </c>
      <c r="B6">
        <v>67911</v>
      </c>
      <c r="C6">
        <v>116076</v>
      </c>
      <c r="D6">
        <v>5715</v>
      </c>
      <c r="E6">
        <v>4882</v>
      </c>
      <c r="G6">
        <f t="shared" si="0"/>
        <v>48165</v>
      </c>
      <c r="H6">
        <f t="shared" si="4"/>
        <v>70.92370897203692</v>
      </c>
      <c r="I6">
        <f t="shared" si="2"/>
        <v>833</v>
      </c>
      <c r="J6">
        <f t="shared" si="3"/>
        <v>14.575678040244968</v>
      </c>
    </row>
    <row r="7" spans="1:10" x14ac:dyDescent="0.25">
      <c r="A7" t="s">
        <v>13</v>
      </c>
      <c r="B7">
        <v>78241</v>
      </c>
      <c r="C7">
        <v>97372</v>
      </c>
      <c r="D7">
        <v>2908</v>
      </c>
      <c r="E7">
        <v>6727</v>
      </c>
      <c r="G7">
        <f t="shared" si="0"/>
        <v>19131</v>
      </c>
      <c r="H7">
        <f t="shared" si="4"/>
        <v>24.451374598995411</v>
      </c>
      <c r="I7">
        <f>E7-D7</f>
        <v>3819</v>
      </c>
      <c r="J7">
        <f>I7/E7*100</f>
        <v>56.771220454883306</v>
      </c>
    </row>
    <row r="8" spans="1:10" x14ac:dyDescent="0.25">
      <c r="A8" t="s">
        <v>14</v>
      </c>
      <c r="B8">
        <v>835376</v>
      </c>
      <c r="C8">
        <v>617266</v>
      </c>
      <c r="D8">
        <v>196281</v>
      </c>
      <c r="E8">
        <v>22895</v>
      </c>
      <c r="G8">
        <f>ABS(C8-B8)</f>
        <v>218110</v>
      </c>
      <c r="H8">
        <f>G8/C8*100</f>
        <v>35.334847537366386</v>
      </c>
      <c r="I8">
        <f t="shared" si="2"/>
        <v>173386</v>
      </c>
      <c r="J8">
        <f t="shared" si="3"/>
        <v>88.33560049113261</v>
      </c>
    </row>
    <row r="9" spans="1:10" x14ac:dyDescent="0.25">
      <c r="A9" t="s">
        <v>15</v>
      </c>
      <c r="B9">
        <v>266929</v>
      </c>
      <c r="C9">
        <v>427512</v>
      </c>
      <c r="D9">
        <v>20899</v>
      </c>
      <c r="E9">
        <v>11776</v>
      </c>
      <c r="G9">
        <f t="shared" si="0"/>
        <v>160583</v>
      </c>
      <c r="H9">
        <f t="shared" ref="H9:H10" si="5">G9/B9*100</f>
        <v>60.159443147803351</v>
      </c>
      <c r="I9">
        <f t="shared" si="2"/>
        <v>9123</v>
      </c>
      <c r="J9">
        <f t="shared" si="3"/>
        <v>43.652806354371023</v>
      </c>
    </row>
    <row r="10" spans="1:10" x14ac:dyDescent="0.25">
      <c r="A10" t="s">
        <v>16</v>
      </c>
      <c r="B10">
        <v>269206</v>
      </c>
      <c r="C10">
        <v>413231</v>
      </c>
      <c r="D10">
        <v>13008</v>
      </c>
      <c r="E10">
        <v>20031</v>
      </c>
      <c r="G10">
        <f t="shared" si="0"/>
        <v>144025</v>
      </c>
      <c r="H10">
        <f t="shared" si="5"/>
        <v>53.499921992823339</v>
      </c>
      <c r="I10">
        <f>E10-D10</f>
        <v>7023</v>
      </c>
      <c r="J10">
        <f>I10/E10*100</f>
        <v>35.060655983225999</v>
      </c>
    </row>
    <row r="11" spans="1:10" x14ac:dyDescent="0.25">
      <c r="H11">
        <f>AVERAGE(H1:H10)</f>
        <v>35.823377313483675</v>
      </c>
      <c r="J11">
        <f>AVERAGE(J1:J10)</f>
        <v>53.908300934506613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5.140625" bestFit="1" customWidth="1"/>
    <col min="2" max="3" width="11" bestFit="1" customWidth="1"/>
    <col min="4" max="4" width="10" bestFit="1" customWidth="1"/>
    <col min="5" max="5" width="9" bestFit="1" customWidth="1"/>
  </cols>
  <sheetData>
    <row r="1" spans="1:5" x14ac:dyDescent="0.25">
      <c r="A1" t="s">
        <v>6</v>
      </c>
      <c r="B1" t="s">
        <v>4</v>
      </c>
      <c r="C1" t="s">
        <v>5</v>
      </c>
      <c r="D1" t="s">
        <v>4</v>
      </c>
      <c r="E1" t="s">
        <v>5</v>
      </c>
    </row>
    <row r="2" spans="1:5" x14ac:dyDescent="0.25">
      <c r="A2" t="s">
        <v>0</v>
      </c>
      <c r="B2">
        <v>3119907.52</v>
      </c>
      <c r="C2">
        <v>3574996.52</v>
      </c>
      <c r="D2">
        <v>82529.440000000002</v>
      </c>
      <c r="E2">
        <v>24134.25</v>
      </c>
    </row>
    <row r="3" spans="1:5" x14ac:dyDescent="0.25">
      <c r="A3" t="s">
        <v>1</v>
      </c>
      <c r="B3">
        <v>7892350.5099999998</v>
      </c>
      <c r="C3">
        <v>8136451.5099999998</v>
      </c>
      <c r="D3">
        <v>210200.68</v>
      </c>
      <c r="E3">
        <v>17801.330000000002</v>
      </c>
    </row>
    <row r="4" spans="1:5" x14ac:dyDescent="0.25">
      <c r="A4" t="s">
        <v>2</v>
      </c>
      <c r="B4">
        <v>3166715.7</v>
      </c>
      <c r="C4">
        <v>3346362.7</v>
      </c>
      <c r="D4">
        <v>83961.7</v>
      </c>
      <c r="E4">
        <v>22296.01</v>
      </c>
    </row>
    <row r="5" spans="1:5" x14ac:dyDescent="0.25">
      <c r="A5" t="s">
        <v>3</v>
      </c>
      <c r="B5">
        <v>7868523.2300000004</v>
      </c>
      <c r="C5">
        <v>8060837.2300000004</v>
      </c>
      <c r="D5">
        <v>205597.64</v>
      </c>
      <c r="E5">
        <v>25430.959999999999</v>
      </c>
    </row>
    <row r="7" spans="1:5" x14ac:dyDescent="0.25">
      <c r="B7">
        <f>C2-B2</f>
        <v>455089</v>
      </c>
      <c r="C7">
        <f>B7/C2*100</f>
        <v>12.729774629263135</v>
      </c>
      <c r="D7">
        <f>D2-E2</f>
        <v>58395.19</v>
      </c>
      <c r="E7">
        <f>D7/E2*100</f>
        <v>241.95982887390329</v>
      </c>
    </row>
    <row r="8" spans="1:5" x14ac:dyDescent="0.25">
      <c r="B8">
        <f t="shared" ref="B8:B10" si="0">C3-B3</f>
        <v>244101</v>
      </c>
      <c r="C8">
        <f t="shared" ref="C8:C10" si="1">B8/C3*100</f>
        <v>3.0000916210216557</v>
      </c>
      <c r="D8">
        <f t="shared" ref="D8:D10" si="2">D3-E3</f>
        <v>192399.34999999998</v>
      </c>
      <c r="E8">
        <f t="shared" ref="E8:E10" si="3">D8/E3*100</f>
        <v>1080.8144672336277</v>
      </c>
    </row>
    <row r="9" spans="1:5" x14ac:dyDescent="0.25">
      <c r="B9">
        <f t="shared" si="0"/>
        <v>179647</v>
      </c>
      <c r="C9">
        <f t="shared" si="1"/>
        <v>5.368425843379141</v>
      </c>
      <c r="D9">
        <f t="shared" si="2"/>
        <v>61665.69</v>
      </c>
      <c r="E9">
        <f t="shared" si="3"/>
        <v>276.57724408986184</v>
      </c>
    </row>
    <row r="10" spans="1:5" x14ac:dyDescent="0.25">
      <c r="B10">
        <f t="shared" si="0"/>
        <v>192314</v>
      </c>
      <c r="C10">
        <f t="shared" si="1"/>
        <v>2.3857819543144405</v>
      </c>
      <c r="D10">
        <f t="shared" si="2"/>
        <v>180166.68000000002</v>
      </c>
      <c r="E10">
        <f t="shared" si="3"/>
        <v>708.45410476049676</v>
      </c>
    </row>
    <row r="11" spans="1:5" x14ac:dyDescent="0.25">
      <c r="C11">
        <f>AVERAGE(C7:C10)</f>
        <v>5.8710185119945919</v>
      </c>
      <c r="E11">
        <f>AVERAGE(E7:E10)</f>
        <v>576.95141123947235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E24" sqref="E24"/>
    </sheetView>
  </sheetViews>
  <sheetFormatPr defaultRowHeight="15" x14ac:dyDescent="0.25"/>
  <cols>
    <col min="1" max="1" width="4.140625" bestFit="1" customWidth="1"/>
    <col min="2" max="3" width="11" bestFit="1" customWidth="1"/>
    <col min="4" max="4" width="10" bestFit="1" customWidth="1"/>
    <col min="5" max="5" width="9" bestFit="1" customWidth="1"/>
  </cols>
  <sheetData>
    <row r="1" spans="1:5" x14ac:dyDescent="0.25">
      <c r="A1" t="s">
        <v>6</v>
      </c>
      <c r="B1" t="s">
        <v>4</v>
      </c>
      <c r="C1" t="s">
        <v>5</v>
      </c>
      <c r="D1" t="s">
        <v>4</v>
      </c>
      <c r="E1" t="s">
        <v>5</v>
      </c>
    </row>
    <row r="2" spans="1:5" x14ac:dyDescent="0.25">
      <c r="A2" t="s">
        <v>7</v>
      </c>
      <c r="B2">
        <v>824513.17</v>
      </c>
      <c r="C2">
        <v>824649.98</v>
      </c>
      <c r="D2">
        <v>44165.1</v>
      </c>
      <c r="E2">
        <v>12539.43</v>
      </c>
    </row>
    <row r="3" spans="1:5" x14ac:dyDescent="0.25">
      <c r="A3" t="s">
        <v>8</v>
      </c>
      <c r="B3">
        <v>805990.03</v>
      </c>
      <c r="C3">
        <v>806090.97</v>
      </c>
      <c r="D3">
        <v>37666.959999999999</v>
      </c>
      <c r="E3">
        <v>12322.08</v>
      </c>
    </row>
    <row r="4" spans="1:5" x14ac:dyDescent="0.25">
      <c r="A4" t="s">
        <v>9</v>
      </c>
      <c r="B4">
        <v>1256883.28</v>
      </c>
      <c r="C4">
        <v>1257044.56</v>
      </c>
      <c r="D4">
        <v>57486.44</v>
      </c>
      <c r="E4">
        <v>13271.86</v>
      </c>
    </row>
    <row r="5" spans="1:5" x14ac:dyDescent="0.25">
      <c r="A5" t="s">
        <v>10</v>
      </c>
      <c r="B5">
        <v>1642834.05</v>
      </c>
      <c r="C5">
        <v>1643051.5</v>
      </c>
      <c r="D5">
        <v>148762.94</v>
      </c>
      <c r="E5">
        <v>4719.26</v>
      </c>
    </row>
    <row r="6" spans="1:5" x14ac:dyDescent="0.25">
      <c r="A6" t="s">
        <v>11</v>
      </c>
      <c r="B6">
        <v>1654118.92</v>
      </c>
      <c r="C6">
        <v>1654511.94</v>
      </c>
      <c r="D6">
        <v>154028.63</v>
      </c>
      <c r="E6">
        <v>22469.85</v>
      </c>
    </row>
    <row r="7" spans="1:5" x14ac:dyDescent="0.25">
      <c r="A7" t="s">
        <v>12</v>
      </c>
      <c r="B7">
        <v>1634803.49</v>
      </c>
      <c r="C7">
        <v>1635193.62</v>
      </c>
      <c r="D7">
        <v>103266.13</v>
      </c>
      <c r="E7">
        <v>10160.24</v>
      </c>
    </row>
    <row r="8" spans="1:5" x14ac:dyDescent="0.25">
      <c r="A8" t="s">
        <v>13</v>
      </c>
      <c r="B8">
        <v>1639779.18</v>
      </c>
      <c r="C8">
        <v>1639996.92</v>
      </c>
      <c r="D8">
        <v>81233.61</v>
      </c>
      <c r="E8">
        <v>5492.17</v>
      </c>
    </row>
    <row r="9" spans="1:5" x14ac:dyDescent="0.25">
      <c r="A9" t="s">
        <v>14</v>
      </c>
      <c r="B9">
        <v>4133012.69</v>
      </c>
      <c r="C9">
        <v>4131449.89</v>
      </c>
      <c r="D9">
        <v>299879.39</v>
      </c>
      <c r="E9">
        <v>20187.46</v>
      </c>
    </row>
    <row r="10" spans="1:5" x14ac:dyDescent="0.25">
      <c r="A10" t="s">
        <v>15</v>
      </c>
      <c r="B10">
        <v>4132046.12</v>
      </c>
      <c r="C10">
        <v>4133516.34</v>
      </c>
      <c r="D10">
        <v>301147.71999999997</v>
      </c>
      <c r="E10">
        <v>13126.63</v>
      </c>
    </row>
    <row r="11" spans="1:5" x14ac:dyDescent="0.25">
      <c r="A11" t="s">
        <v>16</v>
      </c>
      <c r="B11">
        <v>4115466.02</v>
      </c>
      <c r="C11">
        <v>4117128.75</v>
      </c>
      <c r="D11">
        <v>223253.75</v>
      </c>
      <c r="E11">
        <v>13662.48</v>
      </c>
    </row>
    <row r="14" spans="1:5" x14ac:dyDescent="0.25">
      <c r="B14">
        <f>C2-B2</f>
        <v>136.80999999993946</v>
      </c>
      <c r="C14">
        <f>B14/B2*100</f>
        <v>1.6592821676813176E-2</v>
      </c>
      <c r="D14">
        <f>D2-E2</f>
        <v>31625.67</v>
      </c>
      <c r="E14">
        <f>D14/E2*100</f>
        <v>252.20978944018984</v>
      </c>
    </row>
    <row r="15" spans="1:5" x14ac:dyDescent="0.25">
      <c r="B15">
        <f t="shared" ref="B15:B25" si="0">C3-B3</f>
        <v>100.93999999994412</v>
      </c>
      <c r="C15">
        <f t="shared" ref="C15:C23" si="1">B15/B3*100</f>
        <v>1.2523728116084033E-2</v>
      </c>
      <c r="D15">
        <f t="shared" ref="D15:D23" si="2">D3-E3</f>
        <v>25344.879999999997</v>
      </c>
      <c r="E15">
        <f t="shared" ref="E15:E23" si="3">D15/E3*100</f>
        <v>205.68670224507551</v>
      </c>
    </row>
    <row r="16" spans="1:5" x14ac:dyDescent="0.25">
      <c r="B16">
        <f t="shared" si="0"/>
        <v>161.28000000002794</v>
      </c>
      <c r="C16">
        <f t="shared" si="1"/>
        <v>1.2831740430187593E-2</v>
      </c>
      <c r="D16">
        <f t="shared" si="2"/>
        <v>44214.58</v>
      </c>
      <c r="E16">
        <f t="shared" si="3"/>
        <v>333.14531648163859</v>
      </c>
    </row>
    <row r="17" spans="2:5" x14ac:dyDescent="0.25">
      <c r="B17">
        <f t="shared" si="0"/>
        <v>217.44999999995343</v>
      </c>
      <c r="C17">
        <f t="shared" si="1"/>
        <v>1.3236273012478247E-2</v>
      </c>
      <c r="D17">
        <f t="shared" si="2"/>
        <v>144043.68</v>
      </c>
      <c r="E17">
        <f t="shared" si="3"/>
        <v>3052.2514122976904</v>
      </c>
    </row>
    <row r="18" spans="2:5" x14ac:dyDescent="0.25">
      <c r="B18">
        <f t="shared" si="0"/>
        <v>393.02000000001863</v>
      </c>
      <c r="C18">
        <f t="shared" si="1"/>
        <v>2.3760081288473421E-2</v>
      </c>
      <c r="D18">
        <f t="shared" si="2"/>
        <v>131558.78</v>
      </c>
      <c r="E18">
        <f t="shared" si="3"/>
        <v>585.49024581828542</v>
      </c>
    </row>
    <row r="19" spans="2:5" x14ac:dyDescent="0.25">
      <c r="B19">
        <f t="shared" si="0"/>
        <v>390.13000000012107</v>
      </c>
      <c r="C19">
        <f t="shared" si="1"/>
        <v>2.3864030287831173E-2</v>
      </c>
      <c r="D19">
        <f t="shared" si="2"/>
        <v>93105.89</v>
      </c>
      <c r="E19">
        <f t="shared" si="3"/>
        <v>916.37490846672915</v>
      </c>
    </row>
    <row r="20" spans="2:5" x14ac:dyDescent="0.25">
      <c r="B20">
        <f t="shared" si="0"/>
        <v>217.73999999999069</v>
      </c>
      <c r="C20">
        <f t="shared" si="1"/>
        <v>1.3278617185515838E-2</v>
      </c>
      <c r="D20">
        <f t="shared" si="2"/>
        <v>75741.440000000002</v>
      </c>
      <c r="E20">
        <f t="shared" si="3"/>
        <v>1379.0803999147877</v>
      </c>
    </row>
    <row r="21" spans="2:5" x14ac:dyDescent="0.25">
      <c r="B21">
        <f>B9-C9</f>
        <v>1562.7999999998137</v>
      </c>
      <c r="C21">
        <f>B21/C9*100</f>
        <v>3.7826914076399792E-2</v>
      </c>
      <c r="D21">
        <f t="shared" si="2"/>
        <v>279691.93</v>
      </c>
      <c r="E21">
        <f t="shared" si="3"/>
        <v>1385.4736058919746</v>
      </c>
    </row>
    <row r="22" spans="2:5" x14ac:dyDescent="0.25">
      <c r="B22">
        <f t="shared" si="0"/>
        <v>1470.2199999997392</v>
      </c>
      <c r="C22">
        <f t="shared" si="1"/>
        <v>3.5580919411415939E-2</v>
      </c>
      <c r="D22">
        <f t="shared" si="2"/>
        <v>288021.08999999997</v>
      </c>
      <c r="E22">
        <f t="shared" si="3"/>
        <v>2194.1739044979558</v>
      </c>
    </row>
    <row r="23" spans="2:5" x14ac:dyDescent="0.25">
      <c r="B23">
        <f t="shared" si="0"/>
        <v>1662.7299999999814</v>
      </c>
      <c r="C23">
        <f t="shared" si="1"/>
        <v>4.0401985872792638E-2</v>
      </c>
      <c r="D23">
        <f t="shared" si="2"/>
        <v>209591.27</v>
      </c>
      <c r="E23">
        <f t="shared" si="3"/>
        <v>1534.0646061330008</v>
      </c>
    </row>
    <row r="24" spans="2:5" x14ac:dyDescent="0.25">
      <c r="C24">
        <f>AVERAGE(C14:C23)</f>
        <v>2.2989711135799184E-2</v>
      </c>
      <c r="E24">
        <f>AVERAGE(E14:E23)</f>
        <v>1183.7950891187327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cols>
    <col min="1" max="1" width="4.140625" bestFit="1" customWidth="1"/>
    <col min="2" max="3" width="12" bestFit="1" customWidth="1"/>
    <col min="4" max="4" width="10" bestFit="1" customWidth="1"/>
    <col min="5" max="5" width="9" bestFit="1" customWidth="1"/>
  </cols>
  <sheetData>
    <row r="1" spans="1:5" x14ac:dyDescent="0.25">
      <c r="A1" t="s">
        <v>17</v>
      </c>
      <c r="B1">
        <v>3126361.44</v>
      </c>
      <c r="C1">
        <v>3532199.8</v>
      </c>
      <c r="D1">
        <v>85427.1</v>
      </c>
      <c r="E1">
        <v>16565.689999999999</v>
      </c>
    </row>
    <row r="2" spans="1:5" x14ac:dyDescent="0.25">
      <c r="A2" t="s">
        <v>18</v>
      </c>
      <c r="B2">
        <v>3107775.85</v>
      </c>
      <c r="C2">
        <v>3743549.71</v>
      </c>
      <c r="D2">
        <v>84873.08</v>
      </c>
      <c r="E2">
        <v>13445.49</v>
      </c>
    </row>
    <row r="3" spans="1:5" x14ac:dyDescent="0.25">
      <c r="A3" t="s">
        <v>19</v>
      </c>
      <c r="B3">
        <v>3085573.84</v>
      </c>
      <c r="C3">
        <v>3901417.79</v>
      </c>
      <c r="D3">
        <v>83869.48</v>
      </c>
      <c r="E3">
        <v>21175.88</v>
      </c>
    </row>
    <row r="4" spans="1:5" x14ac:dyDescent="0.25">
      <c r="A4" t="s">
        <v>20</v>
      </c>
      <c r="B4">
        <v>7937588.5700000003</v>
      </c>
      <c r="C4">
        <v>8262690.25</v>
      </c>
      <c r="D4">
        <v>204164.67</v>
      </c>
      <c r="E4">
        <v>21147.45</v>
      </c>
    </row>
    <row r="5" spans="1:5" x14ac:dyDescent="0.25">
      <c r="A5" t="s">
        <v>21</v>
      </c>
      <c r="B5">
        <v>7903175.2800000003</v>
      </c>
      <c r="C5">
        <v>8820620.4299999997</v>
      </c>
      <c r="D5">
        <v>210500.85</v>
      </c>
      <c r="E5">
        <v>26542.12</v>
      </c>
    </row>
    <row r="6" spans="1:5" x14ac:dyDescent="0.25">
      <c r="A6" t="s">
        <v>22</v>
      </c>
      <c r="B6">
        <v>3083461.58</v>
      </c>
      <c r="C6">
        <v>4019585.94</v>
      </c>
      <c r="D6">
        <v>84959.86</v>
      </c>
      <c r="E6">
        <v>22071.07</v>
      </c>
    </row>
    <row r="7" spans="1:5" x14ac:dyDescent="0.25">
      <c r="A7" t="s">
        <v>23</v>
      </c>
      <c r="B7">
        <v>10792753.119999999</v>
      </c>
      <c r="C7">
        <v>11590204.960000001</v>
      </c>
      <c r="D7">
        <v>280996.99</v>
      </c>
      <c r="E7">
        <v>29048.13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Sheet3</vt:lpstr>
      <vt:lpstr>Sheet1</vt:lpstr>
      <vt:lpstr>Sheet2</vt:lpstr>
      <vt:lpstr>Sheet4</vt:lpstr>
      <vt:lpstr>Sheet1!data</vt:lpstr>
      <vt:lpstr>Sheet2!data</vt:lpstr>
      <vt:lpstr>Sheet4!data</vt:lpstr>
      <vt:lpstr>Sheet3!data_1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soedomoto</dc:creator>
  <cp:lastModifiedBy>soedomoto</cp:lastModifiedBy>
  <dcterms:created xsi:type="dcterms:W3CDTF">2017-04-06T16:54:25Z</dcterms:created>
  <dcterms:modified xsi:type="dcterms:W3CDTF">2017-04-07T00:18:46Z</dcterms:modified>
</cp:coreProperties>
</file>