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14040" yWindow="0" windowWidth="17445" windowHeight="11760" tabRatio="500"/>
  </bookViews>
  <sheets>
    <sheet name="Data" sheetId="1" r:id="rId1"/>
    <sheet name="Dictionary" sheetId="2" r:id="rId2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09" i="1" l="1"/>
  <c r="AC109" i="1"/>
  <c r="AD109" i="1"/>
  <c r="W109" i="1"/>
  <c r="AH109" i="1"/>
  <c r="AI109" i="1"/>
  <c r="AG109" i="1"/>
  <c r="X109" i="1"/>
  <c r="AE109" i="1"/>
  <c r="AF109" i="1"/>
  <c r="Y109" i="1"/>
  <c r="Z109" i="1"/>
  <c r="AA109" i="1"/>
  <c r="Z108" i="1"/>
  <c r="AA108" i="1"/>
  <c r="W108" i="1"/>
  <c r="AJ108" i="1"/>
  <c r="AC108" i="1"/>
  <c r="AD108" i="1"/>
  <c r="AH108" i="1"/>
  <c r="AI108" i="1"/>
  <c r="AG108" i="1"/>
  <c r="X108" i="1"/>
  <c r="AE108" i="1"/>
  <c r="AF108" i="1"/>
  <c r="Y108" i="1"/>
  <c r="Z107" i="1"/>
  <c r="AA107" i="1"/>
  <c r="W107" i="1"/>
  <c r="AJ107" i="1"/>
  <c r="AC107" i="1"/>
  <c r="AD107" i="1"/>
  <c r="AH107" i="1"/>
  <c r="AI107" i="1"/>
  <c r="AG107" i="1"/>
  <c r="X107" i="1"/>
  <c r="AE107" i="1"/>
  <c r="AF107" i="1"/>
  <c r="Y107" i="1"/>
  <c r="Z106" i="1"/>
  <c r="AA106" i="1"/>
  <c r="W106" i="1"/>
  <c r="AJ106" i="1"/>
  <c r="AC106" i="1"/>
  <c r="AD106" i="1"/>
  <c r="AH106" i="1"/>
  <c r="AI106" i="1"/>
  <c r="AG106" i="1"/>
  <c r="X106" i="1"/>
  <c r="AE106" i="1"/>
  <c r="AF106" i="1"/>
  <c r="Y106" i="1"/>
  <c r="Z105" i="1"/>
  <c r="AA105" i="1"/>
  <c r="W105" i="1"/>
  <c r="AJ105" i="1"/>
  <c r="AC105" i="1"/>
  <c r="AD105" i="1"/>
  <c r="AH105" i="1"/>
  <c r="AI105" i="1"/>
  <c r="AG105" i="1"/>
  <c r="X105" i="1"/>
  <c r="AE105" i="1"/>
  <c r="AF105" i="1"/>
  <c r="Y105" i="1"/>
  <c r="Z100" i="1"/>
  <c r="AA100" i="1"/>
  <c r="W100" i="1"/>
  <c r="AJ100" i="1"/>
  <c r="AC100" i="1"/>
  <c r="AD100" i="1"/>
  <c r="Z101" i="1"/>
  <c r="AA101" i="1"/>
  <c r="W101" i="1"/>
  <c r="AH100" i="1"/>
  <c r="AI100" i="1"/>
  <c r="AG100" i="1"/>
  <c r="X100" i="1"/>
  <c r="AE100" i="1"/>
  <c r="AF100" i="1"/>
  <c r="Y100" i="1"/>
  <c r="X97" i="1"/>
  <c r="Z97" i="1"/>
  <c r="AA97" i="1"/>
  <c r="AC97" i="1"/>
  <c r="AD97" i="1"/>
  <c r="AE97" i="1"/>
  <c r="AF97" i="1"/>
  <c r="AG97" i="1"/>
  <c r="AH97" i="1"/>
  <c r="AI97" i="1"/>
  <c r="W97" i="1"/>
  <c r="AJ97" i="1"/>
  <c r="Y97" i="1"/>
  <c r="X104" i="1"/>
  <c r="Z104" i="1"/>
  <c r="AA104" i="1"/>
  <c r="AC104" i="1"/>
  <c r="AD104" i="1"/>
  <c r="AE104" i="1"/>
  <c r="AF104" i="1"/>
  <c r="AG104" i="1"/>
  <c r="AH104" i="1"/>
  <c r="AI104" i="1"/>
  <c r="W104" i="1"/>
  <c r="AJ104" i="1"/>
  <c r="Y104" i="1"/>
  <c r="X102" i="1"/>
  <c r="Z102" i="1"/>
  <c r="AA102" i="1"/>
  <c r="AC102" i="1"/>
  <c r="AD102" i="1"/>
  <c r="AE102" i="1"/>
  <c r="AF102" i="1"/>
  <c r="AG102" i="1"/>
  <c r="AH102" i="1"/>
  <c r="AI102" i="1"/>
  <c r="W102" i="1"/>
  <c r="AJ102" i="1"/>
  <c r="Y102" i="1"/>
  <c r="X89" i="1"/>
  <c r="Z89" i="1"/>
  <c r="AA89" i="1"/>
  <c r="AC89" i="1"/>
  <c r="AD89" i="1"/>
  <c r="AE89" i="1"/>
  <c r="AF89" i="1"/>
  <c r="AG89" i="1"/>
  <c r="AH89" i="1"/>
  <c r="AI89" i="1"/>
  <c r="W89" i="1"/>
  <c r="AJ89" i="1"/>
  <c r="Y89" i="1"/>
  <c r="AC82" i="1"/>
  <c r="AD82" i="1"/>
  <c r="X82" i="1"/>
  <c r="Z82" i="1"/>
  <c r="AA82" i="1"/>
  <c r="AE82" i="1"/>
  <c r="AF82" i="1"/>
  <c r="AG82" i="1"/>
  <c r="AH82" i="1"/>
  <c r="AI82" i="1"/>
  <c r="W82" i="1"/>
  <c r="AJ82" i="1"/>
  <c r="AC81" i="1"/>
  <c r="AD81" i="1"/>
  <c r="X81" i="1"/>
  <c r="Z81" i="1"/>
  <c r="AA81" i="1"/>
  <c r="AE81" i="1"/>
  <c r="AF81" i="1"/>
  <c r="AG81" i="1"/>
  <c r="AH81" i="1"/>
  <c r="AI81" i="1"/>
  <c r="W81" i="1"/>
  <c r="AE78" i="1"/>
  <c r="AF78" i="1"/>
  <c r="AG78" i="1"/>
  <c r="AH78" i="1"/>
  <c r="AI78" i="1"/>
  <c r="X78" i="1"/>
  <c r="Z78" i="1"/>
  <c r="AA78" i="1"/>
  <c r="AC78" i="1"/>
  <c r="AD78" i="1"/>
  <c r="W78" i="1"/>
  <c r="AJ78" i="1"/>
  <c r="Y78" i="1"/>
  <c r="X70" i="1"/>
  <c r="Z70" i="1"/>
  <c r="AA70" i="1"/>
  <c r="AC70" i="1"/>
  <c r="AD70" i="1"/>
  <c r="AE70" i="1"/>
  <c r="AF70" i="1"/>
  <c r="AG70" i="1"/>
  <c r="AH70" i="1"/>
  <c r="AI70" i="1"/>
  <c r="W70" i="1"/>
  <c r="AJ70" i="1"/>
  <c r="Y70" i="1"/>
  <c r="Y82" i="1"/>
  <c r="AC74" i="1"/>
  <c r="AD74" i="1"/>
  <c r="X74" i="1"/>
  <c r="Z74" i="1"/>
  <c r="AA74" i="1"/>
  <c r="AE74" i="1"/>
  <c r="AF74" i="1"/>
  <c r="AG74" i="1"/>
  <c r="AH74" i="1"/>
  <c r="AI74" i="1"/>
  <c r="W74" i="1"/>
  <c r="AJ74" i="1"/>
  <c r="Y74" i="1"/>
  <c r="X10" i="1"/>
  <c r="Z10" i="1"/>
  <c r="AA10" i="1"/>
  <c r="AC10" i="1"/>
  <c r="AD10" i="1"/>
  <c r="AE10" i="1"/>
  <c r="AF10" i="1"/>
  <c r="AG10" i="1"/>
  <c r="AH10" i="1"/>
  <c r="AI10" i="1"/>
  <c r="W10" i="1"/>
  <c r="AJ10" i="1"/>
  <c r="Y10" i="1"/>
  <c r="X103" i="1"/>
  <c r="Z103" i="1"/>
  <c r="AA103" i="1"/>
  <c r="AC103" i="1"/>
  <c r="AD103" i="1"/>
  <c r="AE103" i="1"/>
  <c r="AF103" i="1"/>
  <c r="AG103" i="1"/>
  <c r="AH103" i="1"/>
  <c r="AI103" i="1"/>
  <c r="W103" i="1"/>
  <c r="AJ103" i="1"/>
  <c r="Y103" i="1"/>
  <c r="X101" i="1"/>
  <c r="AC101" i="1"/>
  <c r="AD101" i="1"/>
  <c r="AE101" i="1"/>
  <c r="AF101" i="1"/>
  <c r="AG101" i="1"/>
  <c r="AH101" i="1"/>
  <c r="AI101" i="1"/>
  <c r="AJ101" i="1"/>
  <c r="Y101" i="1"/>
  <c r="X99" i="1"/>
  <c r="Z99" i="1"/>
  <c r="AA99" i="1"/>
  <c r="AC99" i="1"/>
  <c r="AD99" i="1"/>
  <c r="AE99" i="1"/>
  <c r="AF99" i="1"/>
  <c r="AG99" i="1"/>
  <c r="AH99" i="1"/>
  <c r="AI99" i="1"/>
  <c r="W99" i="1"/>
  <c r="AJ99" i="1"/>
  <c r="Y99" i="1"/>
  <c r="X96" i="1"/>
  <c r="Z96" i="1"/>
  <c r="AA96" i="1"/>
  <c r="AC96" i="1"/>
  <c r="AD96" i="1"/>
  <c r="AE96" i="1"/>
  <c r="AF96" i="1"/>
  <c r="AG96" i="1"/>
  <c r="AH96" i="1"/>
  <c r="AI96" i="1"/>
  <c r="W96" i="1"/>
  <c r="AJ96" i="1"/>
  <c r="Y96" i="1"/>
  <c r="X94" i="1"/>
  <c r="Z94" i="1"/>
  <c r="AA94" i="1"/>
  <c r="AC94" i="1"/>
  <c r="AD94" i="1"/>
  <c r="AE94" i="1"/>
  <c r="AF94" i="1"/>
  <c r="AG94" i="1"/>
  <c r="AH94" i="1"/>
  <c r="AI94" i="1"/>
  <c r="W94" i="1"/>
  <c r="AJ94" i="1"/>
  <c r="Y94" i="1"/>
  <c r="X93" i="1"/>
  <c r="Z93" i="1"/>
  <c r="AA93" i="1"/>
  <c r="AC93" i="1"/>
  <c r="AD93" i="1"/>
  <c r="AE93" i="1"/>
  <c r="AF93" i="1"/>
  <c r="AG93" i="1"/>
  <c r="AH93" i="1"/>
  <c r="AI93" i="1"/>
  <c r="W93" i="1"/>
  <c r="AJ93" i="1"/>
  <c r="Y93" i="1"/>
  <c r="X51" i="1"/>
  <c r="Z51" i="1"/>
  <c r="AA51" i="1"/>
  <c r="AC51" i="1"/>
  <c r="AD51" i="1"/>
  <c r="AE51" i="1"/>
  <c r="AF51" i="1"/>
  <c r="AG51" i="1"/>
  <c r="AH51" i="1"/>
  <c r="AI51" i="1"/>
  <c r="W51" i="1"/>
  <c r="AJ51" i="1"/>
  <c r="Y51" i="1"/>
  <c r="X63" i="1"/>
  <c r="Z63" i="1"/>
  <c r="AA63" i="1"/>
  <c r="AC63" i="1"/>
  <c r="AD63" i="1"/>
  <c r="AE63" i="1"/>
  <c r="AF63" i="1"/>
  <c r="AG63" i="1"/>
  <c r="AH63" i="1"/>
  <c r="AI63" i="1"/>
  <c r="W63" i="1"/>
  <c r="AJ63" i="1"/>
  <c r="Y63" i="1"/>
  <c r="X98" i="1"/>
  <c r="Z98" i="1"/>
  <c r="AA98" i="1"/>
  <c r="AC98" i="1"/>
  <c r="AD98" i="1"/>
  <c r="AE98" i="1"/>
  <c r="AF98" i="1"/>
  <c r="AG98" i="1"/>
  <c r="AH98" i="1"/>
  <c r="AI98" i="1"/>
  <c r="W98" i="1"/>
  <c r="AJ98" i="1"/>
  <c r="Y98" i="1"/>
  <c r="AC95" i="1"/>
  <c r="AD95" i="1"/>
  <c r="X95" i="1"/>
  <c r="Z95" i="1"/>
  <c r="AA95" i="1"/>
  <c r="AE95" i="1"/>
  <c r="AF95" i="1"/>
  <c r="AG95" i="1"/>
  <c r="AH95" i="1"/>
  <c r="AI95" i="1"/>
  <c r="W95" i="1"/>
  <c r="AJ95" i="1"/>
  <c r="Y95" i="1"/>
  <c r="AC92" i="1"/>
  <c r="AD92" i="1"/>
  <c r="X92" i="1"/>
  <c r="Z92" i="1"/>
  <c r="AA92" i="1"/>
  <c r="AE92" i="1"/>
  <c r="AF92" i="1"/>
  <c r="AG92" i="1"/>
  <c r="AH92" i="1"/>
  <c r="AI92" i="1"/>
  <c r="W92" i="1"/>
  <c r="AJ92" i="1"/>
  <c r="Y92" i="1"/>
  <c r="AC88" i="1"/>
  <c r="AD88" i="1"/>
  <c r="X88" i="1"/>
  <c r="Z88" i="1"/>
  <c r="AA88" i="1"/>
  <c r="AE88" i="1"/>
  <c r="AF88" i="1"/>
  <c r="AG88" i="1"/>
  <c r="AH88" i="1"/>
  <c r="AI88" i="1"/>
  <c r="W88" i="1"/>
  <c r="AJ88" i="1"/>
  <c r="Y88" i="1"/>
  <c r="AC87" i="1"/>
  <c r="AD87" i="1"/>
  <c r="X87" i="1"/>
  <c r="Z87" i="1"/>
  <c r="AA87" i="1"/>
  <c r="AE87" i="1"/>
  <c r="AF87" i="1"/>
  <c r="AG87" i="1"/>
  <c r="AH87" i="1"/>
  <c r="AI87" i="1"/>
  <c r="W87" i="1"/>
  <c r="AJ87" i="1"/>
  <c r="Y87" i="1"/>
  <c r="AC91" i="1"/>
  <c r="AD91" i="1"/>
  <c r="X91" i="1"/>
  <c r="Z91" i="1"/>
  <c r="AA91" i="1"/>
  <c r="AE91" i="1"/>
  <c r="AF91" i="1"/>
  <c r="AG91" i="1"/>
  <c r="AH91" i="1"/>
  <c r="AI91" i="1"/>
  <c r="W91" i="1"/>
  <c r="AJ91" i="1"/>
  <c r="Y91" i="1"/>
  <c r="AC86" i="1"/>
  <c r="AD86" i="1"/>
  <c r="X86" i="1"/>
  <c r="Z86" i="1"/>
  <c r="AA86" i="1"/>
  <c r="AE86" i="1"/>
  <c r="AF86" i="1"/>
  <c r="AG86" i="1"/>
  <c r="AH86" i="1"/>
  <c r="AI86" i="1"/>
  <c r="W86" i="1"/>
  <c r="AJ86" i="1"/>
  <c r="Y86" i="1"/>
  <c r="AC90" i="1"/>
  <c r="AD90" i="1"/>
  <c r="X90" i="1"/>
  <c r="Z90" i="1"/>
  <c r="AA90" i="1"/>
  <c r="AE90" i="1"/>
  <c r="AF90" i="1"/>
  <c r="AG90" i="1"/>
  <c r="AH90" i="1"/>
  <c r="AI90" i="1"/>
  <c r="W90" i="1"/>
  <c r="AJ90" i="1"/>
  <c r="Y90" i="1"/>
  <c r="AC69" i="1"/>
  <c r="AD69" i="1"/>
  <c r="X69" i="1"/>
  <c r="Z69" i="1"/>
  <c r="AA69" i="1"/>
  <c r="AE69" i="1"/>
  <c r="AF69" i="1"/>
  <c r="AG69" i="1"/>
  <c r="AH69" i="1"/>
  <c r="AI69" i="1"/>
  <c r="W69" i="1"/>
  <c r="AJ69" i="1"/>
  <c r="Y69" i="1"/>
  <c r="X64" i="1"/>
  <c r="Z64" i="1"/>
  <c r="AA64" i="1"/>
  <c r="AC64" i="1"/>
  <c r="AD64" i="1"/>
  <c r="AE64" i="1"/>
  <c r="AF64" i="1"/>
  <c r="AG64" i="1"/>
  <c r="AH64" i="1"/>
  <c r="AI64" i="1"/>
  <c r="W64" i="1"/>
  <c r="Y64" i="1"/>
  <c r="X65" i="1"/>
  <c r="Z65" i="1"/>
  <c r="AA65" i="1"/>
  <c r="AC65" i="1"/>
  <c r="AD65" i="1"/>
  <c r="AE65" i="1"/>
  <c r="AF65" i="1"/>
  <c r="AG65" i="1"/>
  <c r="AH65" i="1"/>
  <c r="AI65" i="1"/>
  <c r="W65" i="1"/>
  <c r="Y65" i="1"/>
  <c r="X66" i="1"/>
  <c r="Z66" i="1"/>
  <c r="AA66" i="1"/>
  <c r="AC66" i="1"/>
  <c r="AD66" i="1"/>
  <c r="AE66" i="1"/>
  <c r="AF66" i="1"/>
  <c r="AG66" i="1"/>
  <c r="AH66" i="1"/>
  <c r="AI66" i="1"/>
  <c r="W66" i="1"/>
  <c r="Y66" i="1"/>
  <c r="X67" i="1"/>
  <c r="Z67" i="1"/>
  <c r="AA67" i="1"/>
  <c r="AC67" i="1"/>
  <c r="AD67" i="1"/>
  <c r="AE67" i="1"/>
  <c r="AF67" i="1"/>
  <c r="AG67" i="1"/>
  <c r="AH67" i="1"/>
  <c r="AI67" i="1"/>
  <c r="W67" i="1"/>
  <c r="Y67" i="1"/>
  <c r="X68" i="1"/>
  <c r="Z68" i="1"/>
  <c r="AA68" i="1"/>
  <c r="AC68" i="1"/>
  <c r="AD68" i="1"/>
  <c r="AE68" i="1"/>
  <c r="AF68" i="1"/>
  <c r="AG68" i="1"/>
  <c r="AH68" i="1"/>
  <c r="AI68" i="1"/>
  <c r="W68" i="1"/>
  <c r="Y68" i="1"/>
  <c r="X71" i="1"/>
  <c r="Z71" i="1"/>
  <c r="AA71" i="1"/>
  <c r="AC71" i="1"/>
  <c r="AD71" i="1"/>
  <c r="AE71" i="1"/>
  <c r="AF71" i="1"/>
  <c r="AG71" i="1"/>
  <c r="AH71" i="1"/>
  <c r="AI71" i="1"/>
  <c r="W71" i="1"/>
  <c r="Y71" i="1"/>
  <c r="X72" i="1"/>
  <c r="Z72" i="1"/>
  <c r="AA72" i="1"/>
  <c r="AC72" i="1"/>
  <c r="AD72" i="1"/>
  <c r="AE72" i="1"/>
  <c r="AF72" i="1"/>
  <c r="AG72" i="1"/>
  <c r="AH72" i="1"/>
  <c r="AI72" i="1"/>
  <c r="W72" i="1"/>
  <c r="Y72" i="1"/>
  <c r="X73" i="1"/>
  <c r="Z73" i="1"/>
  <c r="AA73" i="1"/>
  <c r="AC73" i="1"/>
  <c r="AD73" i="1"/>
  <c r="AE73" i="1"/>
  <c r="AF73" i="1"/>
  <c r="AG73" i="1"/>
  <c r="AH73" i="1"/>
  <c r="AI73" i="1"/>
  <c r="W73" i="1"/>
  <c r="Y73" i="1"/>
  <c r="X75" i="1"/>
  <c r="Z75" i="1"/>
  <c r="AA75" i="1"/>
  <c r="AC75" i="1"/>
  <c r="AD75" i="1"/>
  <c r="AE75" i="1"/>
  <c r="AF75" i="1"/>
  <c r="AG75" i="1"/>
  <c r="AH75" i="1"/>
  <c r="AI75" i="1"/>
  <c r="W75" i="1"/>
  <c r="Y75" i="1"/>
  <c r="X76" i="1"/>
  <c r="Z76" i="1"/>
  <c r="AA76" i="1"/>
  <c r="AC76" i="1"/>
  <c r="AD76" i="1"/>
  <c r="AE76" i="1"/>
  <c r="AF76" i="1"/>
  <c r="AG76" i="1"/>
  <c r="AH76" i="1"/>
  <c r="AI76" i="1"/>
  <c r="W76" i="1"/>
  <c r="Y76" i="1"/>
  <c r="X77" i="1"/>
  <c r="Z77" i="1"/>
  <c r="AA77" i="1"/>
  <c r="AC77" i="1"/>
  <c r="AD77" i="1"/>
  <c r="AE77" i="1"/>
  <c r="AF77" i="1"/>
  <c r="AG77" i="1"/>
  <c r="AH77" i="1"/>
  <c r="AI77" i="1"/>
  <c r="W77" i="1"/>
  <c r="Y77" i="1"/>
  <c r="X79" i="1"/>
  <c r="Z79" i="1"/>
  <c r="AA79" i="1"/>
  <c r="AC79" i="1"/>
  <c r="AD79" i="1"/>
  <c r="AE79" i="1"/>
  <c r="AF79" i="1"/>
  <c r="AG79" i="1"/>
  <c r="AH79" i="1"/>
  <c r="AI79" i="1"/>
  <c r="W79" i="1"/>
  <c r="Y79" i="1"/>
  <c r="X80" i="1"/>
  <c r="Z80" i="1"/>
  <c r="AA80" i="1"/>
  <c r="AC80" i="1"/>
  <c r="AD80" i="1"/>
  <c r="AE80" i="1"/>
  <c r="AF80" i="1"/>
  <c r="AG80" i="1"/>
  <c r="AH80" i="1"/>
  <c r="AI80" i="1"/>
  <c r="W80" i="1"/>
  <c r="Y80" i="1"/>
  <c r="Y81" i="1"/>
  <c r="X83" i="1"/>
  <c r="Z83" i="1"/>
  <c r="AA83" i="1"/>
  <c r="AC83" i="1"/>
  <c r="AD83" i="1"/>
  <c r="AE83" i="1"/>
  <c r="AF83" i="1"/>
  <c r="AG83" i="1"/>
  <c r="AH83" i="1"/>
  <c r="AI83" i="1"/>
  <c r="W83" i="1"/>
  <c r="Y83" i="1"/>
  <c r="X84" i="1"/>
  <c r="Z84" i="1"/>
  <c r="AA84" i="1"/>
  <c r="AC84" i="1"/>
  <c r="AD84" i="1"/>
  <c r="AE84" i="1"/>
  <c r="AF84" i="1"/>
  <c r="AG84" i="1"/>
  <c r="AH84" i="1"/>
  <c r="AI84" i="1"/>
  <c r="W84" i="1"/>
  <c r="Y84" i="1"/>
  <c r="X85" i="1"/>
  <c r="Z85" i="1"/>
  <c r="AA85" i="1"/>
  <c r="AC85" i="1"/>
  <c r="AD85" i="1"/>
  <c r="AE85" i="1"/>
  <c r="AF85" i="1"/>
  <c r="AG85" i="1"/>
  <c r="AH85" i="1"/>
  <c r="AI85" i="1"/>
  <c r="W85" i="1"/>
  <c r="Y85" i="1"/>
  <c r="AJ68" i="1"/>
  <c r="AJ71" i="1"/>
  <c r="AJ72" i="1"/>
  <c r="AJ73" i="1"/>
  <c r="AJ75" i="1"/>
  <c r="AJ76" i="1"/>
  <c r="AJ77" i="1"/>
  <c r="AJ79" i="1"/>
  <c r="AJ80" i="1"/>
  <c r="AJ81" i="1"/>
  <c r="AJ83" i="1"/>
  <c r="AJ84" i="1"/>
  <c r="AJ85" i="1"/>
  <c r="AC62" i="1"/>
  <c r="AD62" i="1"/>
  <c r="AA62" i="1"/>
  <c r="X62" i="1"/>
  <c r="Z62" i="1"/>
  <c r="AE62" i="1"/>
  <c r="AF62" i="1"/>
  <c r="AG62" i="1"/>
  <c r="AH62" i="1"/>
  <c r="AI62" i="1"/>
  <c r="W62" i="1"/>
  <c r="AJ62" i="1"/>
  <c r="Y62" i="1"/>
  <c r="AC34" i="1"/>
  <c r="AD34" i="1"/>
  <c r="X34" i="1"/>
  <c r="Z34" i="1"/>
  <c r="AA34" i="1"/>
  <c r="AE34" i="1"/>
  <c r="AF34" i="1"/>
  <c r="AG34" i="1"/>
  <c r="AH34" i="1"/>
  <c r="AI34" i="1"/>
  <c r="W34" i="1"/>
  <c r="AJ34" i="1"/>
  <c r="Y34" i="1"/>
  <c r="AC19" i="1"/>
  <c r="AD19" i="1"/>
  <c r="X19" i="1"/>
  <c r="Z19" i="1"/>
  <c r="AA19" i="1"/>
  <c r="AE19" i="1"/>
  <c r="AF19" i="1"/>
  <c r="AG19" i="1"/>
  <c r="AH19" i="1"/>
  <c r="AI19" i="1"/>
  <c r="W19" i="1"/>
  <c r="AJ19" i="1"/>
  <c r="Y19" i="1"/>
  <c r="AC3" i="1"/>
  <c r="AD3" i="1"/>
  <c r="AE3" i="1"/>
  <c r="AF3" i="1"/>
  <c r="AG3" i="1"/>
  <c r="AH3" i="1"/>
  <c r="AI3" i="1"/>
  <c r="X3" i="1"/>
  <c r="Z3" i="1"/>
  <c r="AA3" i="1"/>
  <c r="W3" i="1"/>
  <c r="AJ3" i="1"/>
  <c r="AC4" i="1"/>
  <c r="AD4" i="1"/>
  <c r="AE4" i="1"/>
  <c r="AF4" i="1"/>
  <c r="AG4" i="1"/>
  <c r="AH4" i="1"/>
  <c r="AI4" i="1"/>
  <c r="X4" i="1"/>
  <c r="Z4" i="1"/>
  <c r="AA4" i="1"/>
  <c r="W4" i="1"/>
  <c r="AJ4" i="1"/>
  <c r="AC5" i="1"/>
  <c r="AD5" i="1"/>
  <c r="AE5" i="1"/>
  <c r="AF5" i="1"/>
  <c r="AG5" i="1"/>
  <c r="AH5" i="1"/>
  <c r="AI5" i="1"/>
  <c r="X5" i="1"/>
  <c r="Z5" i="1"/>
  <c r="AA5" i="1"/>
  <c r="W5" i="1"/>
  <c r="AJ5" i="1"/>
  <c r="AC6" i="1"/>
  <c r="AD6" i="1"/>
  <c r="AE6" i="1"/>
  <c r="AF6" i="1"/>
  <c r="AG6" i="1"/>
  <c r="AH6" i="1"/>
  <c r="AI6" i="1"/>
  <c r="X6" i="1"/>
  <c r="Z6" i="1"/>
  <c r="AA6" i="1"/>
  <c r="W6" i="1"/>
  <c r="AJ6" i="1"/>
  <c r="AC7" i="1"/>
  <c r="AD7" i="1"/>
  <c r="AE7" i="1"/>
  <c r="AF7" i="1"/>
  <c r="AG7" i="1"/>
  <c r="AH7" i="1"/>
  <c r="AI7" i="1"/>
  <c r="X7" i="1"/>
  <c r="Z7" i="1"/>
  <c r="AA7" i="1"/>
  <c r="W7" i="1"/>
  <c r="AJ7" i="1"/>
  <c r="AC8" i="1"/>
  <c r="AD8" i="1"/>
  <c r="AE8" i="1"/>
  <c r="AF8" i="1"/>
  <c r="AG8" i="1"/>
  <c r="AH8" i="1"/>
  <c r="AI8" i="1"/>
  <c r="X8" i="1"/>
  <c r="Z8" i="1"/>
  <c r="AA8" i="1"/>
  <c r="W8" i="1"/>
  <c r="AJ8" i="1"/>
  <c r="AC9" i="1"/>
  <c r="AD9" i="1"/>
  <c r="AE9" i="1"/>
  <c r="AF9" i="1"/>
  <c r="AG9" i="1"/>
  <c r="AH9" i="1"/>
  <c r="AI9" i="1"/>
  <c r="X9" i="1"/>
  <c r="Z9" i="1"/>
  <c r="AA9" i="1"/>
  <c r="W9" i="1"/>
  <c r="AJ9" i="1"/>
  <c r="AC11" i="1"/>
  <c r="AD11" i="1"/>
  <c r="AE11" i="1"/>
  <c r="AF11" i="1"/>
  <c r="AG11" i="1"/>
  <c r="AH11" i="1"/>
  <c r="AI11" i="1"/>
  <c r="X11" i="1"/>
  <c r="Z11" i="1"/>
  <c r="AA11" i="1"/>
  <c r="W11" i="1"/>
  <c r="AJ11" i="1"/>
  <c r="AC12" i="1"/>
  <c r="AD12" i="1"/>
  <c r="AE12" i="1"/>
  <c r="AF12" i="1"/>
  <c r="AG12" i="1"/>
  <c r="AH12" i="1"/>
  <c r="AI12" i="1"/>
  <c r="X12" i="1"/>
  <c r="Z12" i="1"/>
  <c r="AA12" i="1"/>
  <c r="W12" i="1"/>
  <c r="AJ12" i="1"/>
  <c r="AC13" i="1"/>
  <c r="AD13" i="1"/>
  <c r="AE13" i="1"/>
  <c r="AF13" i="1"/>
  <c r="AG13" i="1"/>
  <c r="AH13" i="1"/>
  <c r="AI13" i="1"/>
  <c r="X13" i="1"/>
  <c r="Z13" i="1"/>
  <c r="AA13" i="1"/>
  <c r="W13" i="1"/>
  <c r="AJ13" i="1"/>
  <c r="AC14" i="1"/>
  <c r="AD14" i="1"/>
  <c r="AE14" i="1"/>
  <c r="AF14" i="1"/>
  <c r="AG14" i="1"/>
  <c r="AH14" i="1"/>
  <c r="AI14" i="1"/>
  <c r="X14" i="1"/>
  <c r="Z14" i="1"/>
  <c r="AA14" i="1"/>
  <c r="W14" i="1"/>
  <c r="AJ14" i="1"/>
  <c r="AC15" i="1"/>
  <c r="AD15" i="1"/>
  <c r="AE15" i="1"/>
  <c r="AF15" i="1"/>
  <c r="AG15" i="1"/>
  <c r="AH15" i="1"/>
  <c r="AI15" i="1"/>
  <c r="X15" i="1"/>
  <c r="Z15" i="1"/>
  <c r="AA15" i="1"/>
  <c r="W15" i="1"/>
  <c r="AJ15" i="1"/>
  <c r="AC16" i="1"/>
  <c r="AD16" i="1"/>
  <c r="AE16" i="1"/>
  <c r="AF16" i="1"/>
  <c r="AG16" i="1"/>
  <c r="AH16" i="1"/>
  <c r="AI16" i="1"/>
  <c r="X16" i="1"/>
  <c r="Z16" i="1"/>
  <c r="AA16" i="1"/>
  <c r="W16" i="1"/>
  <c r="AJ16" i="1"/>
  <c r="AC17" i="1"/>
  <c r="AD17" i="1"/>
  <c r="AE17" i="1"/>
  <c r="AF17" i="1"/>
  <c r="AG17" i="1"/>
  <c r="AH17" i="1"/>
  <c r="AI17" i="1"/>
  <c r="X17" i="1"/>
  <c r="Z17" i="1"/>
  <c r="AA17" i="1"/>
  <c r="W17" i="1"/>
  <c r="AJ17" i="1"/>
  <c r="AC18" i="1"/>
  <c r="AD18" i="1"/>
  <c r="AE18" i="1"/>
  <c r="AF18" i="1"/>
  <c r="AG18" i="1"/>
  <c r="AH18" i="1"/>
  <c r="AI18" i="1"/>
  <c r="X18" i="1"/>
  <c r="Z18" i="1"/>
  <c r="AA18" i="1"/>
  <c r="W18" i="1"/>
  <c r="AJ18" i="1"/>
  <c r="AC20" i="1"/>
  <c r="AD20" i="1"/>
  <c r="AE20" i="1"/>
  <c r="AF20" i="1"/>
  <c r="AG20" i="1"/>
  <c r="AH20" i="1"/>
  <c r="AI20" i="1"/>
  <c r="X20" i="1"/>
  <c r="Z20" i="1"/>
  <c r="AA20" i="1"/>
  <c r="W20" i="1"/>
  <c r="AJ20" i="1"/>
  <c r="AC21" i="1"/>
  <c r="AD21" i="1"/>
  <c r="AE21" i="1"/>
  <c r="AF21" i="1"/>
  <c r="AG21" i="1"/>
  <c r="AH21" i="1"/>
  <c r="AI21" i="1"/>
  <c r="X21" i="1"/>
  <c r="Z21" i="1"/>
  <c r="AA21" i="1"/>
  <c r="W21" i="1"/>
  <c r="AJ21" i="1"/>
  <c r="AC22" i="1"/>
  <c r="AD22" i="1"/>
  <c r="AE22" i="1"/>
  <c r="AF22" i="1"/>
  <c r="AG22" i="1"/>
  <c r="AH22" i="1"/>
  <c r="AI22" i="1"/>
  <c r="X22" i="1"/>
  <c r="Z22" i="1"/>
  <c r="AA22" i="1"/>
  <c r="W22" i="1"/>
  <c r="AJ22" i="1"/>
  <c r="AC23" i="1"/>
  <c r="AD23" i="1"/>
  <c r="AE23" i="1"/>
  <c r="AF23" i="1"/>
  <c r="AG23" i="1"/>
  <c r="AH23" i="1"/>
  <c r="AI23" i="1"/>
  <c r="X23" i="1"/>
  <c r="Z23" i="1"/>
  <c r="AA23" i="1"/>
  <c r="W23" i="1"/>
  <c r="AJ23" i="1"/>
  <c r="AC24" i="1"/>
  <c r="AD24" i="1"/>
  <c r="AE24" i="1"/>
  <c r="AF24" i="1"/>
  <c r="AG24" i="1"/>
  <c r="AH24" i="1"/>
  <c r="AI24" i="1"/>
  <c r="X24" i="1"/>
  <c r="Z24" i="1"/>
  <c r="AA24" i="1"/>
  <c r="W24" i="1"/>
  <c r="AJ24" i="1"/>
  <c r="AC25" i="1"/>
  <c r="AD25" i="1"/>
  <c r="AE25" i="1"/>
  <c r="AF25" i="1"/>
  <c r="AG25" i="1"/>
  <c r="AH25" i="1"/>
  <c r="AI25" i="1"/>
  <c r="X25" i="1"/>
  <c r="Z25" i="1"/>
  <c r="AA25" i="1"/>
  <c r="W25" i="1"/>
  <c r="AJ25" i="1"/>
  <c r="AC26" i="1"/>
  <c r="AD26" i="1"/>
  <c r="AE26" i="1"/>
  <c r="AF26" i="1"/>
  <c r="AG26" i="1"/>
  <c r="AH26" i="1"/>
  <c r="AI26" i="1"/>
  <c r="X26" i="1"/>
  <c r="Z26" i="1"/>
  <c r="AA26" i="1"/>
  <c r="W26" i="1"/>
  <c r="AJ26" i="1"/>
  <c r="AC27" i="1"/>
  <c r="AD27" i="1"/>
  <c r="AE27" i="1"/>
  <c r="AF27" i="1"/>
  <c r="AG27" i="1"/>
  <c r="AH27" i="1"/>
  <c r="AI27" i="1"/>
  <c r="X27" i="1"/>
  <c r="Z27" i="1"/>
  <c r="AA27" i="1"/>
  <c r="W27" i="1"/>
  <c r="AJ27" i="1"/>
  <c r="AC28" i="1"/>
  <c r="AD28" i="1"/>
  <c r="AE28" i="1"/>
  <c r="AF28" i="1"/>
  <c r="AG28" i="1"/>
  <c r="AH28" i="1"/>
  <c r="AI28" i="1"/>
  <c r="X28" i="1"/>
  <c r="Z28" i="1"/>
  <c r="AA28" i="1"/>
  <c r="W28" i="1"/>
  <c r="AJ28" i="1"/>
  <c r="AC29" i="1"/>
  <c r="AD29" i="1"/>
  <c r="AE29" i="1"/>
  <c r="AF29" i="1"/>
  <c r="AG29" i="1"/>
  <c r="AH29" i="1"/>
  <c r="AI29" i="1"/>
  <c r="X29" i="1"/>
  <c r="Z29" i="1"/>
  <c r="AA29" i="1"/>
  <c r="W29" i="1"/>
  <c r="AJ29" i="1"/>
  <c r="AC30" i="1"/>
  <c r="AD30" i="1"/>
  <c r="AE30" i="1"/>
  <c r="AF30" i="1"/>
  <c r="AG30" i="1"/>
  <c r="AH30" i="1"/>
  <c r="AI30" i="1"/>
  <c r="X30" i="1"/>
  <c r="Z30" i="1"/>
  <c r="AA30" i="1"/>
  <c r="W30" i="1"/>
  <c r="AJ30" i="1"/>
  <c r="AC31" i="1"/>
  <c r="AD31" i="1"/>
  <c r="AE31" i="1"/>
  <c r="AF31" i="1"/>
  <c r="AG31" i="1"/>
  <c r="AH31" i="1"/>
  <c r="AI31" i="1"/>
  <c r="X31" i="1"/>
  <c r="Z31" i="1"/>
  <c r="AA31" i="1"/>
  <c r="W31" i="1"/>
  <c r="AJ31" i="1"/>
  <c r="AC32" i="1"/>
  <c r="AD32" i="1"/>
  <c r="AE32" i="1"/>
  <c r="AF32" i="1"/>
  <c r="AG32" i="1"/>
  <c r="AH32" i="1"/>
  <c r="AI32" i="1"/>
  <c r="X32" i="1"/>
  <c r="Z32" i="1"/>
  <c r="AA32" i="1"/>
  <c r="W32" i="1"/>
  <c r="AJ32" i="1"/>
  <c r="AC33" i="1"/>
  <c r="AD33" i="1"/>
  <c r="AE33" i="1"/>
  <c r="AF33" i="1"/>
  <c r="AG33" i="1"/>
  <c r="AH33" i="1"/>
  <c r="AI33" i="1"/>
  <c r="X33" i="1"/>
  <c r="Z33" i="1"/>
  <c r="AA33" i="1"/>
  <c r="W33" i="1"/>
  <c r="AJ33" i="1"/>
  <c r="AC35" i="1"/>
  <c r="AD35" i="1"/>
  <c r="AE35" i="1"/>
  <c r="AF35" i="1"/>
  <c r="AG35" i="1"/>
  <c r="AH35" i="1"/>
  <c r="AI35" i="1"/>
  <c r="X35" i="1"/>
  <c r="Z35" i="1"/>
  <c r="AA35" i="1"/>
  <c r="W35" i="1"/>
  <c r="AJ35" i="1"/>
  <c r="AC36" i="1"/>
  <c r="AD36" i="1"/>
  <c r="AE36" i="1"/>
  <c r="AF36" i="1"/>
  <c r="AG36" i="1"/>
  <c r="AH36" i="1"/>
  <c r="AI36" i="1"/>
  <c r="X36" i="1"/>
  <c r="Z36" i="1"/>
  <c r="AA36" i="1"/>
  <c r="W36" i="1"/>
  <c r="AJ36" i="1"/>
  <c r="AC37" i="1"/>
  <c r="AD37" i="1"/>
  <c r="AE37" i="1"/>
  <c r="AF37" i="1"/>
  <c r="AG37" i="1"/>
  <c r="AH37" i="1"/>
  <c r="AI37" i="1"/>
  <c r="X37" i="1"/>
  <c r="Z37" i="1"/>
  <c r="AA37" i="1"/>
  <c r="W37" i="1"/>
  <c r="AJ37" i="1"/>
  <c r="AC38" i="1"/>
  <c r="AD38" i="1"/>
  <c r="AE38" i="1"/>
  <c r="AF38" i="1"/>
  <c r="AG38" i="1"/>
  <c r="AH38" i="1"/>
  <c r="AI38" i="1"/>
  <c r="X38" i="1"/>
  <c r="Z38" i="1"/>
  <c r="AA38" i="1"/>
  <c r="W38" i="1"/>
  <c r="AJ38" i="1"/>
  <c r="AC39" i="1"/>
  <c r="AD39" i="1"/>
  <c r="AE39" i="1"/>
  <c r="AF39" i="1"/>
  <c r="AG39" i="1"/>
  <c r="AH39" i="1"/>
  <c r="AI39" i="1"/>
  <c r="X39" i="1"/>
  <c r="Z39" i="1"/>
  <c r="AA39" i="1"/>
  <c r="W39" i="1"/>
  <c r="AJ39" i="1"/>
  <c r="AC40" i="1"/>
  <c r="AD40" i="1"/>
  <c r="AE40" i="1"/>
  <c r="AF40" i="1"/>
  <c r="AG40" i="1"/>
  <c r="AH40" i="1"/>
  <c r="AI40" i="1"/>
  <c r="X40" i="1"/>
  <c r="Z40" i="1"/>
  <c r="AA40" i="1"/>
  <c r="W40" i="1"/>
  <c r="AJ40" i="1"/>
  <c r="AC41" i="1"/>
  <c r="AD41" i="1"/>
  <c r="AE41" i="1"/>
  <c r="AF41" i="1"/>
  <c r="AG41" i="1"/>
  <c r="AH41" i="1"/>
  <c r="AI41" i="1"/>
  <c r="X41" i="1"/>
  <c r="Z41" i="1"/>
  <c r="AA41" i="1"/>
  <c r="W41" i="1"/>
  <c r="AJ41" i="1"/>
  <c r="AC42" i="1"/>
  <c r="AD42" i="1"/>
  <c r="AE42" i="1"/>
  <c r="AF42" i="1"/>
  <c r="AG42" i="1"/>
  <c r="AH42" i="1"/>
  <c r="AI42" i="1"/>
  <c r="X42" i="1"/>
  <c r="Z42" i="1"/>
  <c r="AA42" i="1"/>
  <c r="W42" i="1"/>
  <c r="AJ42" i="1"/>
  <c r="AC43" i="1"/>
  <c r="AD43" i="1"/>
  <c r="AE43" i="1"/>
  <c r="AF43" i="1"/>
  <c r="AG43" i="1"/>
  <c r="AH43" i="1"/>
  <c r="AI43" i="1"/>
  <c r="X43" i="1"/>
  <c r="Z43" i="1"/>
  <c r="AA43" i="1"/>
  <c r="W43" i="1"/>
  <c r="AJ43" i="1"/>
  <c r="AC44" i="1"/>
  <c r="AD44" i="1"/>
  <c r="AE44" i="1"/>
  <c r="AF44" i="1"/>
  <c r="AG44" i="1"/>
  <c r="AH44" i="1"/>
  <c r="AI44" i="1"/>
  <c r="X44" i="1"/>
  <c r="Z44" i="1"/>
  <c r="AA44" i="1"/>
  <c r="W44" i="1"/>
  <c r="AJ44" i="1"/>
  <c r="AC45" i="1"/>
  <c r="AD45" i="1"/>
  <c r="AE45" i="1"/>
  <c r="AF45" i="1"/>
  <c r="AG45" i="1"/>
  <c r="AH45" i="1"/>
  <c r="AI45" i="1"/>
  <c r="X45" i="1"/>
  <c r="Z45" i="1"/>
  <c r="AA45" i="1"/>
  <c r="W45" i="1"/>
  <c r="AJ45" i="1"/>
  <c r="AC46" i="1"/>
  <c r="AD46" i="1"/>
  <c r="AE46" i="1"/>
  <c r="AF46" i="1"/>
  <c r="AG46" i="1"/>
  <c r="AH46" i="1"/>
  <c r="AI46" i="1"/>
  <c r="X46" i="1"/>
  <c r="Z46" i="1"/>
  <c r="AA46" i="1"/>
  <c r="W46" i="1"/>
  <c r="AJ46" i="1"/>
  <c r="AC47" i="1"/>
  <c r="AD47" i="1"/>
  <c r="AE47" i="1"/>
  <c r="AF47" i="1"/>
  <c r="AG47" i="1"/>
  <c r="AH47" i="1"/>
  <c r="AI47" i="1"/>
  <c r="X47" i="1"/>
  <c r="Z47" i="1"/>
  <c r="AA47" i="1"/>
  <c r="W47" i="1"/>
  <c r="AJ47" i="1"/>
  <c r="AC48" i="1"/>
  <c r="AD48" i="1"/>
  <c r="AE48" i="1"/>
  <c r="AF48" i="1"/>
  <c r="AG48" i="1"/>
  <c r="AH48" i="1"/>
  <c r="AI48" i="1"/>
  <c r="X48" i="1"/>
  <c r="Z48" i="1"/>
  <c r="AA48" i="1"/>
  <c r="W48" i="1"/>
  <c r="AJ48" i="1"/>
  <c r="AC49" i="1"/>
  <c r="AD49" i="1"/>
  <c r="AE49" i="1"/>
  <c r="AF49" i="1"/>
  <c r="AG49" i="1"/>
  <c r="AH49" i="1"/>
  <c r="AI49" i="1"/>
  <c r="X49" i="1"/>
  <c r="Z49" i="1"/>
  <c r="AA49" i="1"/>
  <c r="W49" i="1"/>
  <c r="AJ49" i="1"/>
  <c r="AC50" i="1"/>
  <c r="AD50" i="1"/>
  <c r="AE50" i="1"/>
  <c r="AF50" i="1"/>
  <c r="AG50" i="1"/>
  <c r="AH50" i="1"/>
  <c r="AI50" i="1"/>
  <c r="X50" i="1"/>
  <c r="Z50" i="1"/>
  <c r="AA50" i="1"/>
  <c r="W50" i="1"/>
  <c r="AJ50" i="1"/>
  <c r="AC52" i="1"/>
  <c r="AD52" i="1"/>
  <c r="AE52" i="1"/>
  <c r="AF52" i="1"/>
  <c r="AG52" i="1"/>
  <c r="AH52" i="1"/>
  <c r="AI52" i="1"/>
  <c r="X52" i="1"/>
  <c r="Z52" i="1"/>
  <c r="AA52" i="1"/>
  <c r="W52" i="1"/>
  <c r="AJ52" i="1"/>
  <c r="AC53" i="1"/>
  <c r="AD53" i="1"/>
  <c r="AE53" i="1"/>
  <c r="AF53" i="1"/>
  <c r="AG53" i="1"/>
  <c r="AH53" i="1"/>
  <c r="AI53" i="1"/>
  <c r="X53" i="1"/>
  <c r="Z53" i="1"/>
  <c r="AA53" i="1"/>
  <c r="W53" i="1"/>
  <c r="AJ53" i="1"/>
  <c r="AC54" i="1"/>
  <c r="AD54" i="1"/>
  <c r="AE54" i="1"/>
  <c r="AF54" i="1"/>
  <c r="AG54" i="1"/>
  <c r="AH54" i="1"/>
  <c r="AI54" i="1"/>
  <c r="X54" i="1"/>
  <c r="Z54" i="1"/>
  <c r="AA54" i="1"/>
  <c r="W54" i="1"/>
  <c r="AJ54" i="1"/>
  <c r="AC55" i="1"/>
  <c r="AD55" i="1"/>
  <c r="AE55" i="1"/>
  <c r="AF55" i="1"/>
  <c r="AG55" i="1"/>
  <c r="AH55" i="1"/>
  <c r="AI55" i="1"/>
  <c r="X55" i="1"/>
  <c r="Z55" i="1"/>
  <c r="AA55" i="1"/>
  <c r="W55" i="1"/>
  <c r="AJ55" i="1"/>
  <c r="AC56" i="1"/>
  <c r="AD56" i="1"/>
  <c r="AE56" i="1"/>
  <c r="AF56" i="1"/>
  <c r="AG56" i="1"/>
  <c r="AH56" i="1"/>
  <c r="AI56" i="1"/>
  <c r="X56" i="1"/>
  <c r="Z56" i="1"/>
  <c r="AA56" i="1"/>
  <c r="W56" i="1"/>
  <c r="AJ56" i="1"/>
  <c r="AC57" i="1"/>
  <c r="AD57" i="1"/>
  <c r="AE57" i="1"/>
  <c r="AF57" i="1"/>
  <c r="AG57" i="1"/>
  <c r="AH57" i="1"/>
  <c r="AI57" i="1"/>
  <c r="X57" i="1"/>
  <c r="Z57" i="1"/>
  <c r="AA57" i="1"/>
  <c r="W57" i="1"/>
  <c r="AJ57" i="1"/>
  <c r="AC58" i="1"/>
  <c r="AD58" i="1"/>
  <c r="AE58" i="1"/>
  <c r="AF58" i="1"/>
  <c r="AG58" i="1"/>
  <c r="AH58" i="1"/>
  <c r="AI58" i="1"/>
  <c r="X58" i="1"/>
  <c r="Z58" i="1"/>
  <c r="AA58" i="1"/>
  <c r="W58" i="1"/>
  <c r="AJ58" i="1"/>
  <c r="AC59" i="1"/>
  <c r="AD59" i="1"/>
  <c r="AE59" i="1"/>
  <c r="AF59" i="1"/>
  <c r="AG59" i="1"/>
  <c r="AH59" i="1"/>
  <c r="AI59" i="1"/>
  <c r="X59" i="1"/>
  <c r="Z59" i="1"/>
  <c r="AA59" i="1"/>
  <c r="W59" i="1"/>
  <c r="AJ59" i="1"/>
  <c r="AC60" i="1"/>
  <c r="AD60" i="1"/>
  <c r="AE60" i="1"/>
  <c r="AF60" i="1"/>
  <c r="AG60" i="1"/>
  <c r="AH60" i="1"/>
  <c r="AI60" i="1"/>
  <c r="X60" i="1"/>
  <c r="Z60" i="1"/>
  <c r="AA60" i="1"/>
  <c r="W60" i="1"/>
  <c r="AJ60" i="1"/>
  <c r="AC61" i="1"/>
  <c r="AD61" i="1"/>
  <c r="AE61" i="1"/>
  <c r="AF61" i="1"/>
  <c r="AG61" i="1"/>
  <c r="AH61" i="1"/>
  <c r="AI61" i="1"/>
  <c r="X61" i="1"/>
  <c r="Z61" i="1"/>
  <c r="AA61" i="1"/>
  <c r="W61" i="1"/>
  <c r="AJ61" i="1"/>
  <c r="AJ64" i="1"/>
  <c r="AJ65" i="1"/>
  <c r="AJ66" i="1"/>
  <c r="AJ67" i="1"/>
  <c r="Y5" i="1"/>
  <c r="Y6" i="1"/>
  <c r="Y7" i="1"/>
  <c r="Y8" i="1"/>
  <c r="Y9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2" i="1"/>
  <c r="Y53" i="1"/>
  <c r="Y54" i="1"/>
  <c r="Y55" i="1"/>
  <c r="Y56" i="1"/>
  <c r="Y57" i="1"/>
  <c r="Y58" i="1"/>
  <c r="Y59" i="1"/>
  <c r="Y60" i="1"/>
  <c r="Y61" i="1"/>
  <c r="Y3" i="1"/>
  <c r="Y4" i="1"/>
  <c r="AC2" i="1"/>
  <c r="AD2" i="1"/>
  <c r="AE2" i="1"/>
  <c r="AF2" i="1"/>
  <c r="AG2" i="1"/>
  <c r="AH2" i="1"/>
  <c r="AI2" i="1"/>
  <c r="X2" i="1"/>
  <c r="Z2" i="1"/>
  <c r="AA2" i="1"/>
  <c r="W2" i="1"/>
  <c r="AJ2" i="1"/>
  <c r="Y2" i="1"/>
</calcChain>
</file>

<file path=xl/sharedStrings.xml><?xml version="1.0" encoding="utf-8"?>
<sst xmlns="http://schemas.openxmlformats.org/spreadsheetml/2006/main" count="504" uniqueCount="135">
  <si>
    <t>id</t>
  </si>
  <si>
    <t>code</t>
  </si>
  <si>
    <t>description</t>
  </si>
  <si>
    <t>type</t>
  </si>
  <si>
    <t>value</t>
  </si>
  <si>
    <t>rid</t>
  </si>
  <si>
    <t>nominal</t>
  </si>
  <si>
    <t>id number</t>
  </si>
  <si>
    <t>group</t>
  </si>
  <si>
    <t>group assigned</t>
  </si>
  <si>
    <t>stage</t>
  </si>
  <si>
    <t>stage of measure</t>
  </si>
  <si>
    <t>name</t>
  </si>
  <si>
    <t>sex</t>
  </si>
  <si>
    <t>civil status</t>
  </si>
  <si>
    <t>age</t>
  </si>
  <si>
    <t>date</t>
  </si>
  <si>
    <t>general information</t>
  </si>
  <si>
    <t>1=male; 2=female</t>
  </si>
  <si>
    <t>numeric</t>
  </si>
  <si>
    <t>month/day/year</t>
  </si>
  <si>
    <t>date of application</t>
  </si>
  <si>
    <t>patient name</t>
  </si>
  <si>
    <t>civ</t>
  </si>
  <si>
    <t>1=single; 2=married; 3=divorced; 4=separated; 5=widowed</t>
  </si>
  <si>
    <t>patient age</t>
  </si>
  <si>
    <t>number</t>
  </si>
  <si>
    <t>slp1</t>
  </si>
  <si>
    <t>slp2</t>
  </si>
  <si>
    <t>slp3</t>
  </si>
  <si>
    <t>slp4</t>
  </si>
  <si>
    <t>slp6</t>
  </si>
  <si>
    <t>slp7</t>
  </si>
  <si>
    <t>slp8</t>
  </si>
  <si>
    <t>slp9</t>
  </si>
  <si>
    <t>slp10</t>
  </si>
  <si>
    <t xml:space="preserve">time taken to fall asleep </t>
  </si>
  <si>
    <t>minutes</t>
  </si>
  <si>
    <t>hour</t>
  </si>
  <si>
    <t>usual time to sleep</t>
  </si>
  <si>
    <t>sleep quality assessment</t>
  </si>
  <si>
    <t>hours of actual sleep</t>
  </si>
  <si>
    <t>hours</t>
  </si>
  <si>
    <t>years</t>
  </si>
  <si>
    <t>usual time to wake up</t>
  </si>
  <si>
    <t>slp5a</t>
  </si>
  <si>
    <t>slp5b</t>
  </si>
  <si>
    <t>slp5c</t>
  </si>
  <si>
    <t>slp5d</t>
  </si>
  <si>
    <t>slp5e</t>
  </si>
  <si>
    <t>slp5f</t>
  </si>
  <si>
    <t>slp5g</t>
  </si>
  <si>
    <t>slp5h</t>
  </si>
  <si>
    <t>slp5i</t>
  </si>
  <si>
    <t>slp5j</t>
  </si>
  <si>
    <t>open question</t>
  </si>
  <si>
    <t xml:space="preserve">Cannot get to sleep within 30 minutes </t>
  </si>
  <si>
    <t>ordinal</t>
  </si>
  <si>
    <t>text</t>
  </si>
  <si>
    <t xml:space="preserve">Wake up in the middle of the night or early morning </t>
  </si>
  <si>
    <t xml:space="preserve">Have to get up to use the bathroom </t>
  </si>
  <si>
    <t xml:space="preserve">Cannot breathe comfortably </t>
  </si>
  <si>
    <t xml:space="preserve">Cough or snore loudly </t>
  </si>
  <si>
    <t xml:space="preserve">Feel too cold </t>
  </si>
  <si>
    <t xml:space="preserve">Feel too hot </t>
  </si>
  <si>
    <t xml:space="preserve">Have bad dreams </t>
  </si>
  <si>
    <t xml:space="preserve">Have pain </t>
  </si>
  <si>
    <t xml:space="preserve">Other reason (s) </t>
  </si>
  <si>
    <t xml:space="preserve">During the past month, how would you rate your sleep quality overall? </t>
  </si>
  <si>
    <t>4=Very good; 3=Fairly good; 2=Fairly bad; 1=Very bad;</t>
  </si>
  <si>
    <t>During the past month, how often have you taken medicine (prescribed or “over the counter”) to help you sleep?</t>
  </si>
  <si>
    <t xml:space="preserve">During the past month, how often have you had trouble staying awake while driving, eating meals, or engaging in social activity? </t>
  </si>
  <si>
    <t xml:space="preserve">During the past month, how much of a problem has it been for you to keep up enthusiasm to get things done? </t>
  </si>
  <si>
    <t>Do you sleep alone?</t>
  </si>
  <si>
    <t>1=alone; 2=with someone in another bed; 3=in the same room but inanother bed; 4=in the same bed</t>
  </si>
  <si>
    <t>rooster idenfication</t>
  </si>
  <si>
    <t>continuos</t>
  </si>
  <si>
    <t>T0=basal, T1=2 weeks,  T1-4=4 weeks (only sham patients), T2=3 months, T3=6 months, T4=12 months</t>
  </si>
  <si>
    <t>1=sham; 2=treatment</t>
  </si>
  <si>
    <t>score</t>
  </si>
  <si>
    <t>pitt_score</t>
  </si>
  <si>
    <t>Pittsburgh Total Score</t>
  </si>
  <si>
    <t>Subjective Quality of Sleep</t>
  </si>
  <si>
    <t>Sleep Latency</t>
  </si>
  <si>
    <t>Sleep Duration</t>
  </si>
  <si>
    <t>Habitual Sleep Efficiency</t>
  </si>
  <si>
    <t>Sleep Disturbances</t>
  </si>
  <si>
    <t>Use of Sleep Medications</t>
  </si>
  <si>
    <t>Daytime Dysfunction</t>
  </si>
  <si>
    <t>pitt_sqs</t>
  </si>
  <si>
    <t>pitt_sl</t>
  </si>
  <si>
    <t>pitt_sd</t>
  </si>
  <si>
    <t>pitt_hse</t>
  </si>
  <si>
    <t>pitt_sdis</t>
  </si>
  <si>
    <t>pitt_usmed</t>
  </si>
  <si>
    <t>pitt_dd</t>
  </si>
  <si>
    <t>table_name</t>
  </si>
  <si>
    <t>0 - 21</t>
  </si>
  <si>
    <t>pitt_gqs</t>
  </si>
  <si>
    <t>Global Quality of Sleep (&gt; or = to 5, good quality; &lt; or = to 6, bad quality)</t>
  </si>
  <si>
    <t>1=Good; 2= Bad</t>
  </si>
  <si>
    <t>PITTSBURGH</t>
  </si>
  <si>
    <t>T0</t>
  </si>
  <si>
    <t>NA</t>
  </si>
  <si>
    <t>0=Not during the past month; 1=Less than once a week; 2=Once or twice a week; 3=Three or more times a week</t>
  </si>
  <si>
    <t>pitt_slcateg</t>
  </si>
  <si>
    <t>Sleep Latency Categories</t>
  </si>
  <si>
    <t>0=0; 1-2=1; 3-4=2;5-6=3</t>
  </si>
  <si>
    <t>pitt_sdiscateg</t>
  </si>
  <si>
    <t>Sleep Disturbances categories</t>
  </si>
  <si>
    <t>total hours in bed</t>
  </si>
  <si>
    <t>pitt_totbed</t>
  </si>
  <si>
    <t>0=&gt;7; 1=6-7; 2=5-6; 3=&lt;5</t>
  </si>
  <si>
    <t>percentage</t>
  </si>
  <si>
    <t>pitt_hse_categ</t>
  </si>
  <si>
    <t>0=&gt;85%; 1= 75-85%; 2=65%-74%; 3=&lt;65%</t>
  </si>
  <si>
    <t>pitt_dd_categ</t>
  </si>
  <si>
    <t>3=Very good; 2=Fairly good; 1=Fairly bad; 0=Very bad;</t>
  </si>
  <si>
    <t>0=no problem; 1=only a slight problem; 2=a problem; 3=a serious problem</t>
  </si>
  <si>
    <t>T1</t>
  </si>
  <si>
    <t>colchon</t>
  </si>
  <si>
    <t>pensamientos del futuro</t>
  </si>
  <si>
    <t>T1-4</t>
  </si>
  <si>
    <t>T2</t>
  </si>
  <si>
    <t>parestesias MMII</t>
  </si>
  <si>
    <t>Preocupacion del trabajo</t>
  </si>
  <si>
    <t>Levanta a su hija al baño</t>
  </si>
  <si>
    <t>T3</t>
  </si>
  <si>
    <t>t1</t>
  </si>
  <si>
    <t>Ansiedad, craving</t>
  </si>
  <si>
    <t>7.5</t>
  </si>
  <si>
    <t>5.5</t>
  </si>
  <si>
    <t>T5</t>
  </si>
  <si>
    <t>T4</t>
  </si>
  <si>
    <t>01;00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</si>
</sst>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</font>
    <font>
      <sz val="12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1" applyFont="1"/>
    <xf numFmtId="0" fontId="2" fillId="0" borderId="0" xfId="1"/>
    <xf numFmtId="0" fontId="2" fillId="0" borderId="0" xfId="1" applyFill="1"/>
    <xf numFmtId="0" fontId="2" fillId="0" borderId="0" xfId="1" applyFont="1" applyFill="1"/>
    <xf numFmtId="0" fontId="3" fillId="0" borderId="0" xfId="0" applyFont="1"/>
    <xf numFmtId="0" fontId="2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20" fontId="0" fillId="0" borderId="0" xfId="0" applyNumberFormat="1"/>
    <xf numFmtId="0" fontId="0" fillId="0" borderId="0" xfId="0" applyFont="1" applyAlignment="1"/>
    <xf numFmtId="20" fontId="0" fillId="0" borderId="0" xfId="0" applyNumberFormat="1" applyFont="1"/>
    <xf numFmtId="0" fontId="6" fillId="0" borderId="0" xfId="0" applyFont="1" applyAlignment="1"/>
    <xf numFmtId="20" fontId="6" fillId="0" borderId="0" xfId="0" applyNumberFormat="1" applyFont="1" applyAlignment="1"/>
    <xf numFmtId="20" fontId="0" fillId="0" borderId="0" xfId="0" applyNumberFormat="1" applyFont="1" applyAlignment="1"/>
    <xf numFmtId="1" fontId="0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4" xfId="0" applyFont="1" applyBorder="1" applyAlignment="1"/>
    <xf numFmtId="0" fontId="0" fillId="0" borderId="4" xfId="0" applyFont="1" applyBorder="1"/>
    <xf numFmtId="0" fontId="0" fillId="3" borderId="0" xfId="0" applyFont="1" applyFill="1" applyBorder="1"/>
    <xf numFmtId="0" fontId="2" fillId="4" borderId="0" xfId="1" applyFill="1"/>
    <xf numFmtId="0" fontId="7" fillId="4" borderId="0" xfId="0" applyFont="1" applyFill="1"/>
    <xf numFmtId="0" fontId="7" fillId="4" borderId="0" xfId="0" applyFont="1" applyFill="1" applyAlignment="1"/>
    <xf numFmtId="20" fontId="7" fillId="4" borderId="0" xfId="0" applyNumberFormat="1" applyFont="1" applyFill="1"/>
    <xf numFmtId="0" fontId="8" fillId="4" borderId="0" xfId="0" applyFont="1" applyFill="1"/>
    <xf numFmtId="0" fontId="8" fillId="4" borderId="0" xfId="0" applyFont="1" applyFill="1" applyAlignment="1"/>
    <xf numFmtId="0" fontId="0" fillId="4" borderId="0" xfId="0" applyFill="1"/>
    <xf numFmtId="2" fontId="2" fillId="0" borderId="0" xfId="1" applyNumberFormat="1" applyFont="1" applyFill="1" applyAlignment="1">
      <alignment horizontal="left"/>
    </xf>
    <xf numFmtId="2" fontId="6" fillId="0" borderId="0" xfId="0" applyNumberFormat="1" applyFont="1" applyAlignment="1"/>
    <xf numFmtId="2" fontId="0" fillId="0" borderId="0" xfId="0" applyNumberFormat="1" applyFont="1"/>
    <xf numFmtId="2" fontId="0" fillId="2" borderId="1" xfId="0" applyNumberFormat="1" applyFill="1" applyBorder="1"/>
    <xf numFmtId="0" fontId="0" fillId="0" borderId="0" xfId="0" applyNumberFormat="1" applyFill="1" applyBorder="1"/>
    <xf numFmtId="0" fontId="0" fillId="0" borderId="0" xfId="0" applyFont="1" applyFill="1" applyBorder="1" applyAlignment="1"/>
    <xf numFmtId="0" fontId="2" fillId="2" borderId="0" xfId="1" applyFont="1" applyFill="1" applyAlignment="1">
      <alignment horizontal="left"/>
    </xf>
    <xf numFmtId="0" fontId="6" fillId="2" borderId="0" xfId="0" applyFont="1" applyFill="1" applyAlignment="1"/>
    <xf numFmtId="0" fontId="0" fillId="2" borderId="0" xfId="0" applyFont="1" applyFill="1" applyAlignment="1"/>
    <xf numFmtId="1" fontId="0" fillId="2" borderId="0" xfId="0" applyNumberFormat="1" applyFont="1" applyFill="1"/>
    <xf numFmtId="2" fontId="0" fillId="2" borderId="0" xfId="0" applyNumberFormat="1" applyFill="1" applyBorder="1"/>
    <xf numFmtId="2" fontId="7" fillId="4" borderId="0" xfId="0" applyNumberFormat="1" applyFont="1" applyFill="1"/>
    <xf numFmtId="0" fontId="0" fillId="0" borderId="2" xfId="0" applyFill="1" applyBorder="1"/>
    <xf numFmtId="164" fontId="0" fillId="0" borderId="0" xfId="0" applyNumberFormat="1"/>
  </cellXfs>
  <cellStyles count="4">
    <cellStyle name="Excel Built-in Normal" xfId="1"/>
    <cellStyle name="Hipervínculo" xfId="2" builtinId="8" hidden="1"/>
    <cellStyle name="Hipervínculo visitado" xfId="3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"/>
  <sheetViews>
    <sheetView tabSelected="1" topLeftCell="T1" zoomScale="92" zoomScaleNormal="92" workbookViewId="0">
      <pane ySplit="1" topLeftCell="A86" activePane="bottomLeft" state="frozen"/>
      <selection pane="bottomLeft" activeCell="AI104" sqref="AI104"/>
    </sheetView>
  </sheetViews>
  <sheetFormatPr baseColWidth="10" defaultRowHeight="15.75" x14ac:dyDescent="0.25"/>
  <cols>
    <col min="4" max="4" width="11" style="10"/>
    <col min="6" max="6" width="14.375" bestFit="1" customWidth="1"/>
    <col min="22" max="22" width="11" style="11"/>
    <col min="28" max="28" width="11" style="35"/>
  </cols>
  <sheetData>
    <row r="1" spans="1:36" s="7" customFormat="1" x14ac:dyDescent="0.25">
      <c r="A1" s="6" t="s">
        <v>5</v>
      </c>
      <c r="B1" s="6" t="s">
        <v>8</v>
      </c>
      <c r="C1" s="6" t="s">
        <v>10</v>
      </c>
      <c r="D1" s="36" t="s">
        <v>27</v>
      </c>
      <c r="E1" s="6" t="s">
        <v>28</v>
      </c>
      <c r="F1" s="6" t="s">
        <v>29</v>
      </c>
      <c r="G1" s="6" t="s">
        <v>30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31</v>
      </c>
      <c r="S1" s="6" t="s">
        <v>32</v>
      </c>
      <c r="T1" s="6" t="s">
        <v>33</v>
      </c>
      <c r="U1" s="6" t="s">
        <v>34</v>
      </c>
      <c r="V1" s="42" t="s">
        <v>35</v>
      </c>
      <c r="W1" s="6" t="s">
        <v>80</v>
      </c>
      <c r="X1" s="3" t="s">
        <v>89</v>
      </c>
      <c r="Y1" s="3" t="s">
        <v>90</v>
      </c>
      <c r="Z1" s="3" t="s">
        <v>105</v>
      </c>
      <c r="AA1" s="3" t="s">
        <v>91</v>
      </c>
      <c r="AB1" s="29" t="s">
        <v>111</v>
      </c>
      <c r="AC1" s="3" t="s">
        <v>92</v>
      </c>
      <c r="AD1" s="3" t="s">
        <v>114</v>
      </c>
      <c r="AE1" s="3" t="s">
        <v>93</v>
      </c>
      <c r="AF1" s="3" t="s">
        <v>108</v>
      </c>
      <c r="AG1" s="3" t="s">
        <v>94</v>
      </c>
      <c r="AH1" s="3" t="s">
        <v>95</v>
      </c>
      <c r="AI1" s="3" t="s">
        <v>116</v>
      </c>
      <c r="AJ1" s="3" t="s">
        <v>98</v>
      </c>
    </row>
    <row r="2" spans="1:36" x14ac:dyDescent="0.25">
      <c r="A2">
        <v>1</v>
      </c>
      <c r="B2" s="23">
        <v>1</v>
      </c>
      <c r="C2" t="s">
        <v>102</v>
      </c>
      <c r="D2" s="10">
        <v>23</v>
      </c>
      <c r="E2">
        <v>30</v>
      </c>
      <c r="F2">
        <v>8</v>
      </c>
      <c r="G2">
        <v>5</v>
      </c>
      <c r="H2">
        <v>3</v>
      </c>
      <c r="I2">
        <v>3</v>
      </c>
      <c r="J2">
        <v>2</v>
      </c>
      <c r="K2">
        <v>0</v>
      </c>
      <c r="L2">
        <v>0</v>
      </c>
      <c r="M2">
        <v>2</v>
      </c>
      <c r="N2">
        <v>3</v>
      </c>
      <c r="O2">
        <v>0</v>
      </c>
      <c r="P2">
        <v>0</v>
      </c>
      <c r="Q2" t="s">
        <v>103</v>
      </c>
      <c r="R2">
        <v>1</v>
      </c>
      <c r="S2">
        <v>3</v>
      </c>
      <c r="T2">
        <v>0</v>
      </c>
      <c r="U2">
        <v>0</v>
      </c>
      <c r="V2" s="11">
        <v>1</v>
      </c>
      <c r="W2">
        <f>SUM(X2,Z2,AA2,AD2,AF2,AG2,AI2)</f>
        <v>13</v>
      </c>
      <c r="X2">
        <f t="shared" ref="X2" si="0">R2</f>
        <v>1</v>
      </c>
      <c r="Y2">
        <f>(H2+IF(AND(E2&lt;=15),0,IF(AND(E2&gt;=16,E2&lt;=30),1,IF(AND(E2&gt;=31,E2&lt;=60),2,IF(E2&gt;60,3)))))</f>
        <v>4</v>
      </c>
      <c r="Z2">
        <f>IF((H2+IF(AND(E2&lt;=15),0,IF(AND(E2&gt;=16,E2&lt;=30),1,IF(AND(E2&gt;=31,E2&lt;=60),2,IF(E2&gt;60,3)))))=0,0,IF(AND((H2+IF(AND(E2&lt;=15),0,IF(AND(E2&gt;=16,E2&lt;=30),1,IF(AND(E2&gt;=31,E2&lt;=60),2,IF(E2&gt;60,3)))))&gt;=1,(H2+IF(AND(E2&lt;=15),0,IF(AND(E2&gt;=16,E2&lt;=30),1,IF(AND(E2&gt;=31,E2&lt;=60),2,IF(E2&gt;60,3)))))&lt;=2),1,IF(AND((H2+IF(AND(E2&lt;=15),0,IF(AND(E2&gt;=16,E2&lt;=30),1,IF(AND(E2&gt;=31,E2&lt;=60),2,IF(E2&gt;60,3)))))&gt;=3,(H2+IF(AND(E2&lt;=15),0,IF(AND(E2&gt;=16,E2&lt;=30),1,IF(AND(E2&gt;=31,E2&lt;=60),2,IF(E2&gt;60,3)))))&lt;=4),2,IF(AND((H2+IF(AND(E2&lt;=15),0,IF(AND(E2&gt;=16,E2&lt;=30),1,IF(AND(E2&gt;=31,E2&lt;=60),2,IF(E2&gt;60,3)))))&gt;=5),3))))</f>
        <v>2</v>
      </c>
      <c r="AA2">
        <f>IF(G2&gt;=7,0,IF(AND(G2&lt;7,G2&gt;=6),1,IF(AND(G2&lt;6,G2&gt;=5),2,(IF(AND(G2&lt;5),3,"NA")))))</f>
        <v>2</v>
      </c>
      <c r="AB2" s="30">
        <v>8</v>
      </c>
      <c r="AC2">
        <f>(G2/AB2)*100</f>
        <v>62.5</v>
      </c>
      <c r="AD2">
        <f>IF(AND(AC2&gt;=85),0,IF(AND(AC2&lt;85,AC2&gt;=75),1,IF(AND(AC2&lt;75,AC2&gt;=65),2,IF(AND(AC2&lt;65),3,"NA"))))</f>
        <v>3</v>
      </c>
      <c r="AE2">
        <f t="shared" ref="AE2" si="1">SUM(H2:P2)</f>
        <v>13</v>
      </c>
      <c r="AF2">
        <f t="shared" ref="AF2" si="2">IF(AND(AE2=0),0,IF(AND(AE2&gt;=1,AE2&lt;=9),1,IF(AND(AE2&gt;=10,AE2&lt;=18),2,IF(AND(AE2&gt;=19),3,"NA"))))</f>
        <v>2</v>
      </c>
      <c r="AG2">
        <f t="shared" ref="AG2" si="3">S2</f>
        <v>3</v>
      </c>
      <c r="AH2">
        <f t="shared" ref="AH2" si="4">T2+U2</f>
        <v>0</v>
      </c>
      <c r="AI2">
        <f t="shared" ref="AI2" si="5">IF(AND(AH2=0),0,IF(AND(AH2&gt;=1,AH2&lt;=2),1,IF(AND(AH2&gt;=3,AH2&lt;=4),2,IF(AND(AH2&gt;=5),3,"NA"))))</f>
        <v>0</v>
      </c>
      <c r="AJ2">
        <f t="shared" ref="AJ2" si="6">IF(W2&lt;6,1,2)</f>
        <v>2</v>
      </c>
    </row>
    <row r="3" spans="1:36" x14ac:dyDescent="0.25">
      <c r="A3">
        <v>1</v>
      </c>
      <c r="B3" s="23">
        <v>1</v>
      </c>
      <c r="C3" t="s">
        <v>119</v>
      </c>
      <c r="D3" s="10">
        <v>23</v>
      </c>
      <c r="E3">
        <v>10</v>
      </c>
      <c r="F3">
        <v>5</v>
      </c>
      <c r="G3">
        <v>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103</v>
      </c>
      <c r="R3">
        <v>1</v>
      </c>
      <c r="S3">
        <v>0</v>
      </c>
      <c r="T3">
        <v>3</v>
      </c>
      <c r="U3">
        <v>1</v>
      </c>
      <c r="V3" s="11">
        <v>1</v>
      </c>
      <c r="W3">
        <f t="shared" ref="W3:W5" si="7">SUM(X3,Z3,AA3,AD3,AF3,AG3,AI3)</f>
        <v>4</v>
      </c>
      <c r="X3">
        <f t="shared" ref="X3:X5" si="8">R3</f>
        <v>1</v>
      </c>
      <c r="Y3">
        <f t="shared" ref="Y3:Y5" si="9">(H3+IF(AND(E3&lt;=15),0,IF(AND(E3&gt;=16,E3&lt;=30),1,IF(AND(E3&gt;=31,E3&lt;=60),2,IF(E3&gt;60,3)))))</f>
        <v>0</v>
      </c>
      <c r="Z3">
        <f t="shared" ref="Z3:Z5" si="10">IF((H3+IF(AND(E3&lt;=15),0,IF(AND(E3&gt;=16,E3&lt;=30),1,IF(AND(E3&gt;=31,E3&lt;=60),2,IF(E3&gt;60,3)))))=0,0,IF(AND((H3+IF(AND(E3&lt;=15),0,IF(AND(E3&gt;=16,E3&lt;=30),1,IF(AND(E3&gt;=31,E3&lt;=60),2,IF(E3&gt;60,3)))))&gt;=1,(H3+IF(AND(E3&lt;=15),0,IF(AND(E3&gt;=16,E3&lt;=30),1,IF(AND(E3&gt;=31,E3&lt;=60),2,IF(E3&gt;60,3)))))&lt;=2),1,IF(AND((H3+IF(AND(E3&lt;=15),0,IF(AND(E3&gt;=16,E3&lt;=30),1,IF(AND(E3&gt;=31,E3&lt;=60),2,IF(E3&gt;60,3)))))&gt;=3,(H3+IF(AND(E3&lt;=15),0,IF(AND(E3&gt;=16,E3&lt;=30),1,IF(AND(E3&gt;=31,E3&lt;=60),2,IF(E3&gt;60,3)))))&lt;=4),2,IF(AND((H3+IF(AND(E3&lt;=15),0,IF(AND(E3&gt;=16,E3&lt;=30),1,IF(AND(E3&gt;=31,E3&lt;=60),2,IF(E3&gt;60,3)))))&gt;=5),3))))</f>
        <v>0</v>
      </c>
      <c r="AA3">
        <f t="shared" ref="AA3:AA5" si="11">IF(G3&gt;=7,0,IF(AND(G3&lt;7,G3&gt;=6),1,IF(AND(G3&lt;6,G3&gt;=5),2,(IF(AND(G3&lt;5),3,"NA")))))</f>
        <v>1</v>
      </c>
      <c r="AB3" s="30">
        <v>6</v>
      </c>
      <c r="AC3">
        <f t="shared" ref="AC3:AC67" si="12">(G3/AB3)*100</f>
        <v>100</v>
      </c>
      <c r="AD3">
        <f t="shared" ref="AD3:AD67" si="13">IF(AND(AC3&gt;=85),0,IF(AND(AC3&lt;85,AC3&gt;=75),1,IF(AND(AC3&lt;75,AC3&gt;=65),2,IF(AND(AC3&lt;65),3,"NA"))))</f>
        <v>0</v>
      </c>
      <c r="AE3">
        <f t="shared" ref="AE3:AE67" si="14">SUM(H3:P3)</f>
        <v>0</v>
      </c>
      <c r="AF3">
        <f t="shared" ref="AF3:AF67" si="15">IF(AND(AE3=0),0,IF(AND(AE3&gt;=1,AE3&lt;=9),1,IF(AND(AE3&gt;=10,AE3&lt;=18),2,IF(AND(AE3&gt;=19),3,"NA"))))</f>
        <v>0</v>
      </c>
      <c r="AG3">
        <f t="shared" ref="AG3:AG67" si="16">S3</f>
        <v>0</v>
      </c>
      <c r="AH3">
        <f t="shared" ref="AH3:AH67" si="17">T3+U3</f>
        <v>4</v>
      </c>
      <c r="AI3">
        <f t="shared" ref="AI3:AI67" si="18">IF(AND(AH3=0),0,IF(AND(AH3&gt;=1,AH3&lt;=2),1,IF(AND(AH3&gt;=3,AH3&lt;=4),2,IF(AND(AH3&gt;=5),3,"NA"))))</f>
        <v>2</v>
      </c>
      <c r="AJ3">
        <f t="shared" ref="AJ3:AJ67" si="19">IF(W3&lt;6,1,2)</f>
        <v>1</v>
      </c>
    </row>
    <row r="4" spans="1:36" x14ac:dyDescent="0.25">
      <c r="A4">
        <v>1</v>
      </c>
      <c r="B4" s="23">
        <v>1</v>
      </c>
      <c r="C4" t="s">
        <v>132</v>
      </c>
      <c r="D4" s="10">
        <v>22</v>
      </c>
      <c r="E4">
        <v>5</v>
      </c>
      <c r="F4" s="12">
        <v>0.22222222222222221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1" t="s">
        <v>103</v>
      </c>
      <c r="R4">
        <v>3</v>
      </c>
      <c r="S4">
        <v>3</v>
      </c>
      <c r="T4">
        <v>3</v>
      </c>
      <c r="U4">
        <v>3</v>
      </c>
      <c r="V4" s="11">
        <v>3</v>
      </c>
      <c r="W4" t="e">
        <f t="shared" si="7"/>
        <v>#DIV/0!</v>
      </c>
      <c r="X4">
        <f t="shared" si="8"/>
        <v>3</v>
      </c>
      <c r="Y4">
        <f t="shared" si="9"/>
        <v>0</v>
      </c>
      <c r="Z4">
        <f t="shared" si="10"/>
        <v>0</v>
      </c>
      <c r="AA4">
        <f t="shared" si="11"/>
        <v>0</v>
      </c>
      <c r="AB4" s="30"/>
      <c r="AC4" t="e">
        <f t="shared" si="12"/>
        <v>#DIV/0!</v>
      </c>
      <c r="AD4" t="e">
        <f t="shared" si="13"/>
        <v>#DIV/0!</v>
      </c>
      <c r="AE4">
        <f t="shared" si="14"/>
        <v>0</v>
      </c>
      <c r="AF4">
        <f t="shared" si="15"/>
        <v>0</v>
      </c>
      <c r="AG4">
        <f t="shared" si="16"/>
        <v>3</v>
      </c>
      <c r="AH4">
        <f t="shared" si="17"/>
        <v>6</v>
      </c>
      <c r="AI4">
        <f t="shared" si="18"/>
        <v>3</v>
      </c>
      <c r="AJ4" t="e">
        <f t="shared" si="19"/>
        <v>#DIV/0!</v>
      </c>
    </row>
    <row r="5" spans="1:36" x14ac:dyDescent="0.25">
      <c r="A5">
        <v>2</v>
      </c>
      <c r="B5" s="23">
        <v>1</v>
      </c>
      <c r="C5" t="s">
        <v>102</v>
      </c>
      <c r="D5" s="10">
        <v>23</v>
      </c>
      <c r="E5">
        <v>5</v>
      </c>
      <c r="F5">
        <v>7</v>
      </c>
      <c r="G5">
        <v>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2</v>
      </c>
      <c r="P5">
        <v>0</v>
      </c>
      <c r="Q5" t="s">
        <v>103</v>
      </c>
      <c r="R5">
        <v>3</v>
      </c>
      <c r="S5">
        <v>3</v>
      </c>
      <c r="T5">
        <v>3</v>
      </c>
      <c r="U5">
        <v>1</v>
      </c>
      <c r="V5" s="11">
        <v>1</v>
      </c>
      <c r="W5">
        <f t="shared" si="7"/>
        <v>9</v>
      </c>
      <c r="X5">
        <f t="shared" si="8"/>
        <v>3</v>
      </c>
      <c r="Y5">
        <f t="shared" si="9"/>
        <v>0</v>
      </c>
      <c r="Z5">
        <f t="shared" si="10"/>
        <v>0</v>
      </c>
      <c r="AA5">
        <f t="shared" si="11"/>
        <v>0</v>
      </c>
      <c r="AB5" s="30">
        <v>8</v>
      </c>
      <c r="AC5">
        <f t="shared" si="12"/>
        <v>87.5</v>
      </c>
      <c r="AD5">
        <f t="shared" si="13"/>
        <v>0</v>
      </c>
      <c r="AE5">
        <f t="shared" si="14"/>
        <v>4</v>
      </c>
      <c r="AF5">
        <f t="shared" si="15"/>
        <v>1</v>
      </c>
      <c r="AG5">
        <f t="shared" si="16"/>
        <v>3</v>
      </c>
      <c r="AH5">
        <f t="shared" si="17"/>
        <v>4</v>
      </c>
      <c r="AI5">
        <f t="shared" si="18"/>
        <v>2</v>
      </c>
      <c r="AJ5">
        <f t="shared" si="19"/>
        <v>2</v>
      </c>
    </row>
    <row r="6" spans="1:36" x14ac:dyDescent="0.25">
      <c r="A6">
        <v>2</v>
      </c>
      <c r="B6" s="23">
        <v>1</v>
      </c>
      <c r="C6" t="s">
        <v>119</v>
      </c>
      <c r="D6" s="10">
        <v>23</v>
      </c>
      <c r="E6">
        <v>5</v>
      </c>
      <c r="F6">
        <v>6.5</v>
      </c>
      <c r="G6">
        <v>7.5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 t="s">
        <v>103</v>
      </c>
      <c r="R6">
        <v>2</v>
      </c>
      <c r="S6">
        <v>3</v>
      </c>
      <c r="T6">
        <v>3</v>
      </c>
      <c r="U6">
        <v>1</v>
      </c>
      <c r="V6" s="11">
        <v>4</v>
      </c>
      <c r="W6">
        <f t="shared" ref="W6:W63" si="20">SUM(X6,Z6,AA6,AD6,AF6,AG6,AI6)</f>
        <v>8</v>
      </c>
      <c r="X6">
        <f t="shared" ref="X6:X63" si="21">R6</f>
        <v>2</v>
      </c>
      <c r="Y6">
        <f t="shared" ref="Y6:Y63" si="22">(H6+IF(AND(E6&lt;=15),0,IF(AND(E6&gt;=16,E6&lt;=30),1,IF(AND(E6&gt;=31,E6&lt;=60),2,IF(E6&gt;60,3)))))</f>
        <v>0</v>
      </c>
      <c r="Z6">
        <f t="shared" ref="Z6:Z63" si="23">IF((H6+IF(AND(E6&lt;=15),0,IF(AND(E6&gt;=16,E6&lt;=30),1,IF(AND(E6&gt;=31,E6&lt;=60),2,IF(E6&gt;60,3)))))=0,0,IF(AND((H6+IF(AND(E6&lt;=15),0,IF(AND(E6&gt;=16,E6&lt;=30),1,IF(AND(E6&gt;=31,E6&lt;=60),2,IF(E6&gt;60,3)))))&gt;=1,(H6+IF(AND(E6&lt;=15),0,IF(AND(E6&gt;=16,E6&lt;=30),1,IF(AND(E6&gt;=31,E6&lt;=60),2,IF(E6&gt;60,3)))))&lt;=2),1,IF(AND((H6+IF(AND(E6&lt;=15),0,IF(AND(E6&gt;=16,E6&lt;=30),1,IF(AND(E6&gt;=31,E6&lt;=60),2,IF(E6&gt;60,3)))))&gt;=3,(H6+IF(AND(E6&lt;=15),0,IF(AND(E6&gt;=16,E6&lt;=30),1,IF(AND(E6&gt;=31,E6&lt;=60),2,IF(E6&gt;60,3)))))&lt;=4),2,IF(AND((H6+IF(AND(E6&lt;=15),0,IF(AND(E6&gt;=16,E6&lt;=30),1,IF(AND(E6&gt;=31,E6&lt;=60),2,IF(E6&gt;60,3)))))&gt;=5),3))))</f>
        <v>0</v>
      </c>
      <c r="AA6">
        <f t="shared" ref="AA6:AA63" si="24">IF(G6&gt;=7,0,IF(AND(G6&lt;7,G6&gt;=6),1,IF(AND(G6&lt;6,G6&gt;=5),2,(IF(AND(G6&lt;5),3,"NA")))))</f>
        <v>0</v>
      </c>
      <c r="AB6" s="30">
        <v>7.5</v>
      </c>
      <c r="AC6">
        <f t="shared" si="12"/>
        <v>100</v>
      </c>
      <c r="AD6">
        <f t="shared" si="13"/>
        <v>0</v>
      </c>
      <c r="AE6">
        <f t="shared" si="14"/>
        <v>2</v>
      </c>
      <c r="AF6">
        <f t="shared" si="15"/>
        <v>1</v>
      </c>
      <c r="AG6">
        <f t="shared" si="16"/>
        <v>3</v>
      </c>
      <c r="AH6">
        <f t="shared" si="17"/>
        <v>4</v>
      </c>
      <c r="AI6">
        <f t="shared" si="18"/>
        <v>2</v>
      </c>
      <c r="AJ6">
        <f t="shared" si="19"/>
        <v>2</v>
      </c>
    </row>
    <row r="7" spans="1:36" x14ac:dyDescent="0.25">
      <c r="A7">
        <v>2</v>
      </c>
      <c r="B7" s="23">
        <v>1</v>
      </c>
      <c r="C7" t="s">
        <v>122</v>
      </c>
      <c r="D7" s="10">
        <v>23</v>
      </c>
      <c r="E7">
        <v>30</v>
      </c>
      <c r="F7">
        <v>6.6</v>
      </c>
      <c r="G7">
        <v>6.5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3</v>
      </c>
      <c r="O7">
        <v>3</v>
      </c>
      <c r="P7">
        <v>3</v>
      </c>
      <c r="Q7" t="s">
        <v>103</v>
      </c>
      <c r="R7">
        <v>2</v>
      </c>
      <c r="S7">
        <v>3</v>
      </c>
      <c r="T7">
        <v>3</v>
      </c>
      <c r="U7">
        <v>1</v>
      </c>
      <c r="V7" s="11">
        <v>2</v>
      </c>
      <c r="W7">
        <f t="shared" si="20"/>
        <v>11</v>
      </c>
      <c r="X7">
        <f t="shared" si="21"/>
        <v>2</v>
      </c>
      <c r="Y7">
        <f t="shared" si="22"/>
        <v>1</v>
      </c>
      <c r="Z7">
        <f t="shared" si="23"/>
        <v>1</v>
      </c>
      <c r="AA7">
        <f t="shared" si="24"/>
        <v>1</v>
      </c>
      <c r="AB7" s="30">
        <v>7.6</v>
      </c>
      <c r="AC7">
        <f t="shared" si="12"/>
        <v>85.526315789473685</v>
      </c>
      <c r="AD7">
        <f t="shared" si="13"/>
        <v>0</v>
      </c>
      <c r="AE7">
        <f t="shared" si="14"/>
        <v>11</v>
      </c>
      <c r="AF7">
        <f t="shared" si="15"/>
        <v>2</v>
      </c>
      <c r="AG7">
        <f t="shared" si="16"/>
        <v>3</v>
      </c>
      <c r="AH7">
        <f t="shared" si="17"/>
        <v>4</v>
      </c>
      <c r="AI7">
        <f t="shared" si="18"/>
        <v>2</v>
      </c>
      <c r="AJ7">
        <f t="shared" si="19"/>
        <v>2</v>
      </c>
    </row>
    <row r="8" spans="1:36" x14ac:dyDescent="0.25">
      <c r="A8">
        <v>2</v>
      </c>
      <c r="B8" s="23">
        <v>1</v>
      </c>
      <c r="C8" t="s">
        <v>123</v>
      </c>
      <c r="D8" s="10">
        <v>23</v>
      </c>
      <c r="E8">
        <v>60</v>
      </c>
      <c r="F8">
        <v>7</v>
      </c>
      <c r="G8">
        <v>5</v>
      </c>
      <c r="H8">
        <v>3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 t="s">
        <v>103</v>
      </c>
      <c r="R8">
        <v>1</v>
      </c>
      <c r="S8">
        <v>2</v>
      </c>
      <c r="T8">
        <v>3</v>
      </c>
      <c r="U8">
        <v>1</v>
      </c>
      <c r="V8" s="11">
        <v>1</v>
      </c>
      <c r="W8">
        <f t="shared" si="20"/>
        <v>14</v>
      </c>
      <c r="X8">
        <f t="shared" si="21"/>
        <v>1</v>
      </c>
      <c r="Y8">
        <f t="shared" si="22"/>
        <v>5</v>
      </c>
      <c r="Z8">
        <f t="shared" si="23"/>
        <v>3</v>
      </c>
      <c r="AA8">
        <f t="shared" si="24"/>
        <v>2</v>
      </c>
      <c r="AB8" s="30">
        <v>8</v>
      </c>
      <c r="AC8">
        <f t="shared" si="12"/>
        <v>62.5</v>
      </c>
      <c r="AD8">
        <f t="shared" si="13"/>
        <v>3</v>
      </c>
      <c r="AE8">
        <f t="shared" si="14"/>
        <v>7</v>
      </c>
      <c r="AF8">
        <f t="shared" si="15"/>
        <v>1</v>
      </c>
      <c r="AG8">
        <f t="shared" si="16"/>
        <v>2</v>
      </c>
      <c r="AH8">
        <f t="shared" si="17"/>
        <v>4</v>
      </c>
      <c r="AI8">
        <f t="shared" si="18"/>
        <v>2</v>
      </c>
      <c r="AJ8">
        <f t="shared" si="19"/>
        <v>2</v>
      </c>
    </row>
    <row r="9" spans="1:36" x14ac:dyDescent="0.25">
      <c r="A9">
        <v>2</v>
      </c>
      <c r="B9" s="23">
        <v>1</v>
      </c>
      <c r="C9" t="s">
        <v>127</v>
      </c>
      <c r="D9" s="10">
        <v>20</v>
      </c>
      <c r="E9">
        <v>6</v>
      </c>
      <c r="F9">
        <v>7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 t="s">
        <v>103</v>
      </c>
      <c r="R9">
        <v>0</v>
      </c>
      <c r="S9">
        <v>3</v>
      </c>
      <c r="T9">
        <v>3</v>
      </c>
      <c r="U9">
        <v>3</v>
      </c>
      <c r="V9" s="11">
        <v>1</v>
      </c>
      <c r="W9">
        <f t="shared" si="20"/>
        <v>17</v>
      </c>
      <c r="X9">
        <f t="shared" si="21"/>
        <v>0</v>
      </c>
      <c r="Y9">
        <f t="shared" si="22"/>
        <v>3</v>
      </c>
      <c r="Z9">
        <f t="shared" si="23"/>
        <v>2</v>
      </c>
      <c r="AA9">
        <f t="shared" si="24"/>
        <v>3</v>
      </c>
      <c r="AB9" s="30">
        <v>11</v>
      </c>
      <c r="AC9">
        <f t="shared" si="12"/>
        <v>27.27272727272727</v>
      </c>
      <c r="AD9">
        <f t="shared" si="13"/>
        <v>3</v>
      </c>
      <c r="AE9">
        <f t="shared" si="14"/>
        <v>27</v>
      </c>
      <c r="AF9">
        <f t="shared" si="15"/>
        <v>3</v>
      </c>
      <c r="AG9">
        <f t="shared" si="16"/>
        <v>3</v>
      </c>
      <c r="AH9">
        <f t="shared" si="17"/>
        <v>6</v>
      </c>
      <c r="AI9">
        <f t="shared" si="18"/>
        <v>3</v>
      </c>
      <c r="AJ9">
        <f t="shared" si="19"/>
        <v>2</v>
      </c>
    </row>
    <row r="10" spans="1:36" x14ac:dyDescent="0.25">
      <c r="A10">
        <v>2</v>
      </c>
      <c r="B10" s="23">
        <v>1</v>
      </c>
      <c r="C10" t="s">
        <v>133</v>
      </c>
      <c r="D10" s="10">
        <v>23</v>
      </c>
      <c r="E10">
        <v>5</v>
      </c>
      <c r="F10">
        <v>9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1</v>
      </c>
      <c r="P10">
        <v>0</v>
      </c>
      <c r="Q10" t="s">
        <v>103</v>
      </c>
      <c r="R10">
        <v>3</v>
      </c>
      <c r="S10">
        <v>3</v>
      </c>
      <c r="T10">
        <v>3</v>
      </c>
      <c r="U10">
        <v>1</v>
      </c>
      <c r="V10" s="11">
        <v>4</v>
      </c>
      <c r="W10">
        <f t="shared" si="20"/>
        <v>10</v>
      </c>
      <c r="X10">
        <f t="shared" si="21"/>
        <v>3</v>
      </c>
      <c r="Y10">
        <f t="shared" si="22"/>
        <v>0</v>
      </c>
      <c r="Z10">
        <f t="shared" si="23"/>
        <v>0</v>
      </c>
      <c r="AA10">
        <f t="shared" si="24"/>
        <v>0</v>
      </c>
      <c r="AB10" s="30">
        <v>10</v>
      </c>
      <c r="AC10">
        <f t="shared" si="12"/>
        <v>80</v>
      </c>
      <c r="AD10">
        <f t="shared" si="13"/>
        <v>1</v>
      </c>
      <c r="AE10">
        <f t="shared" si="14"/>
        <v>3</v>
      </c>
      <c r="AF10">
        <f t="shared" si="15"/>
        <v>1</v>
      </c>
      <c r="AG10">
        <f t="shared" si="16"/>
        <v>3</v>
      </c>
      <c r="AH10">
        <f t="shared" si="17"/>
        <v>4</v>
      </c>
      <c r="AI10">
        <f t="shared" si="18"/>
        <v>2</v>
      </c>
      <c r="AJ10">
        <f t="shared" si="19"/>
        <v>2</v>
      </c>
    </row>
    <row r="11" spans="1:36" x14ac:dyDescent="0.25">
      <c r="A11">
        <v>3</v>
      </c>
      <c r="B11" s="23">
        <v>2</v>
      </c>
      <c r="C11" t="s">
        <v>102</v>
      </c>
      <c r="D11" s="10">
        <v>23</v>
      </c>
      <c r="E11">
        <v>120</v>
      </c>
      <c r="F11">
        <v>10</v>
      </c>
      <c r="G11">
        <v>7</v>
      </c>
      <c r="H11">
        <v>3</v>
      </c>
      <c r="I11">
        <v>3</v>
      </c>
      <c r="J11">
        <v>3</v>
      </c>
      <c r="K11">
        <v>0</v>
      </c>
      <c r="L11">
        <v>2</v>
      </c>
      <c r="M11">
        <v>0</v>
      </c>
      <c r="N11">
        <v>2</v>
      </c>
      <c r="O11">
        <v>1</v>
      </c>
      <c r="P11">
        <v>1</v>
      </c>
      <c r="Q11" t="s">
        <v>103</v>
      </c>
      <c r="R11">
        <v>3</v>
      </c>
      <c r="S11">
        <v>0</v>
      </c>
      <c r="T11">
        <v>2</v>
      </c>
      <c r="U11">
        <v>3</v>
      </c>
      <c r="V11" s="11">
        <v>1</v>
      </c>
      <c r="W11">
        <f t="shared" si="20"/>
        <v>14</v>
      </c>
      <c r="X11">
        <f t="shared" si="21"/>
        <v>3</v>
      </c>
      <c r="Y11">
        <f t="shared" si="22"/>
        <v>6</v>
      </c>
      <c r="Z11">
        <f t="shared" si="23"/>
        <v>3</v>
      </c>
      <c r="AA11">
        <f t="shared" si="24"/>
        <v>0</v>
      </c>
      <c r="AB11" s="30">
        <v>11</v>
      </c>
      <c r="AC11">
        <f t="shared" si="12"/>
        <v>63.636363636363633</v>
      </c>
      <c r="AD11">
        <f t="shared" si="13"/>
        <v>3</v>
      </c>
      <c r="AE11">
        <f t="shared" si="14"/>
        <v>15</v>
      </c>
      <c r="AF11">
        <f t="shared" si="15"/>
        <v>2</v>
      </c>
      <c r="AG11">
        <f t="shared" si="16"/>
        <v>0</v>
      </c>
      <c r="AH11">
        <f t="shared" si="17"/>
        <v>5</v>
      </c>
      <c r="AI11">
        <f t="shared" si="18"/>
        <v>3</v>
      </c>
      <c r="AJ11">
        <f t="shared" si="19"/>
        <v>2</v>
      </c>
    </row>
    <row r="12" spans="1:36" x14ac:dyDescent="0.25">
      <c r="A12">
        <v>3</v>
      </c>
      <c r="B12" s="23">
        <v>2</v>
      </c>
      <c r="C12" t="s">
        <v>119</v>
      </c>
      <c r="D12" s="10">
        <v>22</v>
      </c>
      <c r="E12">
        <v>120</v>
      </c>
      <c r="F12">
        <v>8</v>
      </c>
      <c r="G12">
        <v>7</v>
      </c>
      <c r="H12">
        <v>3</v>
      </c>
      <c r="I12">
        <v>3</v>
      </c>
      <c r="J12">
        <v>3</v>
      </c>
      <c r="K12">
        <v>0</v>
      </c>
      <c r="L12">
        <v>0</v>
      </c>
      <c r="M12">
        <v>0</v>
      </c>
      <c r="N12">
        <v>3</v>
      </c>
      <c r="O12">
        <v>0</v>
      </c>
      <c r="P12">
        <v>0</v>
      </c>
      <c r="Q12" t="s">
        <v>103</v>
      </c>
      <c r="R12">
        <v>1</v>
      </c>
      <c r="S12">
        <v>0</v>
      </c>
      <c r="T12">
        <v>3</v>
      </c>
      <c r="U12">
        <v>2</v>
      </c>
      <c r="V12" s="11">
        <v>1</v>
      </c>
      <c r="W12">
        <f t="shared" si="20"/>
        <v>11</v>
      </c>
      <c r="X12">
        <f t="shared" si="21"/>
        <v>1</v>
      </c>
      <c r="Y12">
        <f t="shared" si="22"/>
        <v>6</v>
      </c>
      <c r="Z12">
        <f t="shared" si="23"/>
        <v>3</v>
      </c>
      <c r="AA12">
        <f t="shared" si="24"/>
        <v>0</v>
      </c>
      <c r="AB12" s="30">
        <v>10</v>
      </c>
      <c r="AC12">
        <f t="shared" si="12"/>
        <v>70</v>
      </c>
      <c r="AD12">
        <f t="shared" si="13"/>
        <v>2</v>
      </c>
      <c r="AE12">
        <f t="shared" si="14"/>
        <v>12</v>
      </c>
      <c r="AF12">
        <f t="shared" si="15"/>
        <v>2</v>
      </c>
      <c r="AG12">
        <f t="shared" si="16"/>
        <v>0</v>
      </c>
      <c r="AH12">
        <f t="shared" si="17"/>
        <v>5</v>
      </c>
      <c r="AI12">
        <f t="shared" si="18"/>
        <v>3</v>
      </c>
      <c r="AJ12">
        <f t="shared" si="19"/>
        <v>2</v>
      </c>
    </row>
    <row r="13" spans="1:36" x14ac:dyDescent="0.25">
      <c r="A13">
        <v>3</v>
      </c>
      <c r="B13" s="23">
        <v>2</v>
      </c>
      <c r="C13" t="s">
        <v>123</v>
      </c>
      <c r="D13" s="10">
        <v>23</v>
      </c>
      <c r="E13">
        <v>30</v>
      </c>
      <c r="F13">
        <v>7</v>
      </c>
      <c r="G13">
        <v>6</v>
      </c>
      <c r="H13">
        <v>2</v>
      </c>
      <c r="I13">
        <v>3</v>
      </c>
      <c r="J13">
        <v>3</v>
      </c>
      <c r="K13">
        <v>0</v>
      </c>
      <c r="L13">
        <v>0</v>
      </c>
      <c r="M13">
        <v>0</v>
      </c>
      <c r="N13">
        <v>3</v>
      </c>
      <c r="O13">
        <v>3</v>
      </c>
      <c r="P13">
        <v>0</v>
      </c>
      <c r="Q13" t="s">
        <v>103</v>
      </c>
      <c r="R13">
        <v>2</v>
      </c>
      <c r="S13">
        <v>3</v>
      </c>
      <c r="T13">
        <v>2</v>
      </c>
      <c r="U13">
        <v>1</v>
      </c>
      <c r="V13" s="11">
        <v>1</v>
      </c>
      <c r="W13">
        <f t="shared" si="20"/>
        <v>13</v>
      </c>
      <c r="X13">
        <f t="shared" si="21"/>
        <v>2</v>
      </c>
      <c r="Y13">
        <f t="shared" si="22"/>
        <v>3</v>
      </c>
      <c r="Z13">
        <f t="shared" si="23"/>
        <v>2</v>
      </c>
      <c r="AA13">
        <f t="shared" si="24"/>
        <v>1</v>
      </c>
      <c r="AB13" s="30">
        <v>8</v>
      </c>
      <c r="AC13">
        <f t="shared" si="12"/>
        <v>75</v>
      </c>
      <c r="AD13">
        <f t="shared" si="13"/>
        <v>1</v>
      </c>
      <c r="AE13">
        <f t="shared" si="14"/>
        <v>14</v>
      </c>
      <c r="AF13">
        <f t="shared" si="15"/>
        <v>2</v>
      </c>
      <c r="AG13">
        <f t="shared" si="16"/>
        <v>3</v>
      </c>
      <c r="AH13">
        <f t="shared" si="17"/>
        <v>3</v>
      </c>
      <c r="AI13">
        <f t="shared" si="18"/>
        <v>2</v>
      </c>
      <c r="AJ13">
        <f t="shared" si="19"/>
        <v>2</v>
      </c>
    </row>
    <row r="14" spans="1:36" x14ac:dyDescent="0.25">
      <c r="A14">
        <v>3</v>
      </c>
      <c r="B14" s="23">
        <v>2</v>
      </c>
      <c r="C14" t="s">
        <v>127</v>
      </c>
      <c r="D14" s="10">
        <v>22</v>
      </c>
      <c r="E14">
        <v>60</v>
      </c>
      <c r="F14">
        <v>10</v>
      </c>
      <c r="G14">
        <v>9</v>
      </c>
      <c r="H14">
        <v>3</v>
      </c>
      <c r="I14">
        <v>3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103</v>
      </c>
      <c r="R14">
        <v>0</v>
      </c>
      <c r="S14">
        <v>3</v>
      </c>
      <c r="T14">
        <v>3</v>
      </c>
      <c r="U14">
        <v>2</v>
      </c>
      <c r="V14" s="11">
        <v>1</v>
      </c>
      <c r="W14">
        <f t="shared" si="20"/>
        <v>11</v>
      </c>
      <c r="X14">
        <f t="shared" si="21"/>
        <v>0</v>
      </c>
      <c r="Y14">
        <f t="shared" si="22"/>
        <v>5</v>
      </c>
      <c r="Z14">
        <f t="shared" si="23"/>
        <v>3</v>
      </c>
      <c r="AA14">
        <f t="shared" si="24"/>
        <v>0</v>
      </c>
      <c r="AB14" s="30">
        <v>12</v>
      </c>
      <c r="AC14">
        <f t="shared" si="12"/>
        <v>75</v>
      </c>
      <c r="AD14">
        <f t="shared" si="13"/>
        <v>1</v>
      </c>
      <c r="AE14">
        <f t="shared" si="14"/>
        <v>9</v>
      </c>
      <c r="AF14">
        <f t="shared" si="15"/>
        <v>1</v>
      </c>
      <c r="AG14">
        <f t="shared" si="16"/>
        <v>3</v>
      </c>
      <c r="AH14">
        <f t="shared" si="17"/>
        <v>5</v>
      </c>
      <c r="AI14">
        <f t="shared" si="18"/>
        <v>3</v>
      </c>
      <c r="AJ14">
        <f t="shared" si="19"/>
        <v>2</v>
      </c>
    </row>
    <row r="15" spans="1:36" x14ac:dyDescent="0.25">
      <c r="A15">
        <v>4</v>
      </c>
      <c r="B15" s="23">
        <v>2</v>
      </c>
      <c r="C15" t="s">
        <v>102</v>
      </c>
      <c r="D15" s="10">
        <v>22</v>
      </c>
      <c r="E15">
        <v>5</v>
      </c>
      <c r="F15">
        <v>5</v>
      </c>
      <c r="G15">
        <v>7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3</v>
      </c>
      <c r="O15">
        <v>0</v>
      </c>
      <c r="P15">
        <v>0</v>
      </c>
      <c r="Q15" t="s">
        <v>120</v>
      </c>
      <c r="R15">
        <v>1</v>
      </c>
      <c r="S15">
        <v>0</v>
      </c>
      <c r="T15">
        <v>1</v>
      </c>
      <c r="U15">
        <v>0</v>
      </c>
      <c r="V15" s="11">
        <v>1</v>
      </c>
      <c r="W15">
        <f t="shared" si="20"/>
        <v>4</v>
      </c>
      <c r="X15">
        <f t="shared" si="21"/>
        <v>1</v>
      </c>
      <c r="Y15">
        <f t="shared" si="22"/>
        <v>1</v>
      </c>
      <c r="Z15">
        <f t="shared" si="23"/>
        <v>1</v>
      </c>
      <c r="AA15">
        <f t="shared" si="24"/>
        <v>0</v>
      </c>
      <c r="AB15" s="30">
        <v>7</v>
      </c>
      <c r="AC15">
        <f t="shared" si="12"/>
        <v>100</v>
      </c>
      <c r="AD15">
        <f t="shared" si="13"/>
        <v>0</v>
      </c>
      <c r="AE15">
        <f t="shared" si="14"/>
        <v>5</v>
      </c>
      <c r="AF15">
        <f t="shared" si="15"/>
        <v>1</v>
      </c>
      <c r="AG15">
        <f t="shared" si="16"/>
        <v>0</v>
      </c>
      <c r="AH15">
        <f t="shared" si="17"/>
        <v>1</v>
      </c>
      <c r="AI15">
        <f t="shared" si="18"/>
        <v>1</v>
      </c>
      <c r="AJ15">
        <f t="shared" si="19"/>
        <v>1</v>
      </c>
    </row>
    <row r="16" spans="1:36" x14ac:dyDescent="0.25">
      <c r="A16">
        <v>4</v>
      </c>
      <c r="B16" s="23">
        <v>2</v>
      </c>
      <c r="C16" t="s">
        <v>119</v>
      </c>
      <c r="D16" s="10">
        <v>23</v>
      </c>
      <c r="E16">
        <v>5</v>
      </c>
      <c r="F16">
        <v>5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</v>
      </c>
      <c r="O16">
        <v>0</v>
      </c>
      <c r="P16">
        <v>0</v>
      </c>
      <c r="Q16" t="s">
        <v>103</v>
      </c>
      <c r="R16">
        <v>0</v>
      </c>
      <c r="S16">
        <v>0</v>
      </c>
      <c r="T16">
        <v>0</v>
      </c>
      <c r="U16">
        <v>0</v>
      </c>
      <c r="V16" s="11">
        <v>1</v>
      </c>
      <c r="W16">
        <f t="shared" si="20"/>
        <v>2</v>
      </c>
      <c r="X16">
        <f t="shared" si="21"/>
        <v>0</v>
      </c>
      <c r="Y16">
        <f t="shared" si="22"/>
        <v>0</v>
      </c>
      <c r="Z16">
        <f t="shared" si="23"/>
        <v>0</v>
      </c>
      <c r="AA16">
        <f t="shared" si="24"/>
        <v>1</v>
      </c>
      <c r="AB16" s="30">
        <v>7</v>
      </c>
      <c r="AC16">
        <f t="shared" si="12"/>
        <v>85.714285714285708</v>
      </c>
      <c r="AD16">
        <f t="shared" si="13"/>
        <v>0</v>
      </c>
      <c r="AE16">
        <f t="shared" si="14"/>
        <v>3</v>
      </c>
      <c r="AF16">
        <f t="shared" si="15"/>
        <v>1</v>
      </c>
      <c r="AG16">
        <f t="shared" si="16"/>
        <v>0</v>
      </c>
      <c r="AH16">
        <f t="shared" si="17"/>
        <v>0</v>
      </c>
      <c r="AI16">
        <f t="shared" si="18"/>
        <v>0</v>
      </c>
      <c r="AJ16">
        <f t="shared" si="19"/>
        <v>1</v>
      </c>
    </row>
    <row r="17" spans="1:36" x14ac:dyDescent="0.25">
      <c r="A17">
        <v>4</v>
      </c>
      <c r="B17" s="23">
        <v>2</v>
      </c>
      <c r="C17" t="s">
        <v>123</v>
      </c>
      <c r="D17" s="10">
        <v>23</v>
      </c>
      <c r="E17">
        <v>5</v>
      </c>
      <c r="F17">
        <v>5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103</v>
      </c>
      <c r="R17">
        <v>3</v>
      </c>
      <c r="S17">
        <v>0</v>
      </c>
      <c r="T17">
        <v>0</v>
      </c>
      <c r="U17">
        <v>0</v>
      </c>
      <c r="V17" s="11">
        <v>1</v>
      </c>
      <c r="W17">
        <f t="shared" si="20"/>
        <v>4</v>
      </c>
      <c r="X17">
        <f t="shared" si="21"/>
        <v>3</v>
      </c>
      <c r="Y17">
        <f t="shared" si="22"/>
        <v>0</v>
      </c>
      <c r="Z17">
        <f t="shared" si="23"/>
        <v>0</v>
      </c>
      <c r="AA17">
        <f t="shared" si="24"/>
        <v>1</v>
      </c>
      <c r="AB17" s="30">
        <v>7</v>
      </c>
      <c r="AC17">
        <f t="shared" si="12"/>
        <v>85.714285714285708</v>
      </c>
      <c r="AD17">
        <f t="shared" si="13"/>
        <v>0</v>
      </c>
      <c r="AE17">
        <f t="shared" si="14"/>
        <v>0</v>
      </c>
      <c r="AF17">
        <f t="shared" si="15"/>
        <v>0</v>
      </c>
      <c r="AG17">
        <f t="shared" si="16"/>
        <v>0</v>
      </c>
      <c r="AH17">
        <f t="shared" si="17"/>
        <v>0</v>
      </c>
      <c r="AI17">
        <f t="shared" si="18"/>
        <v>0</v>
      </c>
      <c r="AJ17">
        <f t="shared" si="19"/>
        <v>1</v>
      </c>
    </row>
    <row r="18" spans="1:36" x14ac:dyDescent="0.25">
      <c r="A18">
        <v>4</v>
      </c>
      <c r="B18" s="23">
        <v>2</v>
      </c>
      <c r="C18" t="s">
        <v>127</v>
      </c>
      <c r="D18" s="10">
        <v>24</v>
      </c>
      <c r="E18">
        <v>5</v>
      </c>
      <c r="F18">
        <v>5</v>
      </c>
      <c r="G18">
        <v>5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103</v>
      </c>
      <c r="R18">
        <v>2</v>
      </c>
      <c r="S18">
        <v>0</v>
      </c>
      <c r="T18">
        <v>0</v>
      </c>
      <c r="U18">
        <v>0</v>
      </c>
      <c r="V18" s="11">
        <v>1</v>
      </c>
      <c r="W18">
        <f t="shared" si="20"/>
        <v>6</v>
      </c>
      <c r="X18">
        <f t="shared" si="21"/>
        <v>2</v>
      </c>
      <c r="Y18">
        <f t="shared" si="22"/>
        <v>1</v>
      </c>
      <c r="Z18">
        <f t="shared" si="23"/>
        <v>1</v>
      </c>
      <c r="AA18">
        <f t="shared" si="24"/>
        <v>2</v>
      </c>
      <c r="AB18" s="30">
        <v>5</v>
      </c>
      <c r="AC18">
        <f t="shared" si="12"/>
        <v>100</v>
      </c>
      <c r="AD18">
        <f t="shared" si="13"/>
        <v>0</v>
      </c>
      <c r="AE18">
        <f t="shared" si="14"/>
        <v>1</v>
      </c>
      <c r="AF18">
        <f t="shared" si="15"/>
        <v>1</v>
      </c>
      <c r="AG18">
        <f t="shared" si="16"/>
        <v>0</v>
      </c>
      <c r="AH18">
        <f t="shared" si="17"/>
        <v>0</v>
      </c>
      <c r="AI18">
        <f t="shared" si="18"/>
        <v>0</v>
      </c>
      <c r="AJ18">
        <f t="shared" si="19"/>
        <v>2</v>
      </c>
    </row>
    <row r="19" spans="1:36" x14ac:dyDescent="0.25">
      <c r="A19">
        <v>4</v>
      </c>
      <c r="B19" s="23">
        <v>2</v>
      </c>
      <c r="C19" t="s">
        <v>133</v>
      </c>
      <c r="D19" s="10">
        <v>22</v>
      </c>
      <c r="E19">
        <v>5</v>
      </c>
      <c r="F19">
        <v>5</v>
      </c>
      <c r="G19">
        <v>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 t="s">
        <v>103</v>
      </c>
      <c r="R19">
        <v>2</v>
      </c>
      <c r="S19">
        <v>0</v>
      </c>
      <c r="T19">
        <v>0</v>
      </c>
      <c r="U19">
        <v>1</v>
      </c>
      <c r="V19" s="11">
        <v>1</v>
      </c>
      <c r="W19">
        <f t="shared" si="20"/>
        <v>4</v>
      </c>
      <c r="X19">
        <f t="shared" si="21"/>
        <v>2</v>
      </c>
      <c r="Y19">
        <f t="shared" si="22"/>
        <v>0</v>
      </c>
      <c r="Z19">
        <f t="shared" si="23"/>
        <v>0</v>
      </c>
      <c r="AA19">
        <f t="shared" si="24"/>
        <v>0</v>
      </c>
      <c r="AB19" s="30">
        <v>7</v>
      </c>
      <c r="AC19">
        <f t="shared" si="12"/>
        <v>100</v>
      </c>
      <c r="AD19">
        <f t="shared" si="13"/>
        <v>0</v>
      </c>
      <c r="AE19">
        <f t="shared" si="14"/>
        <v>2</v>
      </c>
      <c r="AF19">
        <f t="shared" si="15"/>
        <v>1</v>
      </c>
      <c r="AG19">
        <f t="shared" si="16"/>
        <v>0</v>
      </c>
      <c r="AH19">
        <f t="shared" si="17"/>
        <v>1</v>
      </c>
      <c r="AI19">
        <f t="shared" si="18"/>
        <v>1</v>
      </c>
      <c r="AJ19">
        <f t="shared" si="19"/>
        <v>1</v>
      </c>
    </row>
    <row r="20" spans="1:36" x14ac:dyDescent="0.25">
      <c r="A20">
        <v>5</v>
      </c>
      <c r="B20" s="23">
        <v>1</v>
      </c>
      <c r="C20" t="s">
        <v>102</v>
      </c>
      <c r="D20" s="10">
        <v>2</v>
      </c>
      <c r="E20">
        <v>20</v>
      </c>
      <c r="F20" s="8">
        <v>6.5</v>
      </c>
      <c r="G20" s="8">
        <v>4</v>
      </c>
      <c r="H20" s="8">
        <v>0</v>
      </c>
      <c r="I20" s="8">
        <v>0</v>
      </c>
      <c r="J20" s="8">
        <v>1</v>
      </c>
      <c r="K20" s="8">
        <v>0</v>
      </c>
      <c r="L20" s="8">
        <v>3</v>
      </c>
      <c r="M20" s="8">
        <v>0</v>
      </c>
      <c r="N20" s="8">
        <v>2</v>
      </c>
      <c r="O20" s="8">
        <v>2</v>
      </c>
      <c r="P20" s="8">
        <v>0</v>
      </c>
      <c r="Q20" t="s">
        <v>103</v>
      </c>
      <c r="R20">
        <v>1</v>
      </c>
      <c r="S20">
        <v>0</v>
      </c>
      <c r="T20">
        <v>2</v>
      </c>
      <c r="U20">
        <v>2</v>
      </c>
      <c r="V20" s="11">
        <v>1</v>
      </c>
      <c r="W20">
        <f t="shared" si="20"/>
        <v>8</v>
      </c>
      <c r="X20">
        <f t="shared" si="21"/>
        <v>1</v>
      </c>
      <c r="Y20">
        <f t="shared" si="22"/>
        <v>1</v>
      </c>
      <c r="Z20">
        <f t="shared" si="23"/>
        <v>1</v>
      </c>
      <c r="AA20">
        <f t="shared" si="24"/>
        <v>3</v>
      </c>
      <c r="AB20" s="30">
        <v>4.5</v>
      </c>
      <c r="AC20">
        <f t="shared" si="12"/>
        <v>88.888888888888886</v>
      </c>
      <c r="AD20">
        <f t="shared" si="13"/>
        <v>0</v>
      </c>
      <c r="AE20">
        <f t="shared" si="14"/>
        <v>8</v>
      </c>
      <c r="AF20">
        <f t="shared" si="15"/>
        <v>1</v>
      </c>
      <c r="AG20">
        <f t="shared" si="16"/>
        <v>0</v>
      </c>
      <c r="AH20">
        <f t="shared" si="17"/>
        <v>4</v>
      </c>
      <c r="AI20">
        <f t="shared" si="18"/>
        <v>2</v>
      </c>
      <c r="AJ20">
        <f t="shared" si="19"/>
        <v>2</v>
      </c>
    </row>
    <row r="21" spans="1:36" x14ac:dyDescent="0.25">
      <c r="A21">
        <v>5</v>
      </c>
      <c r="B21" s="23">
        <v>1</v>
      </c>
      <c r="C21" t="s">
        <v>122</v>
      </c>
      <c r="D21" s="10">
        <v>21</v>
      </c>
      <c r="E21">
        <v>20</v>
      </c>
      <c r="F21" s="8">
        <v>6</v>
      </c>
      <c r="G21" s="8">
        <v>7</v>
      </c>
      <c r="H21" s="8">
        <v>1</v>
      </c>
      <c r="I21" s="8">
        <v>0</v>
      </c>
      <c r="J21" s="8">
        <v>3</v>
      </c>
      <c r="K21" s="8">
        <v>0</v>
      </c>
      <c r="L21" s="8">
        <v>0</v>
      </c>
      <c r="M21" s="8">
        <v>1</v>
      </c>
      <c r="N21" s="8">
        <v>0</v>
      </c>
      <c r="O21" s="8">
        <v>0</v>
      </c>
      <c r="P21" s="8">
        <v>0</v>
      </c>
      <c r="Q21" t="s">
        <v>103</v>
      </c>
      <c r="R21">
        <v>3</v>
      </c>
      <c r="S21">
        <v>0</v>
      </c>
      <c r="T21">
        <v>0</v>
      </c>
      <c r="U21" s="11">
        <v>1</v>
      </c>
      <c r="V21" s="11">
        <v>1</v>
      </c>
      <c r="W21">
        <f t="shared" si="20"/>
        <v>7</v>
      </c>
      <c r="X21">
        <f t="shared" si="21"/>
        <v>3</v>
      </c>
      <c r="Y21">
        <f t="shared" si="22"/>
        <v>2</v>
      </c>
      <c r="Z21">
        <f t="shared" si="23"/>
        <v>1</v>
      </c>
      <c r="AA21">
        <f t="shared" si="24"/>
        <v>0</v>
      </c>
      <c r="AB21" s="30">
        <v>9</v>
      </c>
      <c r="AC21">
        <f t="shared" si="12"/>
        <v>77.777777777777786</v>
      </c>
      <c r="AD21">
        <f t="shared" si="13"/>
        <v>1</v>
      </c>
      <c r="AE21">
        <f t="shared" si="14"/>
        <v>5</v>
      </c>
      <c r="AF21">
        <f t="shared" si="15"/>
        <v>1</v>
      </c>
      <c r="AG21">
        <f t="shared" si="16"/>
        <v>0</v>
      </c>
      <c r="AH21">
        <f t="shared" si="17"/>
        <v>1</v>
      </c>
      <c r="AI21">
        <f t="shared" si="18"/>
        <v>1</v>
      </c>
      <c r="AJ21">
        <f t="shared" si="19"/>
        <v>2</v>
      </c>
    </row>
    <row r="22" spans="1:36" x14ac:dyDescent="0.25">
      <c r="A22">
        <v>6</v>
      </c>
      <c r="B22" s="23">
        <v>1</v>
      </c>
      <c r="C22" t="s">
        <v>102</v>
      </c>
      <c r="D22" s="10">
        <v>0</v>
      </c>
      <c r="E22">
        <v>5</v>
      </c>
      <c r="F22">
        <v>7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103</v>
      </c>
      <c r="R22">
        <v>2</v>
      </c>
      <c r="S22">
        <v>0</v>
      </c>
      <c r="T22">
        <v>0</v>
      </c>
      <c r="U22">
        <v>0</v>
      </c>
      <c r="V22" s="11">
        <v>1</v>
      </c>
      <c r="W22">
        <f t="shared" si="20"/>
        <v>2</v>
      </c>
      <c r="X22">
        <f t="shared" si="21"/>
        <v>2</v>
      </c>
      <c r="Y22">
        <f t="shared" si="22"/>
        <v>0</v>
      </c>
      <c r="Z22">
        <f t="shared" si="23"/>
        <v>0</v>
      </c>
      <c r="AA22">
        <f t="shared" si="24"/>
        <v>0</v>
      </c>
      <c r="AB22" s="30">
        <v>7</v>
      </c>
      <c r="AC22">
        <f t="shared" si="12"/>
        <v>100</v>
      </c>
      <c r="AD22">
        <f t="shared" si="13"/>
        <v>0</v>
      </c>
      <c r="AE22">
        <f t="shared" si="14"/>
        <v>0</v>
      </c>
      <c r="AF22">
        <f t="shared" si="15"/>
        <v>0</v>
      </c>
      <c r="AG22">
        <f t="shared" si="16"/>
        <v>0</v>
      </c>
      <c r="AH22">
        <f t="shared" si="17"/>
        <v>0</v>
      </c>
      <c r="AI22">
        <f t="shared" si="18"/>
        <v>0</v>
      </c>
      <c r="AJ22">
        <f t="shared" si="19"/>
        <v>1</v>
      </c>
    </row>
    <row r="23" spans="1:36" x14ac:dyDescent="0.25">
      <c r="A23">
        <v>6</v>
      </c>
      <c r="B23" s="23">
        <v>1</v>
      </c>
      <c r="C23" t="s">
        <v>119</v>
      </c>
      <c r="D23" s="10">
        <v>1</v>
      </c>
      <c r="E23">
        <v>5</v>
      </c>
      <c r="F23">
        <v>7</v>
      </c>
      <c r="G23">
        <v>6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103</v>
      </c>
      <c r="R23">
        <v>2</v>
      </c>
      <c r="S23">
        <v>0</v>
      </c>
      <c r="T23">
        <v>2</v>
      </c>
      <c r="U23">
        <v>0</v>
      </c>
      <c r="V23" s="11">
        <v>1</v>
      </c>
      <c r="W23">
        <f t="shared" si="20"/>
        <v>5</v>
      </c>
      <c r="X23">
        <f t="shared" si="21"/>
        <v>2</v>
      </c>
      <c r="Y23">
        <f t="shared" si="22"/>
        <v>0</v>
      </c>
      <c r="Z23">
        <f t="shared" si="23"/>
        <v>0</v>
      </c>
      <c r="AA23">
        <f t="shared" si="24"/>
        <v>1</v>
      </c>
      <c r="AB23" s="30">
        <v>6</v>
      </c>
      <c r="AC23">
        <f t="shared" si="12"/>
        <v>100</v>
      </c>
      <c r="AD23">
        <f t="shared" si="13"/>
        <v>0</v>
      </c>
      <c r="AE23">
        <f t="shared" si="14"/>
        <v>2</v>
      </c>
      <c r="AF23">
        <f t="shared" si="15"/>
        <v>1</v>
      </c>
      <c r="AG23">
        <f t="shared" si="16"/>
        <v>0</v>
      </c>
      <c r="AH23">
        <f t="shared" si="17"/>
        <v>2</v>
      </c>
      <c r="AI23">
        <f t="shared" si="18"/>
        <v>1</v>
      </c>
      <c r="AJ23">
        <f t="shared" si="19"/>
        <v>1</v>
      </c>
    </row>
    <row r="24" spans="1:36" x14ac:dyDescent="0.25">
      <c r="A24">
        <v>6</v>
      </c>
      <c r="B24" s="23">
        <v>1</v>
      </c>
      <c r="C24" t="s">
        <v>122</v>
      </c>
      <c r="D24" s="10">
        <v>0</v>
      </c>
      <c r="E24">
        <v>180</v>
      </c>
      <c r="F24" s="10">
        <v>8.3000000000000007</v>
      </c>
      <c r="G24">
        <v>5</v>
      </c>
      <c r="H24">
        <v>3</v>
      </c>
      <c r="I24">
        <v>3</v>
      </c>
      <c r="J24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103</v>
      </c>
      <c r="R24">
        <v>2</v>
      </c>
      <c r="S24">
        <v>0</v>
      </c>
      <c r="T24">
        <v>3</v>
      </c>
      <c r="U24">
        <v>1</v>
      </c>
      <c r="V24" s="11">
        <v>1</v>
      </c>
      <c r="W24">
        <f t="shared" si="20"/>
        <v>13</v>
      </c>
      <c r="X24">
        <f t="shared" si="21"/>
        <v>2</v>
      </c>
      <c r="Y24">
        <f t="shared" si="22"/>
        <v>6</v>
      </c>
      <c r="Z24">
        <f t="shared" si="23"/>
        <v>3</v>
      </c>
      <c r="AA24">
        <f t="shared" si="24"/>
        <v>2</v>
      </c>
      <c r="AB24" s="30">
        <v>8</v>
      </c>
      <c r="AC24">
        <f t="shared" si="12"/>
        <v>62.5</v>
      </c>
      <c r="AD24">
        <f t="shared" si="13"/>
        <v>3</v>
      </c>
      <c r="AE24">
        <f t="shared" si="14"/>
        <v>9</v>
      </c>
      <c r="AF24">
        <f t="shared" si="15"/>
        <v>1</v>
      </c>
      <c r="AG24">
        <f t="shared" si="16"/>
        <v>0</v>
      </c>
      <c r="AH24">
        <f t="shared" si="17"/>
        <v>4</v>
      </c>
      <c r="AI24">
        <f t="shared" si="18"/>
        <v>2</v>
      </c>
      <c r="AJ24">
        <f t="shared" si="19"/>
        <v>2</v>
      </c>
    </row>
    <row r="25" spans="1:36" x14ac:dyDescent="0.25">
      <c r="A25">
        <v>7</v>
      </c>
      <c r="B25" s="23">
        <v>2</v>
      </c>
      <c r="C25" t="s">
        <v>102</v>
      </c>
      <c r="D25" s="10">
        <v>22</v>
      </c>
      <c r="E25">
        <v>2</v>
      </c>
      <c r="F25">
        <v>5.15</v>
      </c>
      <c r="G25">
        <v>4</v>
      </c>
      <c r="H25">
        <v>3</v>
      </c>
      <c r="I25">
        <v>1</v>
      </c>
      <c r="J25">
        <v>1</v>
      </c>
      <c r="K25">
        <v>0</v>
      </c>
      <c r="L25">
        <v>0</v>
      </c>
      <c r="M25">
        <v>1</v>
      </c>
      <c r="N25">
        <v>3</v>
      </c>
      <c r="O25">
        <v>1</v>
      </c>
      <c r="P25">
        <v>1</v>
      </c>
      <c r="Q25" t="s">
        <v>121</v>
      </c>
      <c r="R25">
        <v>3</v>
      </c>
      <c r="S25">
        <v>0</v>
      </c>
      <c r="T25">
        <v>3</v>
      </c>
      <c r="U25">
        <v>2</v>
      </c>
      <c r="V25" s="11">
        <v>1</v>
      </c>
      <c r="W25">
        <f t="shared" si="20"/>
        <v>15</v>
      </c>
      <c r="X25">
        <f t="shared" si="21"/>
        <v>3</v>
      </c>
      <c r="Y25">
        <f t="shared" si="22"/>
        <v>3</v>
      </c>
      <c r="Z25">
        <f t="shared" si="23"/>
        <v>2</v>
      </c>
      <c r="AA25">
        <f t="shared" si="24"/>
        <v>3</v>
      </c>
      <c r="AB25" s="30">
        <v>6</v>
      </c>
      <c r="AC25">
        <f t="shared" si="12"/>
        <v>66.666666666666657</v>
      </c>
      <c r="AD25">
        <f t="shared" si="13"/>
        <v>2</v>
      </c>
      <c r="AE25">
        <f t="shared" si="14"/>
        <v>11</v>
      </c>
      <c r="AF25">
        <f t="shared" si="15"/>
        <v>2</v>
      </c>
      <c r="AG25">
        <f t="shared" si="16"/>
        <v>0</v>
      </c>
      <c r="AH25">
        <f t="shared" si="17"/>
        <v>5</v>
      </c>
      <c r="AI25">
        <f t="shared" si="18"/>
        <v>3</v>
      </c>
      <c r="AJ25">
        <f t="shared" si="19"/>
        <v>2</v>
      </c>
    </row>
    <row r="26" spans="1:36" x14ac:dyDescent="0.25">
      <c r="A26">
        <v>7</v>
      </c>
      <c r="B26" s="23">
        <v>2</v>
      </c>
      <c r="C26" t="s">
        <v>119</v>
      </c>
      <c r="D26" s="10">
        <v>22</v>
      </c>
      <c r="E26">
        <v>120</v>
      </c>
      <c r="F26">
        <v>5.2</v>
      </c>
      <c r="G26">
        <v>5</v>
      </c>
      <c r="H26">
        <v>3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 t="s">
        <v>103</v>
      </c>
      <c r="R26">
        <v>1</v>
      </c>
      <c r="S26">
        <v>0</v>
      </c>
      <c r="T26">
        <v>0</v>
      </c>
      <c r="U26">
        <v>0</v>
      </c>
      <c r="V26" s="11">
        <v>2</v>
      </c>
      <c r="W26">
        <f t="shared" si="20"/>
        <v>9</v>
      </c>
      <c r="X26">
        <f t="shared" si="21"/>
        <v>1</v>
      </c>
      <c r="Y26">
        <f t="shared" si="22"/>
        <v>6</v>
      </c>
      <c r="Z26">
        <f t="shared" si="23"/>
        <v>3</v>
      </c>
      <c r="AA26">
        <f t="shared" si="24"/>
        <v>2</v>
      </c>
      <c r="AB26" s="30">
        <v>7</v>
      </c>
      <c r="AC26">
        <f t="shared" si="12"/>
        <v>71.428571428571431</v>
      </c>
      <c r="AD26">
        <f t="shared" si="13"/>
        <v>2</v>
      </c>
      <c r="AE26">
        <f t="shared" si="14"/>
        <v>5</v>
      </c>
      <c r="AF26">
        <f t="shared" si="15"/>
        <v>1</v>
      </c>
      <c r="AG26">
        <f t="shared" si="16"/>
        <v>0</v>
      </c>
      <c r="AH26">
        <f t="shared" si="17"/>
        <v>0</v>
      </c>
      <c r="AI26">
        <f t="shared" si="18"/>
        <v>0</v>
      </c>
      <c r="AJ26">
        <f t="shared" si="19"/>
        <v>2</v>
      </c>
    </row>
    <row r="27" spans="1:36" x14ac:dyDescent="0.25">
      <c r="A27">
        <v>7</v>
      </c>
      <c r="B27">
        <v>2</v>
      </c>
      <c r="C27" t="s">
        <v>123</v>
      </c>
      <c r="D27" s="10">
        <v>24</v>
      </c>
      <c r="E27">
        <v>20</v>
      </c>
      <c r="F27">
        <v>9</v>
      </c>
      <c r="G27">
        <v>9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 t="s">
        <v>103</v>
      </c>
      <c r="R27">
        <v>2</v>
      </c>
      <c r="S27">
        <v>3</v>
      </c>
      <c r="T27">
        <v>2</v>
      </c>
      <c r="U27">
        <v>0</v>
      </c>
      <c r="V27" s="11">
        <v>1</v>
      </c>
      <c r="W27">
        <f t="shared" si="20"/>
        <v>9</v>
      </c>
      <c r="X27">
        <f t="shared" si="21"/>
        <v>2</v>
      </c>
      <c r="Y27">
        <f t="shared" si="22"/>
        <v>4</v>
      </c>
      <c r="Z27">
        <f t="shared" si="23"/>
        <v>2</v>
      </c>
      <c r="AA27">
        <f t="shared" si="24"/>
        <v>0</v>
      </c>
      <c r="AB27" s="30">
        <v>8</v>
      </c>
      <c r="AC27">
        <f t="shared" si="12"/>
        <v>112.5</v>
      </c>
      <c r="AD27">
        <f t="shared" si="13"/>
        <v>0</v>
      </c>
      <c r="AE27">
        <f t="shared" si="14"/>
        <v>5</v>
      </c>
      <c r="AF27">
        <f t="shared" si="15"/>
        <v>1</v>
      </c>
      <c r="AG27">
        <f t="shared" si="16"/>
        <v>3</v>
      </c>
      <c r="AH27">
        <f t="shared" si="17"/>
        <v>2</v>
      </c>
      <c r="AI27">
        <f t="shared" si="18"/>
        <v>1</v>
      </c>
      <c r="AJ27">
        <f t="shared" si="19"/>
        <v>2</v>
      </c>
    </row>
    <row r="28" spans="1:36" x14ac:dyDescent="0.25">
      <c r="A28">
        <v>7</v>
      </c>
      <c r="B28">
        <v>2</v>
      </c>
      <c r="C28" t="s">
        <v>127</v>
      </c>
      <c r="D28" s="10">
        <v>22</v>
      </c>
      <c r="E28">
        <v>120</v>
      </c>
      <c r="F28">
        <v>7</v>
      </c>
      <c r="G28">
        <v>7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 t="s">
        <v>103</v>
      </c>
      <c r="R28">
        <v>2</v>
      </c>
      <c r="S28">
        <v>3</v>
      </c>
      <c r="T28">
        <v>3</v>
      </c>
      <c r="U28">
        <v>1</v>
      </c>
      <c r="V28" s="11">
        <v>1</v>
      </c>
      <c r="W28">
        <f t="shared" si="20"/>
        <v>11</v>
      </c>
      <c r="X28">
        <f t="shared" si="21"/>
        <v>2</v>
      </c>
      <c r="Y28">
        <f t="shared" si="22"/>
        <v>4</v>
      </c>
      <c r="Z28">
        <f t="shared" si="23"/>
        <v>2</v>
      </c>
      <c r="AA28">
        <f t="shared" si="24"/>
        <v>0</v>
      </c>
      <c r="AB28" s="30">
        <v>9</v>
      </c>
      <c r="AC28">
        <f t="shared" si="12"/>
        <v>77.777777777777786</v>
      </c>
      <c r="AD28">
        <f t="shared" si="13"/>
        <v>1</v>
      </c>
      <c r="AE28">
        <f t="shared" si="14"/>
        <v>4</v>
      </c>
      <c r="AF28">
        <f t="shared" si="15"/>
        <v>1</v>
      </c>
      <c r="AG28">
        <f t="shared" si="16"/>
        <v>3</v>
      </c>
      <c r="AH28">
        <f t="shared" si="17"/>
        <v>4</v>
      </c>
      <c r="AI28">
        <f t="shared" si="18"/>
        <v>2</v>
      </c>
      <c r="AJ28">
        <f t="shared" si="19"/>
        <v>2</v>
      </c>
    </row>
    <row r="29" spans="1:36" x14ac:dyDescent="0.25">
      <c r="A29">
        <v>8</v>
      </c>
      <c r="B29" s="24">
        <v>1</v>
      </c>
      <c r="C29" t="s">
        <v>102</v>
      </c>
      <c r="D29" s="10">
        <v>23.5</v>
      </c>
      <c r="E29">
        <v>70</v>
      </c>
      <c r="F29" s="8">
        <v>11</v>
      </c>
      <c r="G29" s="8">
        <v>5</v>
      </c>
      <c r="H29" s="8">
        <v>2</v>
      </c>
      <c r="I29" s="8">
        <v>3</v>
      </c>
      <c r="J29" s="8">
        <v>3</v>
      </c>
      <c r="K29" s="8">
        <v>1</v>
      </c>
      <c r="L29" s="8">
        <v>1</v>
      </c>
      <c r="M29" s="8">
        <v>0</v>
      </c>
      <c r="N29" s="8">
        <v>3</v>
      </c>
      <c r="O29" s="8">
        <v>3</v>
      </c>
      <c r="P29" s="8">
        <v>1</v>
      </c>
      <c r="Q29" t="s">
        <v>103</v>
      </c>
      <c r="R29">
        <v>1</v>
      </c>
      <c r="S29">
        <v>2</v>
      </c>
      <c r="T29">
        <v>3</v>
      </c>
      <c r="U29">
        <v>3</v>
      </c>
      <c r="V29" s="11">
        <v>3</v>
      </c>
      <c r="W29">
        <f t="shared" si="20"/>
        <v>14</v>
      </c>
      <c r="X29">
        <f t="shared" si="21"/>
        <v>1</v>
      </c>
      <c r="Y29">
        <f t="shared" si="22"/>
        <v>5</v>
      </c>
      <c r="Z29">
        <f t="shared" si="23"/>
        <v>3</v>
      </c>
      <c r="AA29">
        <f t="shared" si="24"/>
        <v>2</v>
      </c>
      <c r="AB29" s="30">
        <v>6.5</v>
      </c>
      <c r="AC29">
        <f t="shared" si="12"/>
        <v>76.923076923076934</v>
      </c>
      <c r="AD29">
        <f t="shared" si="13"/>
        <v>1</v>
      </c>
      <c r="AE29">
        <f t="shared" si="14"/>
        <v>17</v>
      </c>
      <c r="AF29">
        <f t="shared" si="15"/>
        <v>2</v>
      </c>
      <c r="AG29">
        <f t="shared" si="16"/>
        <v>2</v>
      </c>
      <c r="AH29">
        <f t="shared" si="17"/>
        <v>6</v>
      </c>
      <c r="AI29">
        <f t="shared" si="18"/>
        <v>3</v>
      </c>
      <c r="AJ29">
        <f t="shared" si="19"/>
        <v>2</v>
      </c>
    </row>
    <row r="30" spans="1:36" x14ac:dyDescent="0.25">
      <c r="A30">
        <v>8</v>
      </c>
      <c r="B30" s="24">
        <v>1</v>
      </c>
      <c r="C30" t="s">
        <v>119</v>
      </c>
      <c r="D30" s="10">
        <v>22</v>
      </c>
      <c r="E30">
        <v>20</v>
      </c>
      <c r="F30" s="8">
        <v>7</v>
      </c>
      <c r="G30" s="8">
        <v>5</v>
      </c>
      <c r="H30" s="8">
        <v>3</v>
      </c>
      <c r="I30" s="8">
        <v>2</v>
      </c>
      <c r="J30" s="8">
        <v>2</v>
      </c>
      <c r="K30" s="8">
        <v>0</v>
      </c>
      <c r="L30" s="8">
        <v>1</v>
      </c>
      <c r="M30" s="8">
        <v>0</v>
      </c>
      <c r="N30" s="8">
        <v>3</v>
      </c>
      <c r="O30" s="8">
        <v>3</v>
      </c>
      <c r="P30" s="8">
        <v>0</v>
      </c>
      <c r="Q30" t="s">
        <v>126</v>
      </c>
      <c r="R30">
        <v>2</v>
      </c>
      <c r="S30">
        <v>0</v>
      </c>
      <c r="T30">
        <v>0</v>
      </c>
      <c r="U30">
        <v>0</v>
      </c>
      <c r="V30" s="11">
        <v>4</v>
      </c>
      <c r="W30">
        <f t="shared" si="20"/>
        <v>11</v>
      </c>
      <c r="X30">
        <f t="shared" si="21"/>
        <v>2</v>
      </c>
      <c r="Y30">
        <f t="shared" si="22"/>
        <v>4</v>
      </c>
      <c r="Z30">
        <f t="shared" si="23"/>
        <v>2</v>
      </c>
      <c r="AA30">
        <f t="shared" si="24"/>
        <v>2</v>
      </c>
      <c r="AB30" s="30">
        <v>9</v>
      </c>
      <c r="AC30">
        <f t="shared" si="12"/>
        <v>55.555555555555557</v>
      </c>
      <c r="AD30">
        <f t="shared" si="13"/>
        <v>3</v>
      </c>
      <c r="AE30">
        <f t="shared" si="14"/>
        <v>14</v>
      </c>
      <c r="AF30">
        <f t="shared" si="15"/>
        <v>2</v>
      </c>
      <c r="AG30">
        <f t="shared" si="16"/>
        <v>0</v>
      </c>
      <c r="AH30">
        <f t="shared" si="17"/>
        <v>0</v>
      </c>
      <c r="AI30">
        <f t="shared" si="18"/>
        <v>0</v>
      </c>
      <c r="AJ30">
        <f t="shared" si="19"/>
        <v>2</v>
      </c>
    </row>
    <row r="31" spans="1:36" x14ac:dyDescent="0.25">
      <c r="A31">
        <v>8</v>
      </c>
      <c r="B31" s="24">
        <v>1</v>
      </c>
      <c r="C31" t="s">
        <v>122</v>
      </c>
      <c r="D31" s="10">
        <v>22</v>
      </c>
      <c r="E31">
        <v>5</v>
      </c>
      <c r="F31" s="8">
        <v>8</v>
      </c>
      <c r="G31" s="8">
        <v>7</v>
      </c>
      <c r="H31" s="8">
        <v>0</v>
      </c>
      <c r="I31" s="8">
        <v>0</v>
      </c>
      <c r="J31" s="8">
        <v>2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t="s">
        <v>103</v>
      </c>
      <c r="R31">
        <v>3</v>
      </c>
      <c r="S31">
        <v>0</v>
      </c>
      <c r="T31">
        <v>0</v>
      </c>
      <c r="U31">
        <v>0</v>
      </c>
      <c r="V31" s="11">
        <v>4</v>
      </c>
      <c r="W31">
        <f t="shared" si="20"/>
        <v>6</v>
      </c>
      <c r="X31">
        <f t="shared" si="21"/>
        <v>3</v>
      </c>
      <c r="Y31">
        <f t="shared" si="22"/>
        <v>0</v>
      </c>
      <c r="Z31">
        <f t="shared" si="23"/>
        <v>0</v>
      </c>
      <c r="AA31">
        <f t="shared" si="24"/>
        <v>0</v>
      </c>
      <c r="AB31" s="30">
        <v>10</v>
      </c>
      <c r="AC31">
        <f t="shared" si="12"/>
        <v>70</v>
      </c>
      <c r="AD31">
        <f t="shared" si="13"/>
        <v>2</v>
      </c>
      <c r="AE31">
        <f t="shared" si="14"/>
        <v>2</v>
      </c>
      <c r="AF31">
        <f t="shared" si="15"/>
        <v>1</v>
      </c>
      <c r="AG31">
        <f t="shared" si="16"/>
        <v>0</v>
      </c>
      <c r="AH31">
        <f t="shared" si="17"/>
        <v>0</v>
      </c>
      <c r="AI31">
        <f t="shared" si="18"/>
        <v>0</v>
      </c>
      <c r="AJ31">
        <f t="shared" si="19"/>
        <v>2</v>
      </c>
    </row>
    <row r="32" spans="1:36" x14ac:dyDescent="0.25">
      <c r="A32">
        <v>8</v>
      </c>
      <c r="B32" s="24">
        <v>1</v>
      </c>
      <c r="C32" t="s">
        <v>123</v>
      </c>
      <c r="D32" s="10">
        <v>22.3</v>
      </c>
      <c r="E32">
        <v>10</v>
      </c>
      <c r="F32" s="8">
        <v>7.3</v>
      </c>
      <c r="G32" s="8">
        <v>10</v>
      </c>
      <c r="H32" s="8">
        <v>0</v>
      </c>
      <c r="I32" s="8">
        <v>2</v>
      </c>
      <c r="J32" s="8">
        <v>3</v>
      </c>
      <c r="K32" s="8">
        <v>0</v>
      </c>
      <c r="L32" s="8">
        <v>0</v>
      </c>
      <c r="M32" s="8">
        <v>0</v>
      </c>
      <c r="N32" s="8">
        <v>0</v>
      </c>
      <c r="O32" s="8">
        <v>3</v>
      </c>
      <c r="P32" s="8">
        <v>0</v>
      </c>
      <c r="Q32" t="s">
        <v>103</v>
      </c>
      <c r="R32">
        <v>2</v>
      </c>
      <c r="S32">
        <v>0</v>
      </c>
      <c r="T32">
        <v>0</v>
      </c>
      <c r="U32">
        <v>0</v>
      </c>
      <c r="V32" s="11">
        <v>4</v>
      </c>
      <c r="W32">
        <f t="shared" si="20"/>
        <v>3</v>
      </c>
      <c r="X32">
        <f t="shared" si="21"/>
        <v>2</v>
      </c>
      <c r="Y32">
        <f t="shared" si="22"/>
        <v>0</v>
      </c>
      <c r="Z32">
        <f t="shared" si="23"/>
        <v>0</v>
      </c>
      <c r="AA32">
        <f t="shared" si="24"/>
        <v>0</v>
      </c>
      <c r="AB32" s="30">
        <v>10</v>
      </c>
      <c r="AC32">
        <f t="shared" si="12"/>
        <v>100</v>
      </c>
      <c r="AD32">
        <f t="shared" si="13"/>
        <v>0</v>
      </c>
      <c r="AE32">
        <f t="shared" si="14"/>
        <v>8</v>
      </c>
      <c r="AF32">
        <f t="shared" si="15"/>
        <v>1</v>
      </c>
      <c r="AG32">
        <f t="shared" si="16"/>
        <v>0</v>
      </c>
      <c r="AH32">
        <f t="shared" si="17"/>
        <v>0</v>
      </c>
      <c r="AI32">
        <f t="shared" si="18"/>
        <v>0</v>
      </c>
      <c r="AJ32">
        <f t="shared" si="19"/>
        <v>1</v>
      </c>
    </row>
    <row r="33" spans="1:36" x14ac:dyDescent="0.25">
      <c r="A33">
        <v>8</v>
      </c>
      <c r="B33" s="24">
        <v>1</v>
      </c>
      <c r="C33" t="s">
        <v>127</v>
      </c>
      <c r="D33" s="10">
        <v>22</v>
      </c>
      <c r="E33">
        <v>10</v>
      </c>
      <c r="F33" s="8">
        <v>7.3</v>
      </c>
      <c r="G33" s="8">
        <v>8</v>
      </c>
      <c r="H33" s="8">
        <v>0</v>
      </c>
      <c r="I33" s="8">
        <v>0</v>
      </c>
      <c r="J33" s="8">
        <v>3</v>
      </c>
      <c r="K33" s="8">
        <v>2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t="s">
        <v>103</v>
      </c>
      <c r="R33">
        <v>2</v>
      </c>
      <c r="S33">
        <v>0</v>
      </c>
      <c r="T33">
        <v>0</v>
      </c>
      <c r="U33">
        <v>0</v>
      </c>
      <c r="V33" s="11">
        <v>4</v>
      </c>
      <c r="W33">
        <f t="shared" si="20"/>
        <v>3</v>
      </c>
      <c r="X33">
        <f t="shared" si="21"/>
        <v>2</v>
      </c>
      <c r="Y33">
        <f t="shared" si="22"/>
        <v>0</v>
      </c>
      <c r="Z33">
        <f t="shared" si="23"/>
        <v>0</v>
      </c>
      <c r="AA33">
        <f t="shared" si="24"/>
        <v>0</v>
      </c>
      <c r="AB33" s="30">
        <v>9.3000000000000007</v>
      </c>
      <c r="AC33">
        <f t="shared" si="12"/>
        <v>86.021505376344081</v>
      </c>
      <c r="AD33">
        <f t="shared" si="13"/>
        <v>0</v>
      </c>
      <c r="AE33">
        <f t="shared" si="14"/>
        <v>5</v>
      </c>
      <c r="AF33">
        <f t="shared" si="15"/>
        <v>1</v>
      </c>
      <c r="AG33">
        <f t="shared" si="16"/>
        <v>0</v>
      </c>
      <c r="AH33">
        <f t="shared" si="17"/>
        <v>0</v>
      </c>
      <c r="AI33">
        <f t="shared" si="18"/>
        <v>0</v>
      </c>
      <c r="AJ33">
        <f t="shared" si="19"/>
        <v>1</v>
      </c>
    </row>
    <row r="34" spans="1:36" x14ac:dyDescent="0.25">
      <c r="A34">
        <v>8</v>
      </c>
      <c r="B34" s="24">
        <v>1</v>
      </c>
      <c r="C34" t="s">
        <v>133</v>
      </c>
      <c r="D34" s="10">
        <v>22.3</v>
      </c>
      <c r="E34">
        <v>60</v>
      </c>
      <c r="F34" s="8">
        <v>10</v>
      </c>
      <c r="G34" s="40">
        <v>7</v>
      </c>
      <c r="H34" s="40">
        <v>2</v>
      </c>
      <c r="I34" s="40">
        <v>2</v>
      </c>
      <c r="J34" s="40">
        <v>3</v>
      </c>
      <c r="K34" s="40">
        <v>0</v>
      </c>
      <c r="L34" s="40">
        <v>0</v>
      </c>
      <c r="M34" s="40">
        <v>0</v>
      </c>
      <c r="N34" s="40">
        <v>3</v>
      </c>
      <c r="O34" s="40">
        <v>1</v>
      </c>
      <c r="P34" s="40">
        <v>1</v>
      </c>
      <c r="Q34" t="s">
        <v>103</v>
      </c>
      <c r="R34">
        <v>2</v>
      </c>
      <c r="S34">
        <v>1</v>
      </c>
      <c r="T34">
        <v>1</v>
      </c>
      <c r="U34">
        <v>0</v>
      </c>
      <c r="V34" s="11">
        <v>1</v>
      </c>
      <c r="W34">
        <f t="shared" si="20"/>
        <v>11</v>
      </c>
      <c r="X34">
        <f t="shared" si="21"/>
        <v>2</v>
      </c>
      <c r="Y34">
        <f t="shared" si="22"/>
        <v>4</v>
      </c>
      <c r="Z34">
        <f t="shared" si="23"/>
        <v>2</v>
      </c>
      <c r="AA34">
        <f t="shared" si="24"/>
        <v>0</v>
      </c>
      <c r="AB34" s="30">
        <v>11.3</v>
      </c>
      <c r="AC34">
        <f t="shared" si="12"/>
        <v>61.946902654867252</v>
      </c>
      <c r="AD34">
        <f t="shared" si="13"/>
        <v>3</v>
      </c>
      <c r="AE34">
        <f t="shared" si="14"/>
        <v>12</v>
      </c>
      <c r="AF34">
        <f t="shared" si="15"/>
        <v>2</v>
      </c>
      <c r="AG34">
        <f t="shared" si="16"/>
        <v>1</v>
      </c>
      <c r="AH34">
        <f t="shared" si="17"/>
        <v>1</v>
      </c>
      <c r="AI34">
        <f t="shared" si="18"/>
        <v>1</v>
      </c>
      <c r="AJ34">
        <f t="shared" si="19"/>
        <v>2</v>
      </c>
    </row>
    <row r="35" spans="1:36" x14ac:dyDescent="0.25">
      <c r="A35">
        <v>9</v>
      </c>
      <c r="B35" s="24">
        <v>1</v>
      </c>
      <c r="C35" t="s">
        <v>102</v>
      </c>
      <c r="D35" s="10">
        <v>23</v>
      </c>
      <c r="E35">
        <v>30</v>
      </c>
      <c r="F35">
        <v>7</v>
      </c>
      <c r="G35">
        <v>6</v>
      </c>
      <c r="H35">
        <v>3</v>
      </c>
      <c r="I35">
        <v>3</v>
      </c>
      <c r="J35">
        <v>3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 t="s">
        <v>103</v>
      </c>
      <c r="R35">
        <v>2</v>
      </c>
      <c r="S35">
        <v>0</v>
      </c>
      <c r="T35">
        <v>0</v>
      </c>
      <c r="U35">
        <v>0</v>
      </c>
      <c r="V35" s="11">
        <v>1</v>
      </c>
      <c r="W35">
        <f t="shared" si="20"/>
        <v>8</v>
      </c>
      <c r="X35">
        <f t="shared" si="21"/>
        <v>2</v>
      </c>
      <c r="Y35">
        <f t="shared" si="22"/>
        <v>4</v>
      </c>
      <c r="Z35">
        <f t="shared" si="23"/>
        <v>2</v>
      </c>
      <c r="AA35">
        <f t="shared" si="24"/>
        <v>1</v>
      </c>
      <c r="AB35" s="30">
        <v>8</v>
      </c>
      <c r="AC35">
        <f t="shared" si="12"/>
        <v>75</v>
      </c>
      <c r="AD35">
        <f t="shared" si="13"/>
        <v>1</v>
      </c>
      <c r="AE35">
        <f t="shared" si="14"/>
        <v>12</v>
      </c>
      <c r="AF35">
        <f t="shared" si="15"/>
        <v>2</v>
      </c>
      <c r="AG35">
        <f t="shared" si="16"/>
        <v>0</v>
      </c>
      <c r="AH35">
        <f t="shared" si="17"/>
        <v>0</v>
      </c>
      <c r="AI35">
        <f t="shared" si="18"/>
        <v>0</v>
      </c>
      <c r="AJ35">
        <f t="shared" si="19"/>
        <v>2</v>
      </c>
    </row>
    <row r="36" spans="1:36" x14ac:dyDescent="0.25">
      <c r="A36">
        <v>10</v>
      </c>
      <c r="B36" s="23">
        <v>1</v>
      </c>
      <c r="C36" t="s">
        <v>102</v>
      </c>
      <c r="D36" s="10">
        <v>22.3</v>
      </c>
      <c r="E36">
        <v>60</v>
      </c>
      <c r="F36">
        <v>7</v>
      </c>
      <c r="G36">
        <v>5</v>
      </c>
      <c r="H36">
        <v>3</v>
      </c>
      <c r="I36">
        <v>3</v>
      </c>
      <c r="J36">
        <v>3</v>
      </c>
      <c r="K36">
        <v>0</v>
      </c>
      <c r="L36">
        <v>0</v>
      </c>
      <c r="M36">
        <v>0</v>
      </c>
      <c r="N36">
        <v>0</v>
      </c>
      <c r="O36">
        <v>0</v>
      </c>
      <c r="P36">
        <v>3</v>
      </c>
      <c r="Q36" t="s">
        <v>124</v>
      </c>
      <c r="R36">
        <v>1</v>
      </c>
      <c r="S36">
        <v>3</v>
      </c>
      <c r="T36">
        <v>3</v>
      </c>
      <c r="U36">
        <v>3</v>
      </c>
      <c r="V36" s="11">
        <v>1</v>
      </c>
      <c r="W36">
        <f t="shared" si="20"/>
        <v>17</v>
      </c>
      <c r="X36">
        <f t="shared" si="21"/>
        <v>1</v>
      </c>
      <c r="Y36">
        <f t="shared" si="22"/>
        <v>5</v>
      </c>
      <c r="Z36">
        <f t="shared" si="23"/>
        <v>3</v>
      </c>
      <c r="AA36">
        <f t="shared" si="24"/>
        <v>2</v>
      </c>
      <c r="AB36" s="30">
        <v>8.3000000000000007</v>
      </c>
      <c r="AC36">
        <f t="shared" si="12"/>
        <v>60.240963855421683</v>
      </c>
      <c r="AD36">
        <f t="shared" si="13"/>
        <v>3</v>
      </c>
      <c r="AE36">
        <f t="shared" si="14"/>
        <v>12</v>
      </c>
      <c r="AF36">
        <f t="shared" si="15"/>
        <v>2</v>
      </c>
      <c r="AG36">
        <f t="shared" si="16"/>
        <v>3</v>
      </c>
      <c r="AH36">
        <f t="shared" si="17"/>
        <v>6</v>
      </c>
      <c r="AI36">
        <f t="shared" si="18"/>
        <v>3</v>
      </c>
      <c r="AJ36">
        <f t="shared" si="19"/>
        <v>2</v>
      </c>
    </row>
    <row r="37" spans="1:36" x14ac:dyDescent="0.25">
      <c r="A37">
        <v>10</v>
      </c>
      <c r="B37" s="23">
        <v>1</v>
      </c>
      <c r="C37" t="s">
        <v>119</v>
      </c>
      <c r="D37" s="10">
        <v>22.3</v>
      </c>
      <c r="E37">
        <v>30</v>
      </c>
      <c r="F37">
        <v>7</v>
      </c>
      <c r="G37">
        <v>8</v>
      </c>
      <c r="H37">
        <v>3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103</v>
      </c>
      <c r="R37">
        <v>2</v>
      </c>
      <c r="S37">
        <v>3</v>
      </c>
      <c r="T37">
        <v>1</v>
      </c>
      <c r="U37">
        <v>3</v>
      </c>
      <c r="V37" s="11">
        <v>1</v>
      </c>
      <c r="W37">
        <f t="shared" si="20"/>
        <v>10</v>
      </c>
      <c r="X37">
        <f t="shared" si="21"/>
        <v>2</v>
      </c>
      <c r="Y37">
        <f t="shared" si="22"/>
        <v>4</v>
      </c>
      <c r="Z37">
        <f t="shared" si="23"/>
        <v>2</v>
      </c>
      <c r="AA37">
        <f t="shared" si="24"/>
        <v>0</v>
      </c>
      <c r="AB37" s="30">
        <v>8.3000000000000007</v>
      </c>
      <c r="AC37">
        <f t="shared" si="12"/>
        <v>96.385542168674689</v>
      </c>
      <c r="AD37">
        <f t="shared" si="13"/>
        <v>0</v>
      </c>
      <c r="AE37">
        <f t="shared" si="14"/>
        <v>6</v>
      </c>
      <c r="AF37">
        <f t="shared" si="15"/>
        <v>1</v>
      </c>
      <c r="AG37">
        <f t="shared" si="16"/>
        <v>3</v>
      </c>
      <c r="AH37">
        <f t="shared" si="17"/>
        <v>4</v>
      </c>
      <c r="AI37">
        <f t="shared" si="18"/>
        <v>2</v>
      </c>
      <c r="AJ37">
        <f t="shared" si="19"/>
        <v>2</v>
      </c>
    </row>
    <row r="38" spans="1:36" x14ac:dyDescent="0.25">
      <c r="A38">
        <v>10</v>
      </c>
      <c r="B38" s="23">
        <v>1</v>
      </c>
      <c r="C38" t="s">
        <v>122</v>
      </c>
      <c r="D38" s="10">
        <v>22.3</v>
      </c>
      <c r="E38">
        <v>30</v>
      </c>
      <c r="F38">
        <v>8</v>
      </c>
      <c r="G38">
        <v>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</v>
      </c>
      <c r="Q38" t="s">
        <v>103</v>
      </c>
      <c r="R38">
        <v>3</v>
      </c>
      <c r="S38">
        <v>0</v>
      </c>
      <c r="T38">
        <v>3</v>
      </c>
      <c r="U38">
        <v>0</v>
      </c>
      <c r="V38" s="11">
        <v>1</v>
      </c>
      <c r="W38">
        <f t="shared" si="20"/>
        <v>7</v>
      </c>
      <c r="X38">
        <f t="shared" si="21"/>
        <v>3</v>
      </c>
      <c r="Y38">
        <f t="shared" si="22"/>
        <v>1</v>
      </c>
      <c r="Z38">
        <f t="shared" si="23"/>
        <v>1</v>
      </c>
      <c r="AA38">
        <f t="shared" si="24"/>
        <v>0</v>
      </c>
      <c r="AB38" s="30">
        <v>7.3</v>
      </c>
      <c r="AC38">
        <f t="shared" si="12"/>
        <v>109.58904109589041</v>
      </c>
      <c r="AD38">
        <f t="shared" si="13"/>
        <v>0</v>
      </c>
      <c r="AE38">
        <f t="shared" si="14"/>
        <v>3</v>
      </c>
      <c r="AF38">
        <f t="shared" si="15"/>
        <v>1</v>
      </c>
      <c r="AG38">
        <f t="shared" si="16"/>
        <v>0</v>
      </c>
      <c r="AH38">
        <f t="shared" si="17"/>
        <v>3</v>
      </c>
      <c r="AI38">
        <f t="shared" si="18"/>
        <v>2</v>
      </c>
      <c r="AJ38">
        <f t="shared" si="19"/>
        <v>2</v>
      </c>
    </row>
    <row r="39" spans="1:36" x14ac:dyDescent="0.25">
      <c r="A39">
        <v>11</v>
      </c>
      <c r="B39" s="23">
        <v>2</v>
      </c>
      <c r="C39" t="s">
        <v>102</v>
      </c>
      <c r="D39" s="10">
        <v>2</v>
      </c>
      <c r="E39">
        <v>30</v>
      </c>
      <c r="F39" s="8">
        <v>9</v>
      </c>
      <c r="G39" s="8">
        <v>7</v>
      </c>
      <c r="H39" s="8">
        <v>2</v>
      </c>
      <c r="I39" s="8">
        <v>2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2</v>
      </c>
      <c r="Q39" t="s">
        <v>103</v>
      </c>
      <c r="R39">
        <v>2</v>
      </c>
      <c r="S39">
        <v>0</v>
      </c>
      <c r="T39">
        <v>0</v>
      </c>
      <c r="U39">
        <v>1</v>
      </c>
      <c r="V39" s="11">
        <v>1</v>
      </c>
      <c r="W39">
        <f t="shared" si="20"/>
        <v>6</v>
      </c>
      <c r="X39">
        <f t="shared" si="21"/>
        <v>2</v>
      </c>
      <c r="Y39">
        <f t="shared" si="22"/>
        <v>3</v>
      </c>
      <c r="Z39">
        <f t="shared" si="23"/>
        <v>2</v>
      </c>
      <c r="AA39">
        <f t="shared" si="24"/>
        <v>0</v>
      </c>
      <c r="AB39" s="30">
        <v>7</v>
      </c>
      <c r="AC39">
        <f t="shared" si="12"/>
        <v>100</v>
      </c>
      <c r="AD39">
        <f t="shared" si="13"/>
        <v>0</v>
      </c>
      <c r="AE39">
        <f t="shared" si="14"/>
        <v>6</v>
      </c>
      <c r="AF39">
        <f t="shared" si="15"/>
        <v>1</v>
      </c>
      <c r="AG39">
        <f t="shared" si="16"/>
        <v>0</v>
      </c>
      <c r="AH39">
        <f t="shared" si="17"/>
        <v>1</v>
      </c>
      <c r="AI39">
        <f t="shared" si="18"/>
        <v>1</v>
      </c>
      <c r="AJ39">
        <f t="shared" si="19"/>
        <v>2</v>
      </c>
    </row>
    <row r="40" spans="1:36" x14ac:dyDescent="0.25">
      <c r="A40">
        <v>11</v>
      </c>
      <c r="B40" s="23">
        <v>2</v>
      </c>
      <c r="C40" t="s">
        <v>119</v>
      </c>
      <c r="D40" s="10">
        <v>1</v>
      </c>
      <c r="E40">
        <v>30</v>
      </c>
      <c r="F40" s="8">
        <v>9</v>
      </c>
      <c r="G40" s="8">
        <v>6.5</v>
      </c>
      <c r="H40" s="8">
        <v>3</v>
      </c>
      <c r="I40" s="8">
        <v>2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t="s">
        <v>103</v>
      </c>
      <c r="R40">
        <v>2</v>
      </c>
      <c r="S40">
        <v>0</v>
      </c>
      <c r="T40">
        <v>3</v>
      </c>
      <c r="U40">
        <v>1</v>
      </c>
      <c r="V40" s="11">
        <v>1</v>
      </c>
      <c r="W40">
        <f t="shared" si="20"/>
        <v>9</v>
      </c>
      <c r="X40">
        <f t="shared" si="21"/>
        <v>2</v>
      </c>
      <c r="Y40">
        <f t="shared" si="22"/>
        <v>4</v>
      </c>
      <c r="Z40">
        <f t="shared" si="23"/>
        <v>2</v>
      </c>
      <c r="AA40">
        <f t="shared" si="24"/>
        <v>1</v>
      </c>
      <c r="AB40" s="30">
        <v>8</v>
      </c>
      <c r="AC40">
        <f t="shared" si="12"/>
        <v>81.25</v>
      </c>
      <c r="AD40">
        <f t="shared" si="13"/>
        <v>1</v>
      </c>
      <c r="AE40">
        <f t="shared" si="14"/>
        <v>5</v>
      </c>
      <c r="AF40">
        <f t="shared" si="15"/>
        <v>1</v>
      </c>
      <c r="AG40">
        <f t="shared" si="16"/>
        <v>0</v>
      </c>
      <c r="AH40">
        <f t="shared" si="17"/>
        <v>4</v>
      </c>
      <c r="AI40">
        <f t="shared" si="18"/>
        <v>2</v>
      </c>
      <c r="AJ40">
        <f t="shared" si="19"/>
        <v>2</v>
      </c>
    </row>
    <row r="41" spans="1:36" x14ac:dyDescent="0.25">
      <c r="A41">
        <v>12</v>
      </c>
      <c r="B41" s="23">
        <v>1</v>
      </c>
      <c r="C41" t="s">
        <v>102</v>
      </c>
      <c r="D41" s="10">
        <v>23</v>
      </c>
      <c r="E41">
        <v>10</v>
      </c>
      <c r="F41">
        <v>5</v>
      </c>
      <c r="G41">
        <v>6</v>
      </c>
      <c r="H41">
        <v>2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 t="s">
        <v>125</v>
      </c>
      <c r="R41">
        <v>1</v>
      </c>
      <c r="S41">
        <v>0</v>
      </c>
      <c r="T41">
        <v>2</v>
      </c>
      <c r="U41">
        <v>1</v>
      </c>
      <c r="V41" s="11">
        <v>1</v>
      </c>
      <c r="W41">
        <f t="shared" si="20"/>
        <v>6</v>
      </c>
      <c r="X41">
        <f t="shared" si="21"/>
        <v>1</v>
      </c>
      <c r="Y41">
        <f t="shared" si="22"/>
        <v>2</v>
      </c>
      <c r="Z41">
        <f t="shared" si="23"/>
        <v>1</v>
      </c>
      <c r="AA41">
        <f t="shared" si="24"/>
        <v>1</v>
      </c>
      <c r="AB41" s="30">
        <v>6</v>
      </c>
      <c r="AC41">
        <f t="shared" si="12"/>
        <v>100</v>
      </c>
      <c r="AD41">
        <f t="shared" si="13"/>
        <v>0</v>
      </c>
      <c r="AE41">
        <f t="shared" si="14"/>
        <v>5</v>
      </c>
      <c r="AF41">
        <f t="shared" si="15"/>
        <v>1</v>
      </c>
      <c r="AG41">
        <f t="shared" si="16"/>
        <v>0</v>
      </c>
      <c r="AH41">
        <f t="shared" si="17"/>
        <v>3</v>
      </c>
      <c r="AI41">
        <f t="shared" si="18"/>
        <v>2</v>
      </c>
      <c r="AJ41">
        <f t="shared" si="19"/>
        <v>2</v>
      </c>
    </row>
    <row r="42" spans="1:36" x14ac:dyDescent="0.25">
      <c r="A42">
        <v>12</v>
      </c>
      <c r="B42" s="23">
        <v>1</v>
      </c>
      <c r="C42" t="s">
        <v>119</v>
      </c>
      <c r="D42" s="10">
        <v>23</v>
      </c>
      <c r="E42">
        <v>10</v>
      </c>
      <c r="F42">
        <v>5</v>
      </c>
      <c r="G42">
        <v>6</v>
      </c>
      <c r="H42">
        <v>2</v>
      </c>
      <c r="I42">
        <v>2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">
        <v>103</v>
      </c>
      <c r="R42">
        <v>2</v>
      </c>
      <c r="S42">
        <v>0</v>
      </c>
      <c r="T42">
        <v>2</v>
      </c>
      <c r="U42">
        <v>0</v>
      </c>
      <c r="V42" s="11">
        <v>1</v>
      </c>
      <c r="W42">
        <f t="shared" si="20"/>
        <v>6</v>
      </c>
      <c r="X42">
        <f t="shared" si="21"/>
        <v>2</v>
      </c>
      <c r="Y42">
        <f t="shared" si="22"/>
        <v>2</v>
      </c>
      <c r="Z42">
        <f t="shared" si="23"/>
        <v>1</v>
      </c>
      <c r="AA42">
        <f t="shared" si="24"/>
        <v>1</v>
      </c>
      <c r="AB42" s="30">
        <v>6</v>
      </c>
      <c r="AC42">
        <f t="shared" si="12"/>
        <v>100</v>
      </c>
      <c r="AD42">
        <f t="shared" si="13"/>
        <v>0</v>
      </c>
      <c r="AE42">
        <f t="shared" si="14"/>
        <v>6</v>
      </c>
      <c r="AF42">
        <f t="shared" si="15"/>
        <v>1</v>
      </c>
      <c r="AG42">
        <f t="shared" si="16"/>
        <v>0</v>
      </c>
      <c r="AH42">
        <f t="shared" si="17"/>
        <v>2</v>
      </c>
      <c r="AI42">
        <f t="shared" si="18"/>
        <v>1</v>
      </c>
      <c r="AJ42">
        <f t="shared" si="19"/>
        <v>2</v>
      </c>
    </row>
    <row r="43" spans="1:36" x14ac:dyDescent="0.25">
      <c r="A43">
        <v>13</v>
      </c>
      <c r="B43" s="23">
        <v>1</v>
      </c>
      <c r="C43" t="s">
        <v>102</v>
      </c>
      <c r="D43" s="10">
        <v>23</v>
      </c>
      <c r="E43">
        <v>4</v>
      </c>
      <c r="F43" s="8">
        <v>11</v>
      </c>
      <c r="G43" s="8">
        <v>7</v>
      </c>
      <c r="H43" s="8">
        <v>3</v>
      </c>
      <c r="I43" s="8">
        <v>3</v>
      </c>
      <c r="J43" s="8">
        <v>3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t="s">
        <v>103</v>
      </c>
      <c r="R43">
        <v>0</v>
      </c>
      <c r="S43">
        <v>3</v>
      </c>
      <c r="T43">
        <v>3</v>
      </c>
      <c r="U43">
        <v>3</v>
      </c>
      <c r="V43" s="11">
        <v>3</v>
      </c>
      <c r="W43">
        <f t="shared" si="20"/>
        <v>12</v>
      </c>
      <c r="X43">
        <f t="shared" si="21"/>
        <v>0</v>
      </c>
      <c r="Y43">
        <f t="shared" si="22"/>
        <v>3</v>
      </c>
      <c r="Z43">
        <f t="shared" si="23"/>
        <v>2</v>
      </c>
      <c r="AA43">
        <f t="shared" si="24"/>
        <v>0</v>
      </c>
      <c r="AB43" s="30">
        <v>12</v>
      </c>
      <c r="AC43">
        <f t="shared" si="12"/>
        <v>58.333333333333336</v>
      </c>
      <c r="AD43">
        <f t="shared" si="13"/>
        <v>3</v>
      </c>
      <c r="AE43">
        <f t="shared" si="14"/>
        <v>9</v>
      </c>
      <c r="AF43">
        <f t="shared" si="15"/>
        <v>1</v>
      </c>
      <c r="AG43">
        <f t="shared" si="16"/>
        <v>3</v>
      </c>
      <c r="AH43">
        <f t="shared" si="17"/>
        <v>6</v>
      </c>
      <c r="AI43">
        <f t="shared" si="18"/>
        <v>3</v>
      </c>
      <c r="AJ43">
        <f t="shared" si="19"/>
        <v>2</v>
      </c>
    </row>
    <row r="44" spans="1:36" x14ac:dyDescent="0.25">
      <c r="A44">
        <v>13</v>
      </c>
      <c r="B44" s="23">
        <v>1</v>
      </c>
      <c r="C44" t="s">
        <v>119</v>
      </c>
      <c r="D44" s="10">
        <v>24</v>
      </c>
      <c r="E44">
        <v>180</v>
      </c>
      <c r="F44" s="8">
        <v>11</v>
      </c>
      <c r="G44" s="8">
        <v>8</v>
      </c>
      <c r="H44" s="8">
        <v>3</v>
      </c>
      <c r="I44" s="8">
        <v>0</v>
      </c>
      <c r="J44" s="8">
        <v>2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t="s">
        <v>103</v>
      </c>
      <c r="R44">
        <v>1</v>
      </c>
      <c r="S44">
        <v>3</v>
      </c>
      <c r="T44">
        <v>3</v>
      </c>
      <c r="U44">
        <v>1</v>
      </c>
      <c r="V44" s="11">
        <v>1</v>
      </c>
      <c r="W44">
        <f t="shared" si="20"/>
        <v>12</v>
      </c>
      <c r="X44">
        <f t="shared" si="21"/>
        <v>1</v>
      </c>
      <c r="Y44">
        <f t="shared" si="22"/>
        <v>6</v>
      </c>
      <c r="Z44">
        <f t="shared" si="23"/>
        <v>3</v>
      </c>
      <c r="AA44">
        <f t="shared" si="24"/>
        <v>0</v>
      </c>
      <c r="AB44" s="30">
        <v>11</v>
      </c>
      <c r="AC44">
        <f t="shared" si="12"/>
        <v>72.727272727272734</v>
      </c>
      <c r="AD44">
        <f t="shared" si="13"/>
        <v>2</v>
      </c>
      <c r="AE44">
        <f t="shared" si="14"/>
        <v>5</v>
      </c>
      <c r="AF44">
        <f t="shared" si="15"/>
        <v>1</v>
      </c>
      <c r="AG44">
        <f t="shared" si="16"/>
        <v>3</v>
      </c>
      <c r="AH44">
        <f t="shared" si="17"/>
        <v>4</v>
      </c>
      <c r="AI44">
        <f t="shared" si="18"/>
        <v>2</v>
      </c>
      <c r="AJ44">
        <f t="shared" si="19"/>
        <v>2</v>
      </c>
    </row>
    <row r="45" spans="1:36" x14ac:dyDescent="0.25">
      <c r="A45">
        <v>13</v>
      </c>
      <c r="B45">
        <v>1</v>
      </c>
      <c r="C45" t="s">
        <v>122</v>
      </c>
      <c r="D45" s="10">
        <v>23</v>
      </c>
      <c r="E45">
        <v>300</v>
      </c>
      <c r="F45" s="8">
        <v>10</v>
      </c>
      <c r="G45" s="8">
        <v>5</v>
      </c>
      <c r="H45" s="8">
        <v>3</v>
      </c>
      <c r="I45" s="8">
        <v>3</v>
      </c>
      <c r="J45" s="8">
        <v>3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t="s">
        <v>103</v>
      </c>
      <c r="R45">
        <v>0</v>
      </c>
      <c r="S45">
        <v>3</v>
      </c>
      <c r="T45">
        <v>3</v>
      </c>
      <c r="U45">
        <v>3</v>
      </c>
      <c r="V45" s="11">
        <v>1</v>
      </c>
      <c r="W45">
        <f t="shared" si="20"/>
        <v>15</v>
      </c>
      <c r="X45">
        <f t="shared" si="21"/>
        <v>0</v>
      </c>
      <c r="Y45">
        <f t="shared" si="22"/>
        <v>6</v>
      </c>
      <c r="Z45">
        <f t="shared" si="23"/>
        <v>3</v>
      </c>
      <c r="AA45">
        <f t="shared" si="24"/>
        <v>2</v>
      </c>
      <c r="AB45" s="30">
        <v>11</v>
      </c>
      <c r="AC45">
        <f t="shared" si="12"/>
        <v>45.454545454545453</v>
      </c>
      <c r="AD45">
        <f t="shared" si="13"/>
        <v>3</v>
      </c>
      <c r="AE45">
        <f t="shared" si="14"/>
        <v>9</v>
      </c>
      <c r="AF45">
        <f t="shared" si="15"/>
        <v>1</v>
      </c>
      <c r="AG45">
        <f t="shared" si="16"/>
        <v>3</v>
      </c>
      <c r="AH45">
        <f t="shared" si="17"/>
        <v>6</v>
      </c>
      <c r="AI45">
        <f t="shared" si="18"/>
        <v>3</v>
      </c>
      <c r="AJ45">
        <f t="shared" si="19"/>
        <v>2</v>
      </c>
    </row>
    <row r="46" spans="1:36" x14ac:dyDescent="0.25">
      <c r="A46">
        <v>14</v>
      </c>
      <c r="B46" s="23">
        <v>2</v>
      </c>
      <c r="C46" t="s">
        <v>102</v>
      </c>
      <c r="D46" s="10">
        <v>20.3</v>
      </c>
      <c r="E46">
        <v>180</v>
      </c>
      <c r="F46">
        <v>6</v>
      </c>
      <c r="G46">
        <v>4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1</v>
      </c>
      <c r="P46">
        <v>0</v>
      </c>
      <c r="Q46" t="s">
        <v>103</v>
      </c>
      <c r="R46">
        <v>1</v>
      </c>
      <c r="S46">
        <v>0</v>
      </c>
      <c r="T46">
        <v>3</v>
      </c>
      <c r="U46">
        <v>3</v>
      </c>
      <c r="V46" s="11">
        <v>1</v>
      </c>
      <c r="W46">
        <f t="shared" si="20"/>
        <v>16</v>
      </c>
      <c r="X46">
        <f t="shared" si="21"/>
        <v>1</v>
      </c>
      <c r="Y46">
        <f t="shared" si="22"/>
        <v>6</v>
      </c>
      <c r="Z46">
        <f t="shared" si="23"/>
        <v>3</v>
      </c>
      <c r="AA46">
        <f t="shared" si="24"/>
        <v>3</v>
      </c>
      <c r="AB46" s="30">
        <v>9.3000000000000007</v>
      </c>
      <c r="AC46">
        <f t="shared" si="12"/>
        <v>43.01075268817204</v>
      </c>
      <c r="AD46">
        <f t="shared" si="13"/>
        <v>3</v>
      </c>
      <c r="AE46">
        <f t="shared" si="14"/>
        <v>22</v>
      </c>
      <c r="AF46">
        <f t="shared" si="15"/>
        <v>3</v>
      </c>
      <c r="AG46">
        <f t="shared" si="16"/>
        <v>0</v>
      </c>
      <c r="AH46">
        <f t="shared" si="17"/>
        <v>6</v>
      </c>
      <c r="AI46">
        <f t="shared" si="18"/>
        <v>3</v>
      </c>
      <c r="AJ46">
        <f t="shared" si="19"/>
        <v>2</v>
      </c>
    </row>
    <row r="47" spans="1:36" x14ac:dyDescent="0.25">
      <c r="A47">
        <v>14</v>
      </c>
      <c r="B47" s="23">
        <v>2</v>
      </c>
      <c r="C47" t="s">
        <v>119</v>
      </c>
      <c r="D47" s="10">
        <v>20.3</v>
      </c>
      <c r="E47">
        <v>15</v>
      </c>
      <c r="F47">
        <v>5</v>
      </c>
      <c r="G47">
        <v>8.5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103</v>
      </c>
      <c r="R47">
        <v>4</v>
      </c>
      <c r="S47">
        <v>0</v>
      </c>
      <c r="T47">
        <v>3</v>
      </c>
      <c r="U47">
        <v>0</v>
      </c>
      <c r="V47" s="11">
        <v>3</v>
      </c>
      <c r="W47">
        <f t="shared" si="20"/>
        <v>6</v>
      </c>
      <c r="X47">
        <f t="shared" si="21"/>
        <v>4</v>
      </c>
      <c r="Y47">
        <f t="shared" si="22"/>
        <v>0</v>
      </c>
      <c r="Z47">
        <f t="shared" si="23"/>
        <v>0</v>
      </c>
      <c r="AA47">
        <f t="shared" si="24"/>
        <v>0</v>
      </c>
      <c r="AB47" s="30">
        <v>8.3000000000000007</v>
      </c>
      <c r="AC47">
        <f t="shared" si="12"/>
        <v>102.40963855421685</v>
      </c>
      <c r="AD47">
        <f t="shared" si="13"/>
        <v>0</v>
      </c>
      <c r="AE47">
        <f t="shared" si="14"/>
        <v>0</v>
      </c>
      <c r="AF47">
        <f t="shared" si="15"/>
        <v>0</v>
      </c>
      <c r="AG47">
        <f t="shared" si="16"/>
        <v>0</v>
      </c>
      <c r="AH47">
        <f t="shared" si="17"/>
        <v>3</v>
      </c>
      <c r="AI47">
        <f t="shared" si="18"/>
        <v>2</v>
      </c>
      <c r="AJ47">
        <f t="shared" si="19"/>
        <v>2</v>
      </c>
    </row>
    <row r="48" spans="1:36" x14ac:dyDescent="0.25">
      <c r="A48">
        <v>15</v>
      </c>
      <c r="B48" s="23">
        <v>2</v>
      </c>
      <c r="C48" t="s">
        <v>102</v>
      </c>
      <c r="D48" s="10">
        <v>21</v>
      </c>
      <c r="E48">
        <v>1</v>
      </c>
      <c r="F48" s="8">
        <v>6</v>
      </c>
      <c r="G48" s="8">
        <v>3</v>
      </c>
      <c r="H48" s="8">
        <v>3</v>
      </c>
      <c r="I48" s="8">
        <v>3</v>
      </c>
      <c r="J48" s="8">
        <v>3</v>
      </c>
      <c r="K48" s="8">
        <v>0</v>
      </c>
      <c r="L48" s="8">
        <v>3</v>
      </c>
      <c r="M48" s="8">
        <v>0</v>
      </c>
      <c r="N48" s="8">
        <v>0</v>
      </c>
      <c r="O48" s="8">
        <v>0</v>
      </c>
      <c r="P48" s="8">
        <v>3</v>
      </c>
      <c r="Q48" t="s">
        <v>103</v>
      </c>
      <c r="R48">
        <v>1</v>
      </c>
      <c r="S48">
        <v>0</v>
      </c>
      <c r="T48">
        <v>0</v>
      </c>
      <c r="U48">
        <v>1</v>
      </c>
      <c r="V48" s="11">
        <v>1</v>
      </c>
      <c r="W48">
        <f t="shared" si="20"/>
        <v>12</v>
      </c>
      <c r="X48">
        <f t="shared" si="21"/>
        <v>1</v>
      </c>
      <c r="Y48">
        <f t="shared" si="22"/>
        <v>3</v>
      </c>
      <c r="Z48">
        <f t="shared" si="23"/>
        <v>2</v>
      </c>
      <c r="AA48">
        <f t="shared" si="24"/>
        <v>3</v>
      </c>
      <c r="AB48" s="30">
        <v>9</v>
      </c>
      <c r="AC48">
        <f t="shared" si="12"/>
        <v>33.333333333333329</v>
      </c>
      <c r="AD48">
        <f t="shared" si="13"/>
        <v>3</v>
      </c>
      <c r="AE48">
        <f t="shared" si="14"/>
        <v>15</v>
      </c>
      <c r="AF48">
        <f t="shared" si="15"/>
        <v>2</v>
      </c>
      <c r="AG48">
        <f t="shared" si="16"/>
        <v>0</v>
      </c>
      <c r="AH48">
        <f t="shared" si="17"/>
        <v>1</v>
      </c>
      <c r="AI48">
        <f t="shared" si="18"/>
        <v>1</v>
      </c>
      <c r="AJ48">
        <f t="shared" si="19"/>
        <v>2</v>
      </c>
    </row>
    <row r="49" spans="1:36" x14ac:dyDescent="0.25">
      <c r="A49">
        <v>15</v>
      </c>
      <c r="B49" s="25">
        <v>2</v>
      </c>
      <c r="C49" t="s">
        <v>119</v>
      </c>
      <c r="D49" s="10">
        <v>21</v>
      </c>
      <c r="E49">
        <v>5</v>
      </c>
      <c r="F49">
        <v>6.5</v>
      </c>
      <c r="G49">
        <v>9</v>
      </c>
      <c r="H49">
        <v>0</v>
      </c>
      <c r="I49">
        <v>0</v>
      </c>
      <c r="J49">
        <v>3</v>
      </c>
      <c r="K49">
        <v>0</v>
      </c>
      <c r="L49">
        <v>3</v>
      </c>
      <c r="M49">
        <v>0</v>
      </c>
      <c r="N49">
        <v>0</v>
      </c>
      <c r="O49">
        <v>0</v>
      </c>
      <c r="P49">
        <v>0</v>
      </c>
      <c r="Q49" t="s">
        <v>103</v>
      </c>
      <c r="R49">
        <v>2</v>
      </c>
      <c r="S49">
        <v>0</v>
      </c>
      <c r="T49">
        <v>0</v>
      </c>
      <c r="U49">
        <v>1</v>
      </c>
      <c r="V49" s="11">
        <v>3</v>
      </c>
      <c r="W49">
        <f t="shared" si="20"/>
        <v>4</v>
      </c>
      <c r="X49">
        <f t="shared" si="21"/>
        <v>2</v>
      </c>
      <c r="Y49">
        <f t="shared" si="22"/>
        <v>0</v>
      </c>
      <c r="Z49">
        <f t="shared" si="23"/>
        <v>0</v>
      </c>
      <c r="AA49">
        <f t="shared" si="24"/>
        <v>0</v>
      </c>
      <c r="AB49" s="30">
        <v>9.5</v>
      </c>
      <c r="AC49">
        <f t="shared" si="12"/>
        <v>94.73684210526315</v>
      </c>
      <c r="AD49">
        <f t="shared" si="13"/>
        <v>0</v>
      </c>
      <c r="AE49">
        <f t="shared" si="14"/>
        <v>6</v>
      </c>
      <c r="AF49">
        <f t="shared" si="15"/>
        <v>1</v>
      </c>
      <c r="AG49">
        <f t="shared" si="16"/>
        <v>0</v>
      </c>
      <c r="AH49">
        <f t="shared" si="17"/>
        <v>1</v>
      </c>
      <c r="AI49">
        <f t="shared" si="18"/>
        <v>1</v>
      </c>
      <c r="AJ49">
        <f t="shared" si="19"/>
        <v>1</v>
      </c>
    </row>
    <row r="50" spans="1:36" s="13" customFormat="1" ht="15.75" customHeight="1" x14ac:dyDescent="0.25">
      <c r="A50" s="15">
        <v>15</v>
      </c>
      <c r="B50" s="26">
        <v>2</v>
      </c>
      <c r="C50" s="15" t="s">
        <v>123</v>
      </c>
      <c r="D50" s="37">
        <v>0.85416666666666663</v>
      </c>
      <c r="E50" s="15">
        <v>5</v>
      </c>
      <c r="F50" s="15">
        <v>9</v>
      </c>
      <c r="G50" s="15">
        <v>10</v>
      </c>
      <c r="H50" s="15">
        <v>0</v>
      </c>
      <c r="I50" s="15">
        <v>3</v>
      </c>
      <c r="J50" s="15">
        <v>3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 t="s">
        <v>103</v>
      </c>
      <c r="R50" s="15">
        <v>2</v>
      </c>
      <c r="S50" s="15">
        <v>0</v>
      </c>
      <c r="T50" s="15">
        <v>0</v>
      </c>
      <c r="U50" s="15">
        <v>0</v>
      </c>
      <c r="V50" s="43">
        <v>3</v>
      </c>
      <c r="W50">
        <f t="shared" si="20"/>
        <v>3</v>
      </c>
      <c r="X50">
        <f t="shared" si="21"/>
        <v>2</v>
      </c>
      <c r="Y50">
        <f t="shared" si="22"/>
        <v>0</v>
      </c>
      <c r="Z50">
        <f t="shared" si="23"/>
        <v>0</v>
      </c>
      <c r="AA50">
        <f t="shared" si="24"/>
        <v>0</v>
      </c>
      <c r="AB50" s="31">
        <v>9</v>
      </c>
      <c r="AC50">
        <f t="shared" si="12"/>
        <v>111.11111111111111</v>
      </c>
      <c r="AD50">
        <f t="shared" si="13"/>
        <v>0</v>
      </c>
      <c r="AE50">
        <f t="shared" si="14"/>
        <v>6</v>
      </c>
      <c r="AF50">
        <f t="shared" si="15"/>
        <v>1</v>
      </c>
      <c r="AG50">
        <f t="shared" si="16"/>
        <v>0</v>
      </c>
      <c r="AH50">
        <f t="shared" si="17"/>
        <v>0</v>
      </c>
      <c r="AI50">
        <f t="shared" si="18"/>
        <v>0</v>
      </c>
      <c r="AJ50">
        <f t="shared" si="19"/>
        <v>1</v>
      </c>
    </row>
    <row r="51" spans="1:36" s="13" customFormat="1" ht="15.75" customHeight="1" x14ac:dyDescent="0.25">
      <c r="A51" s="15">
        <v>15</v>
      </c>
      <c r="B51" s="41">
        <v>2</v>
      </c>
      <c r="C51" s="15" t="s">
        <v>123</v>
      </c>
      <c r="D51" s="37">
        <v>20</v>
      </c>
      <c r="E51" s="15">
        <v>10</v>
      </c>
      <c r="F51" s="15">
        <v>6</v>
      </c>
      <c r="G51" s="15">
        <v>7</v>
      </c>
      <c r="H51" s="15">
        <v>0</v>
      </c>
      <c r="I51" s="15">
        <v>0</v>
      </c>
      <c r="J51" s="15">
        <v>3</v>
      </c>
      <c r="K51" s="15">
        <v>0</v>
      </c>
      <c r="L51" s="15">
        <v>3</v>
      </c>
      <c r="M51" s="15">
        <v>0</v>
      </c>
      <c r="N51" s="15">
        <v>0</v>
      </c>
      <c r="O51" s="15">
        <v>1</v>
      </c>
      <c r="P51" s="15">
        <v>0</v>
      </c>
      <c r="Q51" s="15" t="s">
        <v>103</v>
      </c>
      <c r="R51" s="15">
        <v>2</v>
      </c>
      <c r="S51" s="15">
        <v>0</v>
      </c>
      <c r="T51" s="15">
        <v>2</v>
      </c>
      <c r="U51" s="15">
        <v>0</v>
      </c>
      <c r="V51" s="43">
        <v>3</v>
      </c>
      <c r="W51">
        <f t="shared" si="20"/>
        <v>5</v>
      </c>
      <c r="X51">
        <f t="shared" si="21"/>
        <v>2</v>
      </c>
      <c r="Y51">
        <f t="shared" si="22"/>
        <v>0</v>
      </c>
      <c r="Z51">
        <f t="shared" si="23"/>
        <v>0</v>
      </c>
      <c r="AA51">
        <f t="shared" si="24"/>
        <v>0</v>
      </c>
      <c r="AB51" s="31">
        <v>9</v>
      </c>
      <c r="AC51">
        <f t="shared" si="12"/>
        <v>77.777777777777786</v>
      </c>
      <c r="AD51">
        <f t="shared" si="13"/>
        <v>1</v>
      </c>
      <c r="AE51">
        <f t="shared" si="14"/>
        <v>7</v>
      </c>
      <c r="AF51">
        <f t="shared" si="15"/>
        <v>1</v>
      </c>
      <c r="AG51">
        <f t="shared" si="16"/>
        <v>0</v>
      </c>
      <c r="AH51">
        <f t="shared" si="17"/>
        <v>2</v>
      </c>
      <c r="AI51">
        <f t="shared" si="18"/>
        <v>1</v>
      </c>
      <c r="AJ51">
        <f t="shared" si="19"/>
        <v>1</v>
      </c>
    </row>
    <row r="52" spans="1:36" x14ac:dyDescent="0.25">
      <c r="A52">
        <v>16</v>
      </c>
      <c r="B52" s="25">
        <v>2</v>
      </c>
      <c r="C52" t="s">
        <v>102</v>
      </c>
      <c r="D52" s="10">
        <v>23</v>
      </c>
      <c r="E52">
        <v>60</v>
      </c>
      <c r="F52">
        <v>8</v>
      </c>
      <c r="G52">
        <v>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103</v>
      </c>
      <c r="R52">
        <v>2</v>
      </c>
      <c r="S52">
        <v>3</v>
      </c>
      <c r="T52">
        <v>3</v>
      </c>
      <c r="U52">
        <v>2</v>
      </c>
      <c r="V52" s="11">
        <v>2</v>
      </c>
      <c r="W52">
        <f t="shared" si="20"/>
        <v>15</v>
      </c>
      <c r="X52">
        <f t="shared" si="21"/>
        <v>2</v>
      </c>
      <c r="Y52">
        <f t="shared" si="22"/>
        <v>2</v>
      </c>
      <c r="Z52">
        <f t="shared" si="23"/>
        <v>1</v>
      </c>
      <c r="AA52">
        <f t="shared" si="24"/>
        <v>3</v>
      </c>
      <c r="AB52" s="30">
        <v>9</v>
      </c>
      <c r="AC52">
        <f t="shared" si="12"/>
        <v>33.333333333333329</v>
      </c>
      <c r="AD52">
        <f t="shared" si="13"/>
        <v>3</v>
      </c>
      <c r="AE52">
        <f t="shared" si="14"/>
        <v>0</v>
      </c>
      <c r="AF52">
        <f t="shared" si="15"/>
        <v>0</v>
      </c>
      <c r="AG52">
        <f t="shared" si="16"/>
        <v>3</v>
      </c>
      <c r="AH52">
        <f t="shared" si="17"/>
        <v>5</v>
      </c>
      <c r="AI52">
        <f t="shared" si="18"/>
        <v>3</v>
      </c>
      <c r="AJ52">
        <f t="shared" si="19"/>
        <v>2</v>
      </c>
    </row>
    <row r="53" spans="1:36" x14ac:dyDescent="0.25">
      <c r="A53">
        <v>16</v>
      </c>
      <c r="B53" s="25">
        <v>2</v>
      </c>
      <c r="C53" t="s">
        <v>119</v>
      </c>
      <c r="D53" s="10">
        <v>22</v>
      </c>
      <c r="E53">
        <v>5</v>
      </c>
      <c r="F53">
        <v>9</v>
      </c>
      <c r="G53">
        <v>11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3</v>
      </c>
      <c r="Q53" t="s">
        <v>103</v>
      </c>
      <c r="R53">
        <v>2</v>
      </c>
      <c r="S53">
        <v>3</v>
      </c>
      <c r="T53">
        <v>0</v>
      </c>
      <c r="U53">
        <v>0</v>
      </c>
      <c r="V53" s="11">
        <v>1</v>
      </c>
      <c r="W53">
        <f t="shared" si="20"/>
        <v>6</v>
      </c>
      <c r="X53">
        <f t="shared" si="21"/>
        <v>2</v>
      </c>
      <c r="Y53">
        <f t="shared" si="22"/>
        <v>0</v>
      </c>
      <c r="Z53">
        <f t="shared" si="23"/>
        <v>0</v>
      </c>
      <c r="AA53">
        <f t="shared" si="24"/>
        <v>0</v>
      </c>
      <c r="AB53" s="30">
        <v>11</v>
      </c>
      <c r="AC53">
        <f t="shared" si="12"/>
        <v>100</v>
      </c>
      <c r="AD53">
        <f t="shared" si="13"/>
        <v>0</v>
      </c>
      <c r="AE53">
        <f t="shared" si="14"/>
        <v>5</v>
      </c>
      <c r="AF53">
        <f t="shared" si="15"/>
        <v>1</v>
      </c>
      <c r="AG53">
        <f t="shared" si="16"/>
        <v>3</v>
      </c>
      <c r="AH53">
        <f t="shared" si="17"/>
        <v>0</v>
      </c>
      <c r="AI53">
        <f t="shared" si="18"/>
        <v>0</v>
      </c>
      <c r="AJ53">
        <f t="shared" si="19"/>
        <v>2</v>
      </c>
    </row>
    <row r="54" spans="1:36" x14ac:dyDescent="0.25">
      <c r="A54">
        <v>17</v>
      </c>
      <c r="B54" s="23">
        <v>2</v>
      </c>
      <c r="C54" t="s">
        <v>102</v>
      </c>
      <c r="D54" s="10">
        <v>21</v>
      </c>
      <c r="E54">
        <v>0</v>
      </c>
      <c r="F54">
        <v>7</v>
      </c>
      <c r="G54">
        <v>10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</v>
      </c>
      <c r="O54">
        <v>3</v>
      </c>
      <c r="P54">
        <v>0</v>
      </c>
      <c r="Q54" t="s">
        <v>103</v>
      </c>
      <c r="R54">
        <v>2</v>
      </c>
      <c r="S54">
        <v>3</v>
      </c>
      <c r="T54">
        <v>2</v>
      </c>
      <c r="U54">
        <v>3</v>
      </c>
      <c r="V54" s="11">
        <v>3</v>
      </c>
      <c r="W54">
        <f t="shared" si="20"/>
        <v>10</v>
      </c>
      <c r="X54">
        <f t="shared" si="21"/>
        <v>2</v>
      </c>
      <c r="Y54">
        <f t="shared" si="22"/>
        <v>0</v>
      </c>
      <c r="Z54">
        <f t="shared" si="23"/>
        <v>0</v>
      </c>
      <c r="AA54">
        <f t="shared" si="24"/>
        <v>0</v>
      </c>
      <c r="AB54" s="30">
        <v>12</v>
      </c>
      <c r="AC54">
        <f t="shared" si="12"/>
        <v>83.333333333333343</v>
      </c>
      <c r="AD54">
        <f t="shared" si="13"/>
        <v>1</v>
      </c>
      <c r="AE54">
        <f t="shared" si="14"/>
        <v>6</v>
      </c>
      <c r="AF54">
        <f t="shared" si="15"/>
        <v>1</v>
      </c>
      <c r="AG54">
        <f t="shared" si="16"/>
        <v>3</v>
      </c>
      <c r="AH54">
        <f t="shared" si="17"/>
        <v>5</v>
      </c>
      <c r="AI54">
        <f t="shared" si="18"/>
        <v>3</v>
      </c>
      <c r="AJ54">
        <f t="shared" si="19"/>
        <v>2</v>
      </c>
    </row>
    <row r="55" spans="1:36" x14ac:dyDescent="0.25">
      <c r="A55">
        <v>17</v>
      </c>
      <c r="B55" s="23">
        <v>2</v>
      </c>
      <c r="C55" t="s">
        <v>128</v>
      </c>
      <c r="D55" s="10">
        <v>0</v>
      </c>
      <c r="E55">
        <v>10</v>
      </c>
      <c r="F55">
        <v>7</v>
      </c>
      <c r="G55"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 t="s">
        <v>103</v>
      </c>
      <c r="R55">
        <v>3</v>
      </c>
      <c r="S55">
        <v>3</v>
      </c>
      <c r="T55">
        <v>0</v>
      </c>
      <c r="U55">
        <v>0</v>
      </c>
      <c r="V55" s="11">
        <v>3</v>
      </c>
      <c r="W55">
        <f t="shared" si="20"/>
        <v>7</v>
      </c>
      <c r="X55">
        <f t="shared" si="21"/>
        <v>3</v>
      </c>
      <c r="Y55">
        <f t="shared" si="22"/>
        <v>0</v>
      </c>
      <c r="Z55">
        <f t="shared" si="23"/>
        <v>0</v>
      </c>
      <c r="AA55">
        <f t="shared" si="24"/>
        <v>0</v>
      </c>
      <c r="AB55" s="30">
        <v>7</v>
      </c>
      <c r="AC55">
        <f t="shared" si="12"/>
        <v>100</v>
      </c>
      <c r="AD55">
        <f t="shared" si="13"/>
        <v>0</v>
      </c>
      <c r="AE55">
        <f t="shared" si="14"/>
        <v>2</v>
      </c>
      <c r="AF55">
        <f t="shared" si="15"/>
        <v>1</v>
      </c>
      <c r="AG55">
        <f t="shared" si="16"/>
        <v>3</v>
      </c>
      <c r="AH55">
        <f t="shared" si="17"/>
        <v>0</v>
      </c>
      <c r="AI55">
        <f t="shared" si="18"/>
        <v>0</v>
      </c>
      <c r="AJ55">
        <f t="shared" si="19"/>
        <v>2</v>
      </c>
    </row>
    <row r="56" spans="1:36" x14ac:dyDescent="0.25">
      <c r="A56">
        <v>18</v>
      </c>
      <c r="B56" s="23">
        <v>1</v>
      </c>
      <c r="C56" t="s">
        <v>102</v>
      </c>
      <c r="D56" s="10">
        <v>22</v>
      </c>
      <c r="E56">
        <v>2</v>
      </c>
      <c r="F56">
        <v>5.3</v>
      </c>
      <c r="G56">
        <v>4</v>
      </c>
      <c r="H56">
        <v>3</v>
      </c>
      <c r="I56">
        <v>3</v>
      </c>
      <c r="J56">
        <v>3</v>
      </c>
      <c r="K56">
        <v>2</v>
      </c>
      <c r="L56">
        <v>3</v>
      </c>
      <c r="M56">
        <v>0</v>
      </c>
      <c r="N56">
        <v>3</v>
      </c>
      <c r="O56">
        <v>3</v>
      </c>
      <c r="P56">
        <v>0</v>
      </c>
      <c r="Q56" t="s">
        <v>129</v>
      </c>
      <c r="R56">
        <v>1</v>
      </c>
      <c r="S56">
        <v>0</v>
      </c>
      <c r="T56">
        <v>2</v>
      </c>
      <c r="U56">
        <v>1</v>
      </c>
      <c r="V56" s="11">
        <v>4</v>
      </c>
      <c r="W56">
        <f t="shared" si="20"/>
        <v>11</v>
      </c>
      <c r="X56">
        <f t="shared" si="21"/>
        <v>1</v>
      </c>
      <c r="Y56">
        <f t="shared" si="22"/>
        <v>3</v>
      </c>
      <c r="Z56">
        <f t="shared" si="23"/>
        <v>2</v>
      </c>
      <c r="AA56">
        <f t="shared" si="24"/>
        <v>3</v>
      </c>
      <c r="AB56" s="32">
        <v>0.3125</v>
      </c>
      <c r="AC56">
        <f t="shared" si="12"/>
        <v>1280</v>
      </c>
      <c r="AD56">
        <f t="shared" si="13"/>
        <v>0</v>
      </c>
      <c r="AE56">
        <f t="shared" si="14"/>
        <v>20</v>
      </c>
      <c r="AF56">
        <f t="shared" si="15"/>
        <v>3</v>
      </c>
      <c r="AG56">
        <f t="shared" si="16"/>
        <v>0</v>
      </c>
      <c r="AH56">
        <f t="shared" si="17"/>
        <v>3</v>
      </c>
      <c r="AI56">
        <f t="shared" si="18"/>
        <v>2</v>
      </c>
      <c r="AJ56">
        <f t="shared" si="19"/>
        <v>2</v>
      </c>
    </row>
    <row r="57" spans="1:36" x14ac:dyDescent="0.25">
      <c r="A57">
        <v>18</v>
      </c>
      <c r="B57" s="23">
        <v>1</v>
      </c>
      <c r="C57" t="s">
        <v>119</v>
      </c>
      <c r="D57" s="10">
        <v>13</v>
      </c>
      <c r="E57">
        <v>1</v>
      </c>
      <c r="F57">
        <v>7</v>
      </c>
      <c r="G57">
        <v>6</v>
      </c>
      <c r="H57">
        <v>2</v>
      </c>
      <c r="I57">
        <v>2</v>
      </c>
      <c r="J57">
        <v>2</v>
      </c>
      <c r="K57">
        <v>0</v>
      </c>
      <c r="L57">
        <v>0</v>
      </c>
      <c r="M57">
        <v>0</v>
      </c>
      <c r="N57">
        <v>2</v>
      </c>
      <c r="O57">
        <v>0</v>
      </c>
      <c r="P57">
        <v>0</v>
      </c>
      <c r="Q57" t="s">
        <v>103</v>
      </c>
      <c r="R57">
        <v>2</v>
      </c>
      <c r="S57">
        <v>0</v>
      </c>
      <c r="T57">
        <v>0</v>
      </c>
      <c r="U57">
        <v>0</v>
      </c>
      <c r="V57" s="11">
        <v>1</v>
      </c>
      <c r="W57">
        <f t="shared" si="20"/>
        <v>6</v>
      </c>
      <c r="X57">
        <f t="shared" si="21"/>
        <v>2</v>
      </c>
      <c r="Y57">
        <f t="shared" si="22"/>
        <v>2</v>
      </c>
      <c r="Z57">
        <f t="shared" si="23"/>
        <v>1</v>
      </c>
      <c r="AA57">
        <f t="shared" si="24"/>
        <v>1</v>
      </c>
      <c r="AB57" s="30">
        <v>8</v>
      </c>
      <c r="AC57">
        <f t="shared" si="12"/>
        <v>75</v>
      </c>
      <c r="AD57">
        <f t="shared" si="13"/>
        <v>1</v>
      </c>
      <c r="AE57">
        <f t="shared" si="14"/>
        <v>8</v>
      </c>
      <c r="AF57">
        <f t="shared" si="15"/>
        <v>1</v>
      </c>
      <c r="AG57">
        <f t="shared" si="16"/>
        <v>0</v>
      </c>
      <c r="AH57">
        <f t="shared" si="17"/>
        <v>0</v>
      </c>
      <c r="AI57">
        <f t="shared" si="18"/>
        <v>0</v>
      </c>
      <c r="AJ57">
        <f t="shared" si="19"/>
        <v>2</v>
      </c>
    </row>
    <row r="58" spans="1:36" x14ac:dyDescent="0.25">
      <c r="A58">
        <v>19</v>
      </c>
      <c r="B58" s="23">
        <v>1</v>
      </c>
      <c r="C58" t="s">
        <v>102</v>
      </c>
      <c r="D58" s="10">
        <v>0</v>
      </c>
      <c r="E58">
        <v>5</v>
      </c>
      <c r="F58">
        <v>8</v>
      </c>
      <c r="G58">
        <v>7.5</v>
      </c>
      <c r="H58">
        <v>0</v>
      </c>
      <c r="I58">
        <v>2</v>
      </c>
      <c r="J58">
        <v>2</v>
      </c>
      <c r="K58">
        <v>0</v>
      </c>
      <c r="L58">
        <v>0</v>
      </c>
      <c r="M58">
        <v>0</v>
      </c>
      <c r="N58">
        <v>3</v>
      </c>
      <c r="O58">
        <v>0</v>
      </c>
      <c r="P58">
        <v>0</v>
      </c>
      <c r="Q58" t="s">
        <v>103</v>
      </c>
      <c r="R58">
        <v>1</v>
      </c>
      <c r="S58">
        <v>0</v>
      </c>
      <c r="T58">
        <v>0</v>
      </c>
      <c r="U58">
        <v>0</v>
      </c>
      <c r="V58" s="11">
        <v>1</v>
      </c>
      <c r="W58">
        <f t="shared" si="20"/>
        <v>2</v>
      </c>
      <c r="X58">
        <f t="shared" si="21"/>
        <v>1</v>
      </c>
      <c r="Y58">
        <f t="shared" si="22"/>
        <v>0</v>
      </c>
      <c r="Z58">
        <f t="shared" si="23"/>
        <v>0</v>
      </c>
      <c r="AA58">
        <f t="shared" si="24"/>
        <v>0</v>
      </c>
      <c r="AB58" s="30">
        <v>8</v>
      </c>
      <c r="AC58">
        <f t="shared" si="12"/>
        <v>93.75</v>
      </c>
      <c r="AD58">
        <f t="shared" si="13"/>
        <v>0</v>
      </c>
      <c r="AE58">
        <f t="shared" si="14"/>
        <v>7</v>
      </c>
      <c r="AF58">
        <f t="shared" si="15"/>
        <v>1</v>
      </c>
      <c r="AG58">
        <f t="shared" si="16"/>
        <v>0</v>
      </c>
      <c r="AH58">
        <f t="shared" si="17"/>
        <v>0</v>
      </c>
      <c r="AI58">
        <f t="shared" si="18"/>
        <v>0</v>
      </c>
      <c r="AJ58">
        <f t="shared" si="19"/>
        <v>1</v>
      </c>
    </row>
    <row r="59" spans="1:36" x14ac:dyDescent="0.25">
      <c r="A59">
        <v>19</v>
      </c>
      <c r="B59" s="23">
        <v>1</v>
      </c>
      <c r="C59" t="s">
        <v>119</v>
      </c>
      <c r="D59" s="10">
        <v>0</v>
      </c>
      <c r="E59">
        <v>5</v>
      </c>
      <c r="F59" s="12">
        <v>0.23958333333333334</v>
      </c>
      <c r="G59">
        <v>5.5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t="s">
        <v>103</v>
      </c>
      <c r="R59">
        <v>1</v>
      </c>
      <c r="S59">
        <v>0</v>
      </c>
      <c r="T59">
        <v>3</v>
      </c>
      <c r="U59">
        <v>0</v>
      </c>
      <c r="V59" s="11">
        <v>1</v>
      </c>
      <c r="W59" t="e">
        <f t="shared" si="20"/>
        <v>#VALUE!</v>
      </c>
      <c r="X59">
        <f t="shared" si="21"/>
        <v>1</v>
      </c>
      <c r="Y59">
        <f t="shared" si="22"/>
        <v>0</v>
      </c>
      <c r="Z59">
        <f t="shared" si="23"/>
        <v>0</v>
      </c>
      <c r="AA59">
        <f t="shared" si="24"/>
        <v>2</v>
      </c>
      <c r="AB59" s="47" t="s">
        <v>131</v>
      </c>
      <c r="AC59" t="e">
        <f t="shared" si="12"/>
        <v>#VALUE!</v>
      </c>
      <c r="AD59" t="e">
        <f t="shared" si="13"/>
        <v>#VALUE!</v>
      </c>
      <c r="AE59">
        <f t="shared" si="14"/>
        <v>0</v>
      </c>
      <c r="AF59">
        <f t="shared" si="15"/>
        <v>0</v>
      </c>
      <c r="AG59">
        <f t="shared" si="16"/>
        <v>0</v>
      </c>
      <c r="AH59">
        <f t="shared" si="17"/>
        <v>3</v>
      </c>
      <c r="AI59">
        <f t="shared" si="18"/>
        <v>2</v>
      </c>
      <c r="AJ59" t="e">
        <f t="shared" si="19"/>
        <v>#VALUE!</v>
      </c>
    </row>
    <row r="60" spans="1:36" x14ac:dyDescent="0.25">
      <c r="A60">
        <v>20</v>
      </c>
      <c r="B60" s="23">
        <v>2</v>
      </c>
      <c r="C60" t="s">
        <v>102</v>
      </c>
      <c r="D60" s="10">
        <v>23</v>
      </c>
      <c r="E60">
        <v>30</v>
      </c>
      <c r="F60">
        <v>7</v>
      </c>
      <c r="G60">
        <v>6.5</v>
      </c>
      <c r="H60">
        <v>0</v>
      </c>
      <c r="I60">
        <v>3</v>
      </c>
      <c r="J60">
        <v>3</v>
      </c>
      <c r="K60">
        <v>0</v>
      </c>
      <c r="L60">
        <v>0</v>
      </c>
      <c r="M60">
        <v>0</v>
      </c>
      <c r="N60">
        <v>0</v>
      </c>
      <c r="O60">
        <v>2</v>
      </c>
      <c r="P60">
        <v>3</v>
      </c>
      <c r="Q60" t="s">
        <v>103</v>
      </c>
      <c r="R60">
        <v>1</v>
      </c>
      <c r="S60">
        <v>0</v>
      </c>
      <c r="T60">
        <v>2</v>
      </c>
      <c r="U60">
        <v>0</v>
      </c>
      <c r="V60" s="11">
        <v>1</v>
      </c>
      <c r="W60" t="e">
        <f t="shared" si="20"/>
        <v>#VALUE!</v>
      </c>
      <c r="X60">
        <f t="shared" si="21"/>
        <v>1</v>
      </c>
      <c r="Y60">
        <f t="shared" si="22"/>
        <v>1</v>
      </c>
      <c r="Z60">
        <f t="shared" si="23"/>
        <v>1</v>
      </c>
      <c r="AA60">
        <f t="shared" si="24"/>
        <v>1</v>
      </c>
      <c r="AB60" s="47" t="s">
        <v>130</v>
      </c>
      <c r="AC60" t="e">
        <f t="shared" si="12"/>
        <v>#VALUE!</v>
      </c>
      <c r="AD60" t="e">
        <f t="shared" si="13"/>
        <v>#VALUE!</v>
      </c>
      <c r="AE60">
        <f t="shared" si="14"/>
        <v>11</v>
      </c>
      <c r="AF60">
        <f t="shared" si="15"/>
        <v>2</v>
      </c>
      <c r="AG60">
        <f t="shared" si="16"/>
        <v>0</v>
      </c>
      <c r="AH60">
        <f t="shared" si="17"/>
        <v>2</v>
      </c>
      <c r="AI60">
        <f t="shared" si="18"/>
        <v>1</v>
      </c>
      <c r="AJ60" t="e">
        <f t="shared" si="19"/>
        <v>#VALUE!</v>
      </c>
    </row>
    <row r="61" spans="1:36" x14ac:dyDescent="0.25">
      <c r="A61">
        <v>20</v>
      </c>
      <c r="B61" s="23">
        <v>2</v>
      </c>
      <c r="C61" t="s">
        <v>119</v>
      </c>
      <c r="D61" s="10">
        <v>23</v>
      </c>
      <c r="E61">
        <v>40</v>
      </c>
      <c r="F61">
        <v>5</v>
      </c>
      <c r="G61">
        <v>5</v>
      </c>
      <c r="H61">
        <v>3</v>
      </c>
      <c r="I61">
        <v>3</v>
      </c>
      <c r="J61">
        <v>3</v>
      </c>
      <c r="K61">
        <v>0</v>
      </c>
      <c r="L61">
        <v>0</v>
      </c>
      <c r="M61">
        <v>0</v>
      </c>
      <c r="N61">
        <v>0</v>
      </c>
      <c r="O61">
        <v>2</v>
      </c>
      <c r="P61">
        <v>2</v>
      </c>
      <c r="Q61" t="s">
        <v>103</v>
      </c>
      <c r="R61">
        <v>1</v>
      </c>
      <c r="S61">
        <v>0</v>
      </c>
      <c r="T61">
        <v>3</v>
      </c>
      <c r="U61">
        <v>0</v>
      </c>
      <c r="V61" s="11">
        <v>3</v>
      </c>
      <c r="W61">
        <f t="shared" si="20"/>
        <v>11</v>
      </c>
      <c r="X61">
        <f t="shared" si="21"/>
        <v>1</v>
      </c>
      <c r="Y61">
        <f t="shared" si="22"/>
        <v>5</v>
      </c>
      <c r="Z61">
        <f t="shared" si="23"/>
        <v>3</v>
      </c>
      <c r="AA61">
        <f t="shared" si="24"/>
        <v>2</v>
      </c>
      <c r="AB61" s="30">
        <v>6</v>
      </c>
      <c r="AC61">
        <f t="shared" si="12"/>
        <v>83.333333333333343</v>
      </c>
      <c r="AD61">
        <f t="shared" si="13"/>
        <v>1</v>
      </c>
      <c r="AE61">
        <f t="shared" si="14"/>
        <v>13</v>
      </c>
      <c r="AF61">
        <f t="shared" si="15"/>
        <v>2</v>
      </c>
      <c r="AG61">
        <f t="shared" si="16"/>
        <v>0</v>
      </c>
      <c r="AH61">
        <f t="shared" si="17"/>
        <v>3</v>
      </c>
      <c r="AI61">
        <f t="shared" si="18"/>
        <v>2</v>
      </c>
      <c r="AJ61">
        <f t="shared" si="19"/>
        <v>2</v>
      </c>
    </row>
    <row r="62" spans="1:36" x14ac:dyDescent="0.25">
      <c r="A62">
        <v>20</v>
      </c>
      <c r="B62" s="23">
        <v>2</v>
      </c>
      <c r="C62" t="s">
        <v>123</v>
      </c>
      <c r="D62" s="10">
        <v>23</v>
      </c>
      <c r="E62">
        <v>15</v>
      </c>
      <c r="F62">
        <v>6</v>
      </c>
      <c r="G62">
        <v>4.5</v>
      </c>
      <c r="H62">
        <v>3</v>
      </c>
      <c r="I62">
        <v>3</v>
      </c>
      <c r="J62">
        <v>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103</v>
      </c>
      <c r="R62">
        <v>2</v>
      </c>
      <c r="S62">
        <v>0</v>
      </c>
      <c r="T62">
        <v>3</v>
      </c>
      <c r="U62">
        <v>0</v>
      </c>
      <c r="V62" s="11">
        <v>2</v>
      </c>
      <c r="W62">
        <f t="shared" si="20"/>
        <v>13</v>
      </c>
      <c r="X62">
        <f t="shared" si="21"/>
        <v>2</v>
      </c>
      <c r="Y62">
        <f t="shared" si="22"/>
        <v>3</v>
      </c>
      <c r="Z62">
        <f t="shared" si="23"/>
        <v>2</v>
      </c>
      <c r="AA62">
        <f t="shared" si="24"/>
        <v>3</v>
      </c>
      <c r="AB62" s="30">
        <v>7</v>
      </c>
      <c r="AC62">
        <f t="shared" si="12"/>
        <v>64.285714285714292</v>
      </c>
      <c r="AD62">
        <f t="shared" si="13"/>
        <v>3</v>
      </c>
      <c r="AE62">
        <f t="shared" si="14"/>
        <v>9</v>
      </c>
      <c r="AF62">
        <f t="shared" si="15"/>
        <v>1</v>
      </c>
      <c r="AG62">
        <f t="shared" si="16"/>
        <v>0</v>
      </c>
      <c r="AH62">
        <f t="shared" si="17"/>
        <v>3</v>
      </c>
      <c r="AI62">
        <f t="shared" si="18"/>
        <v>2</v>
      </c>
      <c r="AJ62">
        <f t="shared" si="19"/>
        <v>2</v>
      </c>
    </row>
    <row r="63" spans="1:36" x14ac:dyDescent="0.25">
      <c r="A63">
        <v>20</v>
      </c>
      <c r="B63" s="23">
        <v>2</v>
      </c>
      <c r="C63" t="s">
        <v>127</v>
      </c>
      <c r="D63" s="10">
        <v>23</v>
      </c>
      <c r="E63">
        <v>15</v>
      </c>
      <c r="F63">
        <v>7</v>
      </c>
      <c r="G63">
        <v>6</v>
      </c>
      <c r="H63">
        <v>0</v>
      </c>
      <c r="I63">
        <v>0</v>
      </c>
      <c r="J63">
        <v>3</v>
      </c>
      <c r="K63">
        <v>0</v>
      </c>
      <c r="L63">
        <v>0</v>
      </c>
      <c r="M63">
        <v>0</v>
      </c>
      <c r="N63">
        <v>0</v>
      </c>
      <c r="O63">
        <v>2</v>
      </c>
      <c r="P63">
        <v>1</v>
      </c>
      <c r="Q63" t="s">
        <v>103</v>
      </c>
      <c r="R63">
        <v>3</v>
      </c>
      <c r="S63">
        <v>0</v>
      </c>
      <c r="T63">
        <v>1</v>
      </c>
      <c r="U63">
        <v>0</v>
      </c>
      <c r="V63" s="11">
        <v>1</v>
      </c>
      <c r="W63">
        <f t="shared" si="20"/>
        <v>7</v>
      </c>
      <c r="X63">
        <f t="shared" si="21"/>
        <v>3</v>
      </c>
      <c r="Y63">
        <f t="shared" si="22"/>
        <v>0</v>
      </c>
      <c r="Z63">
        <f t="shared" si="23"/>
        <v>0</v>
      </c>
      <c r="AA63">
        <f t="shared" si="24"/>
        <v>1</v>
      </c>
      <c r="AB63" s="30">
        <v>8</v>
      </c>
      <c r="AC63">
        <f t="shared" si="12"/>
        <v>75</v>
      </c>
      <c r="AD63">
        <f t="shared" si="13"/>
        <v>1</v>
      </c>
      <c r="AE63">
        <f t="shared" si="14"/>
        <v>6</v>
      </c>
      <c r="AF63">
        <f t="shared" si="15"/>
        <v>1</v>
      </c>
      <c r="AG63">
        <f t="shared" si="16"/>
        <v>0</v>
      </c>
      <c r="AH63">
        <f t="shared" si="17"/>
        <v>1</v>
      </c>
      <c r="AI63">
        <f t="shared" si="18"/>
        <v>1</v>
      </c>
      <c r="AJ63">
        <f t="shared" si="19"/>
        <v>2</v>
      </c>
    </row>
    <row r="64" spans="1:36" x14ac:dyDescent="0.25">
      <c r="A64">
        <v>21</v>
      </c>
      <c r="B64" s="23">
        <v>2</v>
      </c>
      <c r="C64" t="s">
        <v>102</v>
      </c>
      <c r="D64" s="10">
        <v>23</v>
      </c>
      <c r="E64">
        <v>120</v>
      </c>
      <c r="F64">
        <v>7.3</v>
      </c>
      <c r="G64">
        <v>5</v>
      </c>
      <c r="H64">
        <v>3</v>
      </c>
      <c r="I64">
        <v>3</v>
      </c>
      <c r="J64">
        <v>3</v>
      </c>
      <c r="K64">
        <v>0</v>
      </c>
      <c r="L64">
        <v>0</v>
      </c>
      <c r="M64">
        <v>3</v>
      </c>
      <c r="N64">
        <v>3</v>
      </c>
      <c r="O64">
        <v>3</v>
      </c>
      <c r="P64">
        <v>3</v>
      </c>
      <c r="Q64" t="s">
        <v>103</v>
      </c>
      <c r="R64">
        <v>1</v>
      </c>
      <c r="S64">
        <v>3</v>
      </c>
      <c r="T64">
        <v>0</v>
      </c>
      <c r="U64">
        <v>0</v>
      </c>
      <c r="V64" s="11">
        <v>1</v>
      </c>
      <c r="W64">
        <f t="shared" ref="W64:W103" si="25">SUM(X64,Z64,AA64,AD64,AF64,AG64,AI64)</f>
        <v>15</v>
      </c>
      <c r="X64">
        <f t="shared" ref="X64:X103" si="26">R64</f>
        <v>1</v>
      </c>
      <c r="Y64">
        <f t="shared" ref="Y64:Y109" si="27">(H64+IF(AND(E64&lt;=15),0,IF(AND(E64&gt;=16,E64&lt;=30),1,IF(AND(E64&gt;=31,E64&lt;=60),2,IF(E64&gt;60,3)))))</f>
        <v>6</v>
      </c>
      <c r="Z64">
        <f t="shared" ref="Z64:Z109" si="28">IF((H64+IF(AND(E64&lt;=15),0,IF(AND(E64&gt;=16,E64&lt;=30),1,IF(AND(E64&gt;=31,E64&lt;=60),2,IF(E64&gt;60,3)))))=0,0,IF(AND((H64+IF(AND(E64&lt;=15),0,IF(AND(E64&gt;=16,E64&lt;=30),1,IF(AND(E64&gt;=31,E64&lt;=60),2,IF(E64&gt;60,3)))))&gt;=1,(H64+IF(AND(E64&lt;=15),0,IF(AND(E64&gt;=16,E64&lt;=30),1,IF(AND(E64&gt;=31,E64&lt;=60),2,IF(E64&gt;60,3)))))&lt;=2),1,IF(AND((H64+IF(AND(E64&lt;=15),0,IF(AND(E64&gt;=16,E64&lt;=30),1,IF(AND(E64&gt;=31,E64&lt;=60),2,IF(E64&gt;60,3)))))&gt;=3,(H64+IF(AND(E64&lt;=15),0,IF(AND(E64&gt;=16,E64&lt;=30),1,IF(AND(E64&gt;=31,E64&lt;=60),2,IF(E64&gt;60,3)))))&lt;=4),2,IF(AND((H64+IF(AND(E64&lt;=15),0,IF(AND(E64&gt;=16,E64&lt;=30),1,IF(AND(E64&gt;=31,E64&lt;=60),2,IF(E64&gt;60,3)))))&gt;=5),3))))</f>
        <v>3</v>
      </c>
      <c r="AA64">
        <f t="shared" ref="AA64:AA109" si="29">IF(G64&gt;=7,0,IF(AND(G64&lt;7,G64&gt;=6),1,IF(AND(G64&lt;6,G64&gt;=5),2,(IF(AND(G64&lt;5),3,"NA")))))</f>
        <v>2</v>
      </c>
      <c r="AB64" s="30">
        <v>8.5</v>
      </c>
      <c r="AC64">
        <f t="shared" si="12"/>
        <v>58.82352941176471</v>
      </c>
      <c r="AD64">
        <f t="shared" si="13"/>
        <v>3</v>
      </c>
      <c r="AE64">
        <f t="shared" si="14"/>
        <v>21</v>
      </c>
      <c r="AF64">
        <f t="shared" si="15"/>
        <v>3</v>
      </c>
      <c r="AG64">
        <f t="shared" si="16"/>
        <v>3</v>
      </c>
      <c r="AH64">
        <f t="shared" si="17"/>
        <v>0</v>
      </c>
      <c r="AI64">
        <f t="shared" si="18"/>
        <v>0</v>
      </c>
      <c r="AJ64">
        <f t="shared" si="19"/>
        <v>2</v>
      </c>
    </row>
    <row r="65" spans="1:36" x14ac:dyDescent="0.25">
      <c r="A65">
        <v>21</v>
      </c>
      <c r="B65" s="23">
        <v>2</v>
      </c>
      <c r="C65" t="s">
        <v>119</v>
      </c>
      <c r="D65" s="10">
        <v>23</v>
      </c>
      <c r="E65">
        <v>180</v>
      </c>
      <c r="F65">
        <v>7</v>
      </c>
      <c r="G65">
        <v>3</v>
      </c>
      <c r="H65">
        <v>3</v>
      </c>
      <c r="I65">
        <v>3</v>
      </c>
      <c r="J65">
        <v>3</v>
      </c>
      <c r="K65">
        <v>0</v>
      </c>
      <c r="L65">
        <v>2</v>
      </c>
      <c r="M65">
        <v>0</v>
      </c>
      <c r="N65">
        <v>3</v>
      </c>
      <c r="O65">
        <v>0</v>
      </c>
      <c r="P65">
        <v>0</v>
      </c>
      <c r="Q65" t="s">
        <v>103</v>
      </c>
      <c r="R65">
        <v>2</v>
      </c>
      <c r="S65">
        <v>0</v>
      </c>
      <c r="T65">
        <v>0</v>
      </c>
      <c r="U65">
        <v>2</v>
      </c>
      <c r="V65" s="11">
        <v>1</v>
      </c>
      <c r="W65">
        <f t="shared" si="25"/>
        <v>14</v>
      </c>
      <c r="X65">
        <f t="shared" si="26"/>
        <v>2</v>
      </c>
      <c r="Y65">
        <f t="shared" si="27"/>
        <v>6</v>
      </c>
      <c r="Z65">
        <f t="shared" si="28"/>
        <v>3</v>
      </c>
      <c r="AA65">
        <f t="shared" si="29"/>
        <v>3</v>
      </c>
      <c r="AB65" s="30">
        <v>8</v>
      </c>
      <c r="AC65">
        <f t="shared" si="12"/>
        <v>37.5</v>
      </c>
      <c r="AD65">
        <f t="shared" si="13"/>
        <v>3</v>
      </c>
      <c r="AE65">
        <f t="shared" si="14"/>
        <v>14</v>
      </c>
      <c r="AF65">
        <f t="shared" si="15"/>
        <v>2</v>
      </c>
      <c r="AG65">
        <f t="shared" si="16"/>
        <v>0</v>
      </c>
      <c r="AH65">
        <f t="shared" si="17"/>
        <v>2</v>
      </c>
      <c r="AI65">
        <f t="shared" si="18"/>
        <v>1</v>
      </c>
      <c r="AJ65">
        <f t="shared" si="19"/>
        <v>2</v>
      </c>
    </row>
    <row r="66" spans="1:36" s="13" customFormat="1" ht="15.75" customHeight="1" x14ac:dyDescent="0.25">
      <c r="A66" s="13">
        <v>22</v>
      </c>
      <c r="B66" s="27">
        <v>1</v>
      </c>
      <c r="C66" s="13" t="s">
        <v>102</v>
      </c>
      <c r="D66" s="38">
        <v>0</v>
      </c>
      <c r="E66" s="13">
        <v>2</v>
      </c>
      <c r="F66" s="13">
        <v>7</v>
      </c>
      <c r="G66" s="13">
        <v>5</v>
      </c>
      <c r="H66" s="13">
        <v>3</v>
      </c>
      <c r="I66" s="13">
        <v>3</v>
      </c>
      <c r="J66" s="13">
        <v>3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 t="s">
        <v>103</v>
      </c>
      <c r="R66" s="13">
        <v>1</v>
      </c>
      <c r="S66" s="13">
        <v>0</v>
      </c>
      <c r="T66" s="13">
        <v>3</v>
      </c>
      <c r="U66" s="13">
        <v>3</v>
      </c>
      <c r="V66" s="44">
        <v>2</v>
      </c>
      <c r="W66">
        <f t="shared" si="25"/>
        <v>11</v>
      </c>
      <c r="X66">
        <f t="shared" si="26"/>
        <v>1</v>
      </c>
      <c r="Y66">
        <f t="shared" si="27"/>
        <v>3</v>
      </c>
      <c r="Z66">
        <f t="shared" si="28"/>
        <v>2</v>
      </c>
      <c r="AA66">
        <f t="shared" si="29"/>
        <v>2</v>
      </c>
      <c r="AB66" s="33">
        <v>7</v>
      </c>
      <c r="AC66">
        <f t="shared" si="12"/>
        <v>71.428571428571431</v>
      </c>
      <c r="AD66">
        <f t="shared" si="13"/>
        <v>2</v>
      </c>
      <c r="AE66">
        <f t="shared" si="14"/>
        <v>9</v>
      </c>
      <c r="AF66">
        <f t="shared" si="15"/>
        <v>1</v>
      </c>
      <c r="AG66">
        <f t="shared" si="16"/>
        <v>0</v>
      </c>
      <c r="AH66">
        <f t="shared" si="17"/>
        <v>6</v>
      </c>
      <c r="AI66">
        <f t="shared" si="18"/>
        <v>3</v>
      </c>
      <c r="AJ66">
        <f t="shared" si="19"/>
        <v>2</v>
      </c>
    </row>
    <row r="67" spans="1:36" s="13" customFormat="1" ht="15.75" customHeight="1" x14ac:dyDescent="0.25">
      <c r="A67" s="15">
        <v>22</v>
      </c>
      <c r="B67" s="26">
        <v>1</v>
      </c>
      <c r="C67" s="15" t="s">
        <v>119</v>
      </c>
      <c r="D67" s="37">
        <v>0.97916666666666663</v>
      </c>
      <c r="E67" s="15">
        <v>30</v>
      </c>
      <c r="F67" s="16">
        <v>0.27083333333333331</v>
      </c>
      <c r="G67" s="15">
        <v>7</v>
      </c>
      <c r="H67" s="15">
        <v>0</v>
      </c>
      <c r="I67" s="15">
        <v>0</v>
      </c>
      <c r="J67" s="15">
        <v>2</v>
      </c>
      <c r="K67" s="15">
        <v>0</v>
      </c>
      <c r="L67" s="15">
        <v>0</v>
      </c>
      <c r="M67" s="15">
        <v>2</v>
      </c>
      <c r="N67" s="15">
        <v>0</v>
      </c>
      <c r="O67" s="15">
        <v>0</v>
      </c>
      <c r="P67" s="15">
        <v>0</v>
      </c>
      <c r="Q67" s="15" t="s">
        <v>103</v>
      </c>
      <c r="R67" s="15">
        <v>2</v>
      </c>
      <c r="S67" s="15">
        <v>0</v>
      </c>
      <c r="T67" s="15">
        <v>0</v>
      </c>
      <c r="U67" s="15">
        <v>0</v>
      </c>
      <c r="V67" s="43">
        <v>3</v>
      </c>
      <c r="W67">
        <f t="shared" si="25"/>
        <v>4</v>
      </c>
      <c r="X67">
        <f t="shared" si="26"/>
        <v>2</v>
      </c>
      <c r="Y67">
        <f t="shared" si="27"/>
        <v>1</v>
      </c>
      <c r="Z67">
        <f t="shared" si="28"/>
        <v>1</v>
      </c>
      <c r="AA67">
        <f t="shared" si="29"/>
        <v>0</v>
      </c>
      <c r="AB67" s="34">
        <v>7</v>
      </c>
      <c r="AC67">
        <f t="shared" si="12"/>
        <v>100</v>
      </c>
      <c r="AD67">
        <f t="shared" si="13"/>
        <v>0</v>
      </c>
      <c r="AE67">
        <f t="shared" si="14"/>
        <v>4</v>
      </c>
      <c r="AF67">
        <f t="shared" si="15"/>
        <v>1</v>
      </c>
      <c r="AG67">
        <f t="shared" si="16"/>
        <v>0</v>
      </c>
      <c r="AH67">
        <f t="shared" si="17"/>
        <v>0</v>
      </c>
      <c r="AI67">
        <f t="shared" si="18"/>
        <v>0</v>
      </c>
      <c r="AJ67">
        <f t="shared" si="19"/>
        <v>1</v>
      </c>
    </row>
    <row r="68" spans="1:36" s="13" customFormat="1" ht="15.75" customHeight="1" x14ac:dyDescent="0.25">
      <c r="A68" s="15">
        <v>22</v>
      </c>
      <c r="B68" s="26">
        <v>1</v>
      </c>
      <c r="C68" s="15" t="s">
        <v>122</v>
      </c>
      <c r="D68" s="37">
        <v>0.97916666666666663</v>
      </c>
      <c r="E68" s="15">
        <v>15</v>
      </c>
      <c r="F68" s="17">
        <v>0.27083333333333331</v>
      </c>
      <c r="G68" s="13">
        <v>6</v>
      </c>
      <c r="H68" s="13">
        <v>0</v>
      </c>
      <c r="I68" s="13">
        <v>1</v>
      </c>
      <c r="J68" s="13">
        <v>1</v>
      </c>
      <c r="K68" s="13">
        <v>0</v>
      </c>
      <c r="L68" s="13">
        <v>1</v>
      </c>
      <c r="M68" s="13">
        <v>0</v>
      </c>
      <c r="N68" s="13">
        <v>0</v>
      </c>
      <c r="O68" s="13">
        <v>2</v>
      </c>
      <c r="P68" s="13">
        <v>0</v>
      </c>
      <c r="Q68" s="15" t="s">
        <v>103</v>
      </c>
      <c r="R68" s="15">
        <v>2</v>
      </c>
      <c r="S68" s="15">
        <v>0</v>
      </c>
      <c r="T68" s="15">
        <v>2</v>
      </c>
      <c r="U68" s="15">
        <v>0</v>
      </c>
      <c r="V68" s="43">
        <v>2</v>
      </c>
      <c r="W68">
        <f t="shared" si="25"/>
        <v>5</v>
      </c>
      <c r="X68">
        <f t="shared" si="26"/>
        <v>2</v>
      </c>
      <c r="Y68">
        <f t="shared" si="27"/>
        <v>0</v>
      </c>
      <c r="Z68">
        <f t="shared" si="28"/>
        <v>0</v>
      </c>
      <c r="AA68">
        <f t="shared" si="29"/>
        <v>1</v>
      </c>
      <c r="AB68" s="34">
        <v>7</v>
      </c>
      <c r="AC68">
        <f t="shared" ref="AC68:AC109" si="30">(G68/AB68)*100</f>
        <v>85.714285714285708</v>
      </c>
      <c r="AD68">
        <f t="shared" ref="AD68:AD109" si="31">IF(AND(AC68&gt;=85),0,IF(AND(AC68&lt;85,AC68&gt;=75),1,IF(AND(AC68&lt;75,AC68&gt;=65),2,IF(AND(AC68&lt;65),3,"NA"))))</f>
        <v>0</v>
      </c>
      <c r="AE68">
        <f t="shared" ref="AE68:AE109" si="32">SUM(H68:P68)</f>
        <v>5</v>
      </c>
      <c r="AF68">
        <f t="shared" ref="AF68:AF109" si="33">IF(AND(AE68=0),0,IF(AND(AE68&gt;=1,AE68&lt;=9),1,IF(AND(AE68&gt;=10,AE68&lt;=18),2,IF(AND(AE68&gt;=19),3,"NA"))))</f>
        <v>1</v>
      </c>
      <c r="AG68">
        <f t="shared" ref="AG68:AG109" si="34">S68</f>
        <v>0</v>
      </c>
      <c r="AH68">
        <f t="shared" ref="AH68:AH109" si="35">T68+U68</f>
        <v>2</v>
      </c>
      <c r="AI68">
        <f t="shared" ref="AI68:AI109" si="36">IF(AND(AH68=0),0,IF(AND(AH68&gt;=1,AH68&lt;=2),1,IF(AND(AH68&gt;=3,AH68&lt;=4),2,IF(AND(AH68&gt;=5),3,"NA"))))</f>
        <v>1</v>
      </c>
      <c r="AJ68">
        <f t="shared" ref="AJ68:AJ109" si="37">IF(W68&lt;6,1,2)</f>
        <v>1</v>
      </c>
    </row>
    <row r="69" spans="1:36" s="13" customFormat="1" ht="15.75" customHeight="1" x14ac:dyDescent="0.25">
      <c r="A69" s="15">
        <v>22</v>
      </c>
      <c r="B69" s="26">
        <v>1</v>
      </c>
      <c r="C69" s="15" t="s">
        <v>123</v>
      </c>
      <c r="D69" s="37">
        <v>10</v>
      </c>
      <c r="E69" s="15">
        <v>10</v>
      </c>
      <c r="F69" s="17">
        <v>0.25</v>
      </c>
      <c r="G69" s="13">
        <v>7</v>
      </c>
      <c r="H69" s="13">
        <v>1</v>
      </c>
      <c r="I69" s="13">
        <v>2</v>
      </c>
      <c r="J69" s="13">
        <v>2</v>
      </c>
      <c r="K69" s="13">
        <v>0</v>
      </c>
      <c r="L69" s="13">
        <v>0</v>
      </c>
      <c r="M69" s="13">
        <v>0</v>
      </c>
      <c r="N69" s="13">
        <v>0</v>
      </c>
      <c r="O69" s="13">
        <v>1</v>
      </c>
      <c r="P69" s="13">
        <v>0</v>
      </c>
      <c r="Q69" s="15" t="s">
        <v>103</v>
      </c>
      <c r="R69" s="15">
        <v>2</v>
      </c>
      <c r="S69" s="15">
        <v>0</v>
      </c>
      <c r="T69" s="15">
        <v>1</v>
      </c>
      <c r="U69" s="15">
        <v>0</v>
      </c>
      <c r="V69" s="43">
        <v>1</v>
      </c>
      <c r="W69">
        <f t="shared" si="25"/>
        <v>5</v>
      </c>
      <c r="X69">
        <f t="shared" si="26"/>
        <v>2</v>
      </c>
      <c r="Y69">
        <f t="shared" si="27"/>
        <v>1</v>
      </c>
      <c r="Z69">
        <f t="shared" si="28"/>
        <v>1</v>
      </c>
      <c r="AA69">
        <f t="shared" si="29"/>
        <v>0</v>
      </c>
      <c r="AB69" s="34">
        <v>8</v>
      </c>
      <c r="AC69">
        <f t="shared" si="30"/>
        <v>87.5</v>
      </c>
      <c r="AD69">
        <f t="shared" si="31"/>
        <v>0</v>
      </c>
      <c r="AE69">
        <f t="shared" si="32"/>
        <v>6</v>
      </c>
      <c r="AF69">
        <f t="shared" si="33"/>
        <v>1</v>
      </c>
      <c r="AG69">
        <f t="shared" si="34"/>
        <v>0</v>
      </c>
      <c r="AH69">
        <f t="shared" si="35"/>
        <v>1</v>
      </c>
      <c r="AI69">
        <f t="shared" si="36"/>
        <v>1</v>
      </c>
      <c r="AJ69">
        <f t="shared" si="37"/>
        <v>1</v>
      </c>
    </row>
    <row r="70" spans="1:36" s="13" customFormat="1" ht="15.75" customHeight="1" x14ac:dyDescent="0.25">
      <c r="A70" s="15">
        <v>22</v>
      </c>
      <c r="B70" s="26">
        <v>1</v>
      </c>
      <c r="C70" s="15" t="s">
        <v>119</v>
      </c>
      <c r="D70" s="37">
        <v>23</v>
      </c>
      <c r="E70" s="15">
        <v>20</v>
      </c>
      <c r="F70" s="17">
        <v>0.27083333333333331</v>
      </c>
      <c r="G70" s="13">
        <v>5</v>
      </c>
      <c r="H70" s="13">
        <v>0</v>
      </c>
      <c r="I70" s="13">
        <v>2</v>
      </c>
      <c r="J70" s="13">
        <v>2</v>
      </c>
      <c r="K70" s="13">
        <v>0</v>
      </c>
      <c r="L70" s="13">
        <v>0</v>
      </c>
      <c r="M70" s="13">
        <v>0</v>
      </c>
      <c r="N70" s="13">
        <v>0</v>
      </c>
      <c r="O70" s="13">
        <v>2</v>
      </c>
      <c r="P70" s="13">
        <v>0</v>
      </c>
      <c r="Q70" s="15" t="s">
        <v>103</v>
      </c>
      <c r="R70" s="15">
        <v>1</v>
      </c>
      <c r="S70" s="15">
        <v>0</v>
      </c>
      <c r="T70" s="15">
        <v>2</v>
      </c>
      <c r="U70" s="15">
        <v>2</v>
      </c>
      <c r="V70" s="43">
        <v>1</v>
      </c>
      <c r="W70">
        <f t="shared" si="25"/>
        <v>9</v>
      </c>
      <c r="X70">
        <f t="shared" si="26"/>
        <v>1</v>
      </c>
      <c r="Y70">
        <f t="shared" si="27"/>
        <v>1</v>
      </c>
      <c r="Z70">
        <f t="shared" si="28"/>
        <v>1</v>
      </c>
      <c r="AA70">
        <f t="shared" si="29"/>
        <v>2</v>
      </c>
      <c r="AB70" s="34">
        <v>7.5</v>
      </c>
      <c r="AC70">
        <f t="shared" si="30"/>
        <v>66.666666666666657</v>
      </c>
      <c r="AD70">
        <f t="shared" si="31"/>
        <v>2</v>
      </c>
      <c r="AE70">
        <f t="shared" si="32"/>
        <v>6</v>
      </c>
      <c r="AF70">
        <f t="shared" si="33"/>
        <v>1</v>
      </c>
      <c r="AG70">
        <f t="shared" si="34"/>
        <v>0</v>
      </c>
      <c r="AH70">
        <f t="shared" si="35"/>
        <v>4</v>
      </c>
      <c r="AI70">
        <f t="shared" si="36"/>
        <v>2</v>
      </c>
      <c r="AJ70">
        <f t="shared" si="37"/>
        <v>2</v>
      </c>
    </row>
    <row r="71" spans="1:36" s="13" customFormat="1" ht="15.75" customHeight="1" x14ac:dyDescent="0.25">
      <c r="A71" s="13">
        <v>23</v>
      </c>
      <c r="B71" s="27">
        <v>2</v>
      </c>
      <c r="C71" s="13" t="s">
        <v>102</v>
      </c>
      <c r="D71" s="38">
        <v>0</v>
      </c>
      <c r="E71" s="13">
        <v>30</v>
      </c>
      <c r="F71" s="14">
        <v>0.33333333333333331</v>
      </c>
      <c r="G71" s="18">
        <v>5</v>
      </c>
      <c r="H71" s="18">
        <v>3</v>
      </c>
      <c r="I71" s="18">
        <v>3</v>
      </c>
      <c r="J71" s="18">
        <v>3</v>
      </c>
      <c r="K71" s="18">
        <v>0</v>
      </c>
      <c r="L71" s="18">
        <v>0</v>
      </c>
      <c r="M71" s="18">
        <v>0</v>
      </c>
      <c r="N71" s="18">
        <v>0</v>
      </c>
      <c r="O71" s="18">
        <v>1</v>
      </c>
      <c r="P71" s="18">
        <v>3</v>
      </c>
      <c r="Q71" s="13" t="s">
        <v>103</v>
      </c>
      <c r="R71" s="18">
        <v>2</v>
      </c>
      <c r="S71" s="18">
        <v>3</v>
      </c>
      <c r="T71" s="18">
        <v>3</v>
      </c>
      <c r="U71" s="18">
        <v>0</v>
      </c>
      <c r="V71" s="45">
        <v>4</v>
      </c>
      <c r="W71">
        <f t="shared" si="25"/>
        <v>16</v>
      </c>
      <c r="X71">
        <f t="shared" si="26"/>
        <v>2</v>
      </c>
      <c r="Y71">
        <f t="shared" si="27"/>
        <v>4</v>
      </c>
      <c r="Z71">
        <f t="shared" si="28"/>
        <v>2</v>
      </c>
      <c r="AA71">
        <f t="shared" si="29"/>
        <v>2</v>
      </c>
      <c r="AB71" s="33">
        <v>8</v>
      </c>
      <c r="AC71">
        <f t="shared" si="30"/>
        <v>62.5</v>
      </c>
      <c r="AD71">
        <f t="shared" si="31"/>
        <v>3</v>
      </c>
      <c r="AE71">
        <f t="shared" si="32"/>
        <v>13</v>
      </c>
      <c r="AF71">
        <f t="shared" si="33"/>
        <v>2</v>
      </c>
      <c r="AG71">
        <f t="shared" si="34"/>
        <v>3</v>
      </c>
      <c r="AH71">
        <f t="shared" si="35"/>
        <v>3</v>
      </c>
      <c r="AI71">
        <f t="shared" si="36"/>
        <v>2</v>
      </c>
      <c r="AJ71">
        <f t="shared" si="37"/>
        <v>2</v>
      </c>
    </row>
    <row r="72" spans="1:36" s="13" customFormat="1" ht="15.75" customHeight="1" x14ac:dyDescent="0.25">
      <c r="A72" s="13">
        <v>23</v>
      </c>
      <c r="B72" s="27">
        <v>2</v>
      </c>
      <c r="C72" s="13" t="s">
        <v>119</v>
      </c>
      <c r="D72" s="38">
        <v>0</v>
      </c>
      <c r="E72" s="13">
        <v>60</v>
      </c>
      <c r="F72" s="14" t="s">
        <v>134</v>
      </c>
      <c r="G72" s="18">
        <v>8</v>
      </c>
      <c r="H72" s="18">
        <v>3</v>
      </c>
      <c r="I72" s="18">
        <v>3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1</v>
      </c>
      <c r="P72" s="18">
        <v>0</v>
      </c>
      <c r="Q72" s="13" t="s">
        <v>103</v>
      </c>
      <c r="R72" s="18">
        <v>2</v>
      </c>
      <c r="S72" s="18">
        <v>3</v>
      </c>
      <c r="T72" s="18">
        <v>0</v>
      </c>
      <c r="U72" s="18">
        <v>0</v>
      </c>
      <c r="V72" s="45">
        <v>1</v>
      </c>
      <c r="W72">
        <f t="shared" si="25"/>
        <v>9</v>
      </c>
      <c r="X72">
        <f t="shared" si="26"/>
        <v>2</v>
      </c>
      <c r="Y72">
        <f t="shared" si="27"/>
        <v>5</v>
      </c>
      <c r="Z72">
        <f t="shared" si="28"/>
        <v>3</v>
      </c>
      <c r="AA72">
        <f t="shared" si="29"/>
        <v>0</v>
      </c>
      <c r="AB72" s="33">
        <v>8</v>
      </c>
      <c r="AC72">
        <f t="shared" si="30"/>
        <v>100</v>
      </c>
      <c r="AD72">
        <f t="shared" si="31"/>
        <v>0</v>
      </c>
      <c r="AE72">
        <f t="shared" si="32"/>
        <v>7</v>
      </c>
      <c r="AF72">
        <f t="shared" si="33"/>
        <v>1</v>
      </c>
      <c r="AG72">
        <f t="shared" si="34"/>
        <v>3</v>
      </c>
      <c r="AH72">
        <f t="shared" si="35"/>
        <v>0</v>
      </c>
      <c r="AI72">
        <f t="shared" si="36"/>
        <v>0</v>
      </c>
      <c r="AJ72">
        <f t="shared" si="37"/>
        <v>2</v>
      </c>
    </row>
    <row r="73" spans="1:36" s="13" customFormat="1" ht="15.75" customHeight="1" x14ac:dyDescent="0.25">
      <c r="A73" s="13">
        <v>23</v>
      </c>
      <c r="B73" s="27">
        <v>2</v>
      </c>
      <c r="C73" s="13" t="s">
        <v>123</v>
      </c>
      <c r="D73" s="38">
        <v>0</v>
      </c>
      <c r="E73" s="41">
        <v>60</v>
      </c>
      <c r="F73" s="14">
        <v>0.375</v>
      </c>
      <c r="G73" s="18">
        <v>8</v>
      </c>
      <c r="H73" s="18">
        <v>3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1</v>
      </c>
      <c r="P73" s="18">
        <v>0</v>
      </c>
      <c r="Q73" s="13" t="s">
        <v>103</v>
      </c>
      <c r="R73" s="18">
        <v>1</v>
      </c>
      <c r="S73" s="18">
        <v>3</v>
      </c>
      <c r="T73" s="18">
        <v>0</v>
      </c>
      <c r="U73" s="18">
        <v>0</v>
      </c>
      <c r="V73" s="45">
        <v>4</v>
      </c>
      <c r="W73">
        <f t="shared" si="25"/>
        <v>8</v>
      </c>
      <c r="X73">
        <f t="shared" si="26"/>
        <v>1</v>
      </c>
      <c r="Y73">
        <f t="shared" si="27"/>
        <v>5</v>
      </c>
      <c r="Z73">
        <f t="shared" si="28"/>
        <v>3</v>
      </c>
      <c r="AA73">
        <f t="shared" si="29"/>
        <v>0</v>
      </c>
      <c r="AB73" s="33">
        <v>9</v>
      </c>
      <c r="AC73">
        <f t="shared" si="30"/>
        <v>88.888888888888886</v>
      </c>
      <c r="AD73">
        <f t="shared" si="31"/>
        <v>0</v>
      </c>
      <c r="AE73">
        <f t="shared" si="32"/>
        <v>4</v>
      </c>
      <c r="AF73">
        <f t="shared" si="33"/>
        <v>1</v>
      </c>
      <c r="AG73">
        <f t="shared" si="34"/>
        <v>3</v>
      </c>
      <c r="AH73">
        <f t="shared" si="35"/>
        <v>0</v>
      </c>
      <c r="AI73">
        <f t="shared" si="36"/>
        <v>0</v>
      </c>
      <c r="AJ73">
        <f t="shared" si="37"/>
        <v>2</v>
      </c>
    </row>
    <row r="74" spans="1:36" s="13" customFormat="1" ht="15.75" customHeight="1" x14ac:dyDescent="0.25">
      <c r="A74" s="13">
        <v>23</v>
      </c>
      <c r="B74" s="27">
        <v>2</v>
      </c>
      <c r="C74" s="13" t="s">
        <v>127</v>
      </c>
      <c r="D74" s="38">
        <v>0</v>
      </c>
      <c r="E74" s="41">
        <v>30</v>
      </c>
      <c r="F74" s="14">
        <v>0.29166666666666669</v>
      </c>
      <c r="G74" s="18">
        <v>7</v>
      </c>
      <c r="H74" s="18">
        <v>1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3" t="s">
        <v>103</v>
      </c>
      <c r="R74" s="18">
        <v>3</v>
      </c>
      <c r="S74" s="18">
        <v>0</v>
      </c>
      <c r="T74" s="18">
        <v>0</v>
      </c>
      <c r="U74" s="18">
        <v>0</v>
      </c>
      <c r="V74" s="45">
        <v>4</v>
      </c>
      <c r="W74">
        <f t="shared" si="25"/>
        <v>5</v>
      </c>
      <c r="X74">
        <f t="shared" si="26"/>
        <v>3</v>
      </c>
      <c r="Y74">
        <f t="shared" si="27"/>
        <v>2</v>
      </c>
      <c r="Z74">
        <f t="shared" si="28"/>
        <v>1</v>
      </c>
      <c r="AA74">
        <f t="shared" si="29"/>
        <v>0</v>
      </c>
      <c r="AB74" s="33">
        <v>7</v>
      </c>
      <c r="AC74">
        <f t="shared" si="30"/>
        <v>100</v>
      </c>
      <c r="AD74">
        <f t="shared" si="31"/>
        <v>0</v>
      </c>
      <c r="AE74">
        <f t="shared" si="32"/>
        <v>1</v>
      </c>
      <c r="AF74">
        <f t="shared" si="33"/>
        <v>1</v>
      </c>
      <c r="AG74">
        <f t="shared" si="34"/>
        <v>0</v>
      </c>
      <c r="AH74">
        <f t="shared" si="35"/>
        <v>0</v>
      </c>
      <c r="AI74">
        <f t="shared" si="36"/>
        <v>0</v>
      </c>
      <c r="AJ74">
        <f t="shared" si="37"/>
        <v>1</v>
      </c>
    </row>
    <row r="75" spans="1:36" s="13" customFormat="1" ht="15.75" customHeight="1" x14ac:dyDescent="0.25">
      <c r="A75" s="13">
        <v>24</v>
      </c>
      <c r="B75" s="27">
        <v>2</v>
      </c>
      <c r="C75" s="13" t="s">
        <v>102</v>
      </c>
      <c r="D75" s="38">
        <v>4.1666666666666664E-2</v>
      </c>
      <c r="E75" s="28">
        <v>360</v>
      </c>
      <c r="F75" s="13">
        <v>7</v>
      </c>
      <c r="G75" s="13">
        <v>1</v>
      </c>
      <c r="H75" s="13">
        <v>3</v>
      </c>
      <c r="I75" s="13">
        <v>3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1</v>
      </c>
      <c r="P75" s="13">
        <v>3</v>
      </c>
      <c r="Q75" s="13" t="s">
        <v>103</v>
      </c>
      <c r="R75" s="13">
        <v>0</v>
      </c>
      <c r="S75" s="13">
        <v>0</v>
      </c>
      <c r="T75" s="13">
        <v>3</v>
      </c>
      <c r="U75" s="13">
        <v>3</v>
      </c>
      <c r="V75" s="44">
        <v>2</v>
      </c>
      <c r="W75">
        <f t="shared" si="25"/>
        <v>14</v>
      </c>
      <c r="X75">
        <f t="shared" si="26"/>
        <v>0</v>
      </c>
      <c r="Y75">
        <f t="shared" si="27"/>
        <v>6</v>
      </c>
      <c r="Z75">
        <f t="shared" si="28"/>
        <v>3</v>
      </c>
      <c r="AA75">
        <f t="shared" si="29"/>
        <v>3</v>
      </c>
      <c r="AB75" s="33">
        <v>6</v>
      </c>
      <c r="AC75">
        <f t="shared" si="30"/>
        <v>16.666666666666664</v>
      </c>
      <c r="AD75">
        <f t="shared" si="31"/>
        <v>3</v>
      </c>
      <c r="AE75">
        <f t="shared" si="32"/>
        <v>10</v>
      </c>
      <c r="AF75">
        <f t="shared" si="33"/>
        <v>2</v>
      </c>
      <c r="AG75">
        <f t="shared" si="34"/>
        <v>0</v>
      </c>
      <c r="AH75">
        <f t="shared" si="35"/>
        <v>6</v>
      </c>
      <c r="AI75">
        <f t="shared" si="36"/>
        <v>3</v>
      </c>
      <c r="AJ75">
        <f t="shared" si="37"/>
        <v>2</v>
      </c>
    </row>
    <row r="76" spans="1:36" x14ac:dyDescent="0.25">
      <c r="A76" s="19">
        <v>24</v>
      </c>
      <c r="B76" s="19">
        <v>2</v>
      </c>
      <c r="C76" s="19" t="s">
        <v>119</v>
      </c>
      <c r="D76" s="39">
        <v>23</v>
      </c>
      <c r="E76" s="20">
        <v>5</v>
      </c>
      <c r="F76" s="12">
        <v>0.27083333333333331</v>
      </c>
      <c r="G76" s="21">
        <v>4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11" t="s">
        <v>103</v>
      </c>
      <c r="R76" s="22">
        <v>2</v>
      </c>
      <c r="S76" s="22">
        <v>3</v>
      </c>
      <c r="T76" s="22">
        <v>1</v>
      </c>
      <c r="U76" s="22">
        <v>2</v>
      </c>
      <c r="V76" s="22">
        <v>3</v>
      </c>
      <c r="W76">
        <f t="shared" si="25"/>
        <v>13</v>
      </c>
      <c r="X76">
        <f t="shared" si="26"/>
        <v>2</v>
      </c>
      <c r="Y76">
        <f t="shared" si="27"/>
        <v>0</v>
      </c>
      <c r="Z76">
        <f t="shared" si="28"/>
        <v>0</v>
      </c>
      <c r="AA76">
        <f t="shared" si="29"/>
        <v>3</v>
      </c>
      <c r="AB76" s="30">
        <v>7</v>
      </c>
      <c r="AC76">
        <f t="shared" si="30"/>
        <v>57.142857142857139</v>
      </c>
      <c r="AD76">
        <f t="shared" si="31"/>
        <v>3</v>
      </c>
      <c r="AE76">
        <f t="shared" si="32"/>
        <v>0</v>
      </c>
      <c r="AF76">
        <f t="shared" si="33"/>
        <v>0</v>
      </c>
      <c r="AG76">
        <f t="shared" si="34"/>
        <v>3</v>
      </c>
      <c r="AH76">
        <f t="shared" si="35"/>
        <v>3</v>
      </c>
      <c r="AI76">
        <f t="shared" si="36"/>
        <v>2</v>
      </c>
      <c r="AJ76">
        <f t="shared" si="37"/>
        <v>2</v>
      </c>
    </row>
    <row r="77" spans="1:36" x14ac:dyDescent="0.25">
      <c r="A77" s="22">
        <v>24</v>
      </c>
      <c r="B77" s="19">
        <v>2</v>
      </c>
      <c r="C77" s="22" t="s">
        <v>123</v>
      </c>
      <c r="D77" s="46">
        <v>23</v>
      </c>
      <c r="E77" s="22">
        <v>15</v>
      </c>
      <c r="F77" s="12">
        <v>0.27083333333333331</v>
      </c>
      <c r="G77" s="22">
        <v>7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11" t="s">
        <v>103</v>
      </c>
      <c r="R77" s="22">
        <v>3</v>
      </c>
      <c r="S77" s="22">
        <v>0</v>
      </c>
      <c r="T77" s="22">
        <v>0</v>
      </c>
      <c r="U77" s="22">
        <v>0</v>
      </c>
      <c r="V77" s="22">
        <v>1</v>
      </c>
      <c r="W77">
        <f t="shared" si="25"/>
        <v>3</v>
      </c>
      <c r="X77">
        <f t="shared" si="26"/>
        <v>3</v>
      </c>
      <c r="Y77">
        <f t="shared" si="27"/>
        <v>0</v>
      </c>
      <c r="Z77">
        <f t="shared" si="28"/>
        <v>0</v>
      </c>
      <c r="AA77">
        <f t="shared" si="29"/>
        <v>0</v>
      </c>
      <c r="AB77" s="30">
        <v>7.5</v>
      </c>
      <c r="AC77">
        <f t="shared" si="30"/>
        <v>93.333333333333329</v>
      </c>
      <c r="AD77">
        <f t="shared" si="31"/>
        <v>0</v>
      </c>
      <c r="AE77">
        <f t="shared" si="32"/>
        <v>0</v>
      </c>
      <c r="AF77">
        <f t="shared" si="33"/>
        <v>0</v>
      </c>
      <c r="AG77">
        <f t="shared" si="34"/>
        <v>0</v>
      </c>
      <c r="AH77">
        <f t="shared" si="35"/>
        <v>0</v>
      </c>
      <c r="AI77">
        <f t="shared" si="36"/>
        <v>0</v>
      </c>
      <c r="AJ77">
        <f t="shared" si="37"/>
        <v>1</v>
      </c>
    </row>
    <row r="78" spans="1:36" x14ac:dyDescent="0.25">
      <c r="A78" s="22">
        <v>24</v>
      </c>
      <c r="B78" s="19">
        <v>2</v>
      </c>
      <c r="C78" s="22" t="s">
        <v>127</v>
      </c>
      <c r="D78" s="46">
        <v>23</v>
      </c>
      <c r="E78" s="22">
        <v>15</v>
      </c>
      <c r="F78" s="12">
        <v>0.25</v>
      </c>
      <c r="G78" s="22">
        <v>7</v>
      </c>
      <c r="H78" s="22">
        <v>0</v>
      </c>
      <c r="I78" s="22">
        <v>0</v>
      </c>
      <c r="J78" s="22">
        <v>3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11" t="s">
        <v>103</v>
      </c>
      <c r="R78" s="22">
        <v>3</v>
      </c>
      <c r="S78" s="22">
        <v>1</v>
      </c>
      <c r="T78" s="22">
        <v>0</v>
      </c>
      <c r="U78" s="22">
        <v>0</v>
      </c>
      <c r="V78" s="22">
        <v>1</v>
      </c>
      <c r="W78">
        <f t="shared" ref="W78" si="38">SUM(X78,Z78,AA78,AD78,AF78,AG78,AI78)</f>
        <v>5</v>
      </c>
      <c r="X78">
        <f t="shared" ref="X78" si="39">R78</f>
        <v>3</v>
      </c>
      <c r="Y78">
        <f t="shared" ref="Y78" si="40">(H78+IF(AND(E78&lt;=15),0,IF(AND(E78&gt;=16,E78&lt;=30),1,IF(AND(E78&gt;=31,E78&lt;=60),2,IF(E78&gt;60,3)))))</f>
        <v>0</v>
      </c>
      <c r="Z78">
        <f t="shared" ref="Z78" si="41">IF((H78+IF(AND(E78&lt;=15),0,IF(AND(E78&gt;=16,E78&lt;=30),1,IF(AND(E78&gt;=31,E78&lt;=60),2,IF(E78&gt;60,3)))))=0,0,IF(AND((H78+IF(AND(E78&lt;=15),0,IF(AND(E78&gt;=16,E78&lt;=30),1,IF(AND(E78&gt;=31,E78&lt;=60),2,IF(E78&gt;60,3)))))&gt;=1,(H78+IF(AND(E78&lt;=15),0,IF(AND(E78&gt;=16,E78&lt;=30),1,IF(AND(E78&gt;=31,E78&lt;=60),2,IF(E78&gt;60,3)))))&lt;=2),1,IF(AND((H78+IF(AND(E78&lt;=15),0,IF(AND(E78&gt;=16,E78&lt;=30),1,IF(AND(E78&gt;=31,E78&lt;=60),2,IF(E78&gt;60,3)))))&gt;=3,(H78+IF(AND(E78&lt;=15),0,IF(AND(E78&gt;=16,E78&lt;=30),1,IF(AND(E78&gt;=31,E78&lt;=60),2,IF(E78&gt;60,3)))))&lt;=4),2,IF(AND((H78+IF(AND(E78&lt;=15),0,IF(AND(E78&gt;=16,E78&lt;=30),1,IF(AND(E78&gt;=31,E78&lt;=60),2,IF(E78&gt;60,3)))))&gt;=5),3))))</f>
        <v>0</v>
      </c>
      <c r="AA78">
        <f t="shared" ref="AA78" si="42">IF(G78&gt;=7,0,IF(AND(G78&lt;7,G78&gt;=6),1,IF(AND(G78&lt;6,G78&gt;=5),2,(IF(AND(G78&lt;5),3,"NA")))))</f>
        <v>0</v>
      </c>
      <c r="AB78" s="30">
        <v>7</v>
      </c>
      <c r="AC78">
        <f t="shared" si="30"/>
        <v>100</v>
      </c>
      <c r="AD78">
        <f t="shared" si="31"/>
        <v>0</v>
      </c>
      <c r="AE78">
        <f t="shared" ref="AE78" si="43">SUM(H78:P78)</f>
        <v>3</v>
      </c>
      <c r="AF78">
        <f t="shared" ref="AF78" si="44">IF(AND(AE78=0),0,IF(AND(AE78&gt;=1,AE78&lt;=9),1,IF(AND(AE78&gt;=10,AE78&lt;=18),2,IF(AND(AE78&gt;=19),3,"NA"))))</f>
        <v>1</v>
      </c>
      <c r="AG78">
        <f t="shared" ref="AG78" si="45">S78</f>
        <v>1</v>
      </c>
      <c r="AH78">
        <f t="shared" ref="AH78" si="46">T78+U78</f>
        <v>0</v>
      </c>
      <c r="AI78">
        <f t="shared" ref="AI78" si="47">IF(AND(AH78=0),0,IF(AND(AH78&gt;=1,AH78&lt;=2),1,IF(AND(AH78&gt;=3,AH78&lt;=4),2,IF(AND(AH78&gt;=5),3,"NA"))))</f>
        <v>0</v>
      </c>
      <c r="AJ78">
        <f t="shared" ref="AJ78" si="48">IF(W78&lt;6,1,2)</f>
        <v>1</v>
      </c>
    </row>
    <row r="79" spans="1:36" x14ac:dyDescent="0.25">
      <c r="A79">
        <v>25</v>
      </c>
      <c r="B79" s="23">
        <v>2</v>
      </c>
      <c r="C79" t="s">
        <v>102</v>
      </c>
      <c r="D79" s="10">
        <v>1</v>
      </c>
      <c r="E79">
        <v>120</v>
      </c>
      <c r="F79">
        <v>10</v>
      </c>
      <c r="G79">
        <v>6</v>
      </c>
      <c r="H79">
        <v>3</v>
      </c>
      <c r="I79">
        <v>3</v>
      </c>
      <c r="J79">
        <v>0</v>
      </c>
      <c r="K79">
        <v>2</v>
      </c>
      <c r="L79">
        <v>0</v>
      </c>
      <c r="M79">
        <v>0</v>
      </c>
      <c r="N79">
        <v>2</v>
      </c>
      <c r="O79">
        <v>3</v>
      </c>
      <c r="P79">
        <v>1</v>
      </c>
      <c r="Q79" t="s">
        <v>103</v>
      </c>
      <c r="R79">
        <v>3</v>
      </c>
      <c r="S79">
        <v>3</v>
      </c>
      <c r="T79">
        <v>2</v>
      </c>
      <c r="U79">
        <v>3</v>
      </c>
      <c r="V79" s="11">
        <v>1</v>
      </c>
      <c r="W79">
        <f t="shared" si="25"/>
        <v>17</v>
      </c>
      <c r="X79">
        <f t="shared" si="26"/>
        <v>3</v>
      </c>
      <c r="Y79">
        <f t="shared" si="27"/>
        <v>6</v>
      </c>
      <c r="Z79">
        <f t="shared" si="28"/>
        <v>3</v>
      </c>
      <c r="AA79">
        <f t="shared" si="29"/>
        <v>1</v>
      </c>
      <c r="AB79" s="30">
        <v>9</v>
      </c>
      <c r="AC79">
        <f t="shared" si="30"/>
        <v>66.666666666666657</v>
      </c>
      <c r="AD79">
        <f t="shared" si="31"/>
        <v>2</v>
      </c>
      <c r="AE79">
        <f t="shared" si="32"/>
        <v>14</v>
      </c>
      <c r="AF79">
        <f t="shared" si="33"/>
        <v>2</v>
      </c>
      <c r="AG79">
        <f t="shared" si="34"/>
        <v>3</v>
      </c>
      <c r="AH79">
        <f t="shared" si="35"/>
        <v>5</v>
      </c>
      <c r="AI79">
        <f t="shared" si="36"/>
        <v>3</v>
      </c>
      <c r="AJ79">
        <f t="shared" si="37"/>
        <v>2</v>
      </c>
    </row>
    <row r="80" spans="1:36" x14ac:dyDescent="0.25">
      <c r="A80">
        <v>25</v>
      </c>
      <c r="B80" s="23">
        <v>2</v>
      </c>
      <c r="C80" t="s">
        <v>119</v>
      </c>
      <c r="D80" s="10">
        <v>23</v>
      </c>
      <c r="E80">
        <v>30</v>
      </c>
      <c r="F80">
        <v>8</v>
      </c>
      <c r="G80">
        <v>8</v>
      </c>
      <c r="H80">
        <v>2</v>
      </c>
      <c r="I80">
        <v>3</v>
      </c>
      <c r="J80">
        <v>3</v>
      </c>
      <c r="K80">
        <v>2</v>
      </c>
      <c r="L80">
        <v>1</v>
      </c>
      <c r="M80">
        <v>0</v>
      </c>
      <c r="N80">
        <v>3</v>
      </c>
      <c r="O80">
        <v>2</v>
      </c>
      <c r="P80">
        <v>1</v>
      </c>
      <c r="Q80" t="s">
        <v>103</v>
      </c>
      <c r="R80">
        <v>1</v>
      </c>
      <c r="S80">
        <v>3</v>
      </c>
      <c r="T80">
        <v>3</v>
      </c>
      <c r="U80">
        <v>3</v>
      </c>
      <c r="V80" s="11">
        <v>2</v>
      </c>
      <c r="W80">
        <f t="shared" si="25"/>
        <v>11</v>
      </c>
      <c r="X80">
        <f t="shared" si="26"/>
        <v>1</v>
      </c>
      <c r="Y80">
        <f t="shared" si="27"/>
        <v>3</v>
      </c>
      <c r="Z80">
        <f t="shared" si="28"/>
        <v>2</v>
      </c>
      <c r="AA80">
        <f t="shared" si="29"/>
        <v>0</v>
      </c>
      <c r="AB80" s="30">
        <v>9</v>
      </c>
      <c r="AC80">
        <f t="shared" si="30"/>
        <v>88.888888888888886</v>
      </c>
      <c r="AD80">
        <f t="shared" si="31"/>
        <v>0</v>
      </c>
      <c r="AE80">
        <f t="shared" si="32"/>
        <v>17</v>
      </c>
      <c r="AF80">
        <f t="shared" si="33"/>
        <v>2</v>
      </c>
      <c r="AG80">
        <f t="shared" si="34"/>
        <v>3</v>
      </c>
      <c r="AH80">
        <f t="shared" si="35"/>
        <v>6</v>
      </c>
      <c r="AI80">
        <f t="shared" si="36"/>
        <v>3</v>
      </c>
      <c r="AJ80">
        <f t="shared" si="37"/>
        <v>2</v>
      </c>
    </row>
    <row r="81" spans="1:36" x14ac:dyDescent="0.25">
      <c r="A81">
        <v>25</v>
      </c>
      <c r="B81" s="23">
        <v>2</v>
      </c>
      <c r="C81" t="s">
        <v>123</v>
      </c>
      <c r="D81" s="10">
        <v>0</v>
      </c>
      <c r="E81">
        <v>5</v>
      </c>
      <c r="F81">
        <v>8.5</v>
      </c>
      <c r="G81">
        <v>8</v>
      </c>
      <c r="H81">
        <v>0</v>
      </c>
      <c r="I81">
        <v>2</v>
      </c>
      <c r="J81">
        <v>2</v>
      </c>
      <c r="K81">
        <v>0</v>
      </c>
      <c r="L81">
        <v>0</v>
      </c>
      <c r="M81">
        <v>0</v>
      </c>
      <c r="N81">
        <v>0</v>
      </c>
      <c r="O81">
        <v>2</v>
      </c>
      <c r="P81">
        <v>0</v>
      </c>
      <c r="Q81" t="s">
        <v>103</v>
      </c>
      <c r="R81">
        <v>2</v>
      </c>
      <c r="S81">
        <v>0</v>
      </c>
      <c r="T81">
        <v>0</v>
      </c>
      <c r="U81">
        <v>0</v>
      </c>
      <c r="V81" s="11">
        <v>1</v>
      </c>
      <c r="W81">
        <f>SUM(X81,Z81,AA81,AD81,AF81,AG81,AI81)</f>
        <v>3</v>
      </c>
      <c r="X81">
        <f t="shared" si="26"/>
        <v>2</v>
      </c>
      <c r="Y81">
        <f t="shared" si="27"/>
        <v>0</v>
      </c>
      <c r="Z81">
        <f t="shared" si="28"/>
        <v>0</v>
      </c>
      <c r="AA81">
        <f t="shared" si="29"/>
        <v>0</v>
      </c>
      <c r="AB81" s="30">
        <v>8.5</v>
      </c>
      <c r="AC81">
        <f>(G81/AB81)*100</f>
        <v>94.117647058823522</v>
      </c>
      <c r="AD81">
        <f t="shared" si="31"/>
        <v>0</v>
      </c>
      <c r="AE81">
        <f t="shared" si="32"/>
        <v>6</v>
      </c>
      <c r="AF81">
        <f t="shared" si="33"/>
        <v>1</v>
      </c>
      <c r="AG81">
        <f t="shared" si="34"/>
        <v>0</v>
      </c>
      <c r="AH81">
        <f t="shared" si="35"/>
        <v>0</v>
      </c>
      <c r="AI81">
        <f t="shared" si="36"/>
        <v>0</v>
      </c>
      <c r="AJ81">
        <f t="shared" si="37"/>
        <v>1</v>
      </c>
    </row>
    <row r="82" spans="1:36" x14ac:dyDescent="0.25">
      <c r="A82">
        <v>25</v>
      </c>
      <c r="B82" s="23">
        <v>2</v>
      </c>
      <c r="C82" t="s">
        <v>127</v>
      </c>
      <c r="D82" s="49">
        <v>0.9375</v>
      </c>
      <c r="E82">
        <v>15</v>
      </c>
      <c r="F82">
        <v>7</v>
      </c>
      <c r="G82">
        <v>8</v>
      </c>
      <c r="H82">
        <v>0</v>
      </c>
      <c r="I82">
        <v>0</v>
      </c>
      <c r="J82">
        <v>0</v>
      </c>
      <c r="K82">
        <v>0</v>
      </c>
      <c r="L82">
        <v>3</v>
      </c>
      <c r="M82">
        <v>0</v>
      </c>
      <c r="N82">
        <v>0</v>
      </c>
      <c r="O82">
        <v>0</v>
      </c>
      <c r="P82">
        <v>0</v>
      </c>
      <c r="Q82" t="s">
        <v>103</v>
      </c>
      <c r="R82">
        <v>2</v>
      </c>
      <c r="S82">
        <v>0</v>
      </c>
      <c r="T82">
        <v>2</v>
      </c>
      <c r="U82">
        <v>1</v>
      </c>
      <c r="V82" s="11">
        <v>1</v>
      </c>
      <c r="W82">
        <f t="shared" si="25"/>
        <v>5</v>
      </c>
      <c r="X82">
        <f t="shared" si="26"/>
        <v>2</v>
      </c>
      <c r="Y82">
        <f t="shared" si="27"/>
        <v>0</v>
      </c>
      <c r="Z82">
        <f t="shared" si="28"/>
        <v>0</v>
      </c>
      <c r="AA82">
        <f t="shared" si="29"/>
        <v>0</v>
      </c>
      <c r="AB82" s="30">
        <v>7.5</v>
      </c>
      <c r="AC82">
        <f>(G82/AB82)*100</f>
        <v>106.66666666666667</v>
      </c>
      <c r="AD82">
        <f t="shared" si="31"/>
        <v>0</v>
      </c>
      <c r="AE82">
        <f t="shared" si="32"/>
        <v>3</v>
      </c>
      <c r="AF82">
        <f t="shared" si="33"/>
        <v>1</v>
      </c>
      <c r="AG82">
        <f t="shared" si="34"/>
        <v>0</v>
      </c>
      <c r="AH82">
        <f t="shared" si="35"/>
        <v>3</v>
      </c>
      <c r="AI82">
        <f t="shared" si="36"/>
        <v>2</v>
      </c>
      <c r="AJ82">
        <f t="shared" si="37"/>
        <v>1</v>
      </c>
    </row>
    <row r="83" spans="1:36" x14ac:dyDescent="0.25">
      <c r="A83">
        <v>26</v>
      </c>
      <c r="B83" s="23">
        <v>2</v>
      </c>
      <c r="C83" t="s">
        <v>102</v>
      </c>
      <c r="D83" s="10">
        <v>23</v>
      </c>
      <c r="E83">
        <v>10</v>
      </c>
      <c r="F83">
        <v>10</v>
      </c>
      <c r="G83">
        <v>8</v>
      </c>
      <c r="H83">
        <v>1</v>
      </c>
      <c r="I83">
        <v>2</v>
      </c>
      <c r="J83">
        <v>2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 t="s">
        <v>103</v>
      </c>
      <c r="R83">
        <v>1</v>
      </c>
      <c r="S83">
        <v>3</v>
      </c>
      <c r="T83">
        <v>2</v>
      </c>
      <c r="U83">
        <v>1</v>
      </c>
      <c r="V83" s="11">
        <v>1</v>
      </c>
      <c r="W83">
        <f t="shared" si="25"/>
        <v>12</v>
      </c>
      <c r="X83">
        <f t="shared" si="26"/>
        <v>1</v>
      </c>
      <c r="Y83">
        <f t="shared" si="27"/>
        <v>1</v>
      </c>
      <c r="Z83">
        <f t="shared" si="28"/>
        <v>1</v>
      </c>
      <c r="AA83">
        <f t="shared" si="29"/>
        <v>0</v>
      </c>
      <c r="AB83" s="30">
        <v>11</v>
      </c>
      <c r="AC83">
        <f t="shared" si="30"/>
        <v>72.727272727272734</v>
      </c>
      <c r="AD83">
        <f t="shared" si="31"/>
        <v>2</v>
      </c>
      <c r="AE83">
        <f t="shared" si="32"/>
        <v>23</v>
      </c>
      <c r="AF83">
        <f t="shared" si="33"/>
        <v>3</v>
      </c>
      <c r="AG83">
        <f t="shared" si="34"/>
        <v>3</v>
      </c>
      <c r="AH83">
        <f t="shared" si="35"/>
        <v>3</v>
      </c>
      <c r="AI83">
        <f t="shared" si="36"/>
        <v>2</v>
      </c>
      <c r="AJ83">
        <f t="shared" si="37"/>
        <v>2</v>
      </c>
    </row>
    <row r="84" spans="1:36" x14ac:dyDescent="0.25">
      <c r="A84">
        <v>26</v>
      </c>
      <c r="B84" s="23">
        <v>2</v>
      </c>
      <c r="C84" t="s">
        <v>119</v>
      </c>
      <c r="D84" s="10">
        <v>22</v>
      </c>
      <c r="E84">
        <v>10</v>
      </c>
      <c r="F84" s="8">
        <v>9</v>
      </c>
      <c r="G84" s="8">
        <v>8</v>
      </c>
      <c r="H84" s="8">
        <v>0</v>
      </c>
      <c r="I84" s="8">
        <v>3</v>
      </c>
      <c r="J84" s="8">
        <v>3</v>
      </c>
      <c r="K84" s="8">
        <v>3</v>
      </c>
      <c r="L84" s="8">
        <v>0</v>
      </c>
      <c r="M84" s="8">
        <v>0</v>
      </c>
      <c r="N84" s="8">
        <v>2</v>
      </c>
      <c r="O84" s="8">
        <v>2</v>
      </c>
      <c r="P84" s="8">
        <v>2</v>
      </c>
      <c r="Q84" t="s">
        <v>103</v>
      </c>
      <c r="R84">
        <v>1</v>
      </c>
      <c r="S84">
        <v>3</v>
      </c>
      <c r="T84">
        <v>3</v>
      </c>
      <c r="U84">
        <v>3</v>
      </c>
      <c r="V84" s="11">
        <v>1</v>
      </c>
      <c r="W84">
        <f t="shared" si="25"/>
        <v>11</v>
      </c>
      <c r="X84">
        <f t="shared" si="26"/>
        <v>1</v>
      </c>
      <c r="Y84">
        <f t="shared" si="27"/>
        <v>0</v>
      </c>
      <c r="Z84">
        <f t="shared" si="28"/>
        <v>0</v>
      </c>
      <c r="AA84">
        <f t="shared" si="29"/>
        <v>0</v>
      </c>
      <c r="AB84" s="30">
        <v>11</v>
      </c>
      <c r="AC84">
        <f t="shared" si="30"/>
        <v>72.727272727272734</v>
      </c>
      <c r="AD84">
        <f t="shared" si="31"/>
        <v>2</v>
      </c>
      <c r="AE84">
        <f t="shared" si="32"/>
        <v>15</v>
      </c>
      <c r="AF84">
        <f t="shared" si="33"/>
        <v>2</v>
      </c>
      <c r="AG84">
        <f t="shared" si="34"/>
        <v>3</v>
      </c>
      <c r="AH84">
        <f t="shared" si="35"/>
        <v>6</v>
      </c>
      <c r="AI84">
        <f t="shared" si="36"/>
        <v>3</v>
      </c>
      <c r="AJ84">
        <f t="shared" si="37"/>
        <v>2</v>
      </c>
    </row>
    <row r="85" spans="1:36" x14ac:dyDescent="0.25">
      <c r="A85">
        <v>27</v>
      </c>
      <c r="B85" s="23">
        <v>1</v>
      </c>
      <c r="C85" t="s">
        <v>102</v>
      </c>
      <c r="D85" s="10">
        <v>22</v>
      </c>
      <c r="E85">
        <v>5</v>
      </c>
      <c r="F85" s="8">
        <v>11</v>
      </c>
      <c r="G85" s="8">
        <v>0</v>
      </c>
      <c r="H85" s="8">
        <v>3</v>
      </c>
      <c r="I85" s="8">
        <v>2</v>
      </c>
      <c r="J85" s="8">
        <v>3</v>
      </c>
      <c r="K85" s="8">
        <v>2</v>
      </c>
      <c r="L85" s="8">
        <v>3</v>
      </c>
      <c r="M85" s="8">
        <v>3</v>
      </c>
      <c r="N85" s="8">
        <v>0</v>
      </c>
      <c r="O85" s="8">
        <v>3</v>
      </c>
      <c r="P85" s="8">
        <v>3</v>
      </c>
      <c r="Q85" t="s">
        <v>103</v>
      </c>
      <c r="R85">
        <v>3</v>
      </c>
      <c r="S85">
        <v>3</v>
      </c>
      <c r="T85">
        <v>3</v>
      </c>
      <c r="U85" s="11">
        <v>3</v>
      </c>
      <c r="V85" s="11">
        <v>1</v>
      </c>
      <c r="W85">
        <f t="shared" si="25"/>
        <v>20</v>
      </c>
      <c r="X85">
        <f t="shared" si="26"/>
        <v>3</v>
      </c>
      <c r="Y85">
        <f t="shared" si="27"/>
        <v>3</v>
      </c>
      <c r="Z85">
        <f t="shared" si="28"/>
        <v>2</v>
      </c>
      <c r="AA85">
        <f t="shared" si="29"/>
        <v>3</v>
      </c>
      <c r="AB85" s="30">
        <v>13</v>
      </c>
      <c r="AC85">
        <f t="shared" si="30"/>
        <v>0</v>
      </c>
      <c r="AD85">
        <f t="shared" si="31"/>
        <v>3</v>
      </c>
      <c r="AE85">
        <f t="shared" si="32"/>
        <v>22</v>
      </c>
      <c r="AF85">
        <f t="shared" si="33"/>
        <v>3</v>
      </c>
      <c r="AG85">
        <f t="shared" si="34"/>
        <v>3</v>
      </c>
      <c r="AH85">
        <f t="shared" si="35"/>
        <v>6</v>
      </c>
      <c r="AI85">
        <f t="shared" si="36"/>
        <v>3</v>
      </c>
      <c r="AJ85">
        <f t="shared" si="37"/>
        <v>2</v>
      </c>
    </row>
    <row r="86" spans="1:36" x14ac:dyDescent="0.25">
      <c r="A86">
        <v>27</v>
      </c>
      <c r="B86" s="48">
        <v>1</v>
      </c>
      <c r="C86" t="s">
        <v>119</v>
      </c>
      <c r="D86" s="10">
        <v>23</v>
      </c>
      <c r="E86">
        <v>60</v>
      </c>
      <c r="F86" s="8">
        <v>7</v>
      </c>
      <c r="G86" s="40">
        <v>6</v>
      </c>
      <c r="H86" s="40">
        <v>3</v>
      </c>
      <c r="I86" s="40">
        <v>3</v>
      </c>
      <c r="J86" s="40">
        <v>3</v>
      </c>
      <c r="K86" s="40">
        <v>0</v>
      </c>
      <c r="L86" s="40">
        <v>0</v>
      </c>
      <c r="M86" s="40">
        <v>0</v>
      </c>
      <c r="N86" s="40">
        <v>0</v>
      </c>
      <c r="O86" s="40">
        <v>3</v>
      </c>
      <c r="P86" s="40">
        <v>1</v>
      </c>
      <c r="Q86" t="s">
        <v>103</v>
      </c>
      <c r="R86">
        <v>0</v>
      </c>
      <c r="S86">
        <v>0</v>
      </c>
      <c r="T86">
        <v>3</v>
      </c>
      <c r="U86" s="11">
        <v>1</v>
      </c>
      <c r="V86" s="11">
        <v>1</v>
      </c>
      <c r="W86">
        <f t="shared" si="25"/>
        <v>9</v>
      </c>
      <c r="X86">
        <f t="shared" si="26"/>
        <v>0</v>
      </c>
      <c r="Y86">
        <f t="shared" si="27"/>
        <v>5</v>
      </c>
      <c r="Z86">
        <f t="shared" si="28"/>
        <v>3</v>
      </c>
      <c r="AA86">
        <f t="shared" si="29"/>
        <v>1</v>
      </c>
      <c r="AB86" s="30">
        <v>8</v>
      </c>
      <c r="AC86">
        <f t="shared" si="30"/>
        <v>75</v>
      </c>
      <c r="AD86">
        <f t="shared" si="31"/>
        <v>1</v>
      </c>
      <c r="AE86">
        <f t="shared" si="32"/>
        <v>13</v>
      </c>
      <c r="AF86">
        <f t="shared" si="33"/>
        <v>2</v>
      </c>
      <c r="AG86">
        <f t="shared" si="34"/>
        <v>0</v>
      </c>
      <c r="AH86">
        <f t="shared" si="35"/>
        <v>4</v>
      </c>
      <c r="AI86">
        <f t="shared" si="36"/>
        <v>2</v>
      </c>
      <c r="AJ86">
        <f t="shared" si="37"/>
        <v>2</v>
      </c>
    </row>
    <row r="87" spans="1:36" x14ac:dyDescent="0.25">
      <c r="A87">
        <v>27</v>
      </c>
      <c r="B87" s="48">
        <v>1</v>
      </c>
      <c r="C87" t="s">
        <v>122</v>
      </c>
      <c r="D87" s="10">
        <v>22</v>
      </c>
      <c r="E87">
        <v>240</v>
      </c>
      <c r="F87" s="8">
        <v>7</v>
      </c>
      <c r="G87" s="40">
        <v>2</v>
      </c>
      <c r="H87" s="40">
        <v>3</v>
      </c>
      <c r="I87" s="40">
        <v>3</v>
      </c>
      <c r="J87" s="40">
        <v>3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0">
        <v>0</v>
      </c>
      <c r="Q87" t="s">
        <v>103</v>
      </c>
      <c r="R87">
        <v>1</v>
      </c>
      <c r="S87">
        <v>0</v>
      </c>
      <c r="T87">
        <v>1</v>
      </c>
      <c r="U87" s="11">
        <v>1</v>
      </c>
      <c r="V87" s="11">
        <v>1</v>
      </c>
      <c r="W87">
        <f t="shared" si="25"/>
        <v>12</v>
      </c>
      <c r="X87">
        <f t="shared" si="26"/>
        <v>1</v>
      </c>
      <c r="Y87">
        <f t="shared" si="27"/>
        <v>6</v>
      </c>
      <c r="Z87">
        <f t="shared" si="28"/>
        <v>3</v>
      </c>
      <c r="AA87">
        <f t="shared" si="29"/>
        <v>3</v>
      </c>
      <c r="AB87" s="30">
        <v>9</v>
      </c>
      <c r="AC87">
        <f t="shared" si="30"/>
        <v>22.222222222222221</v>
      </c>
      <c r="AD87">
        <f t="shared" si="31"/>
        <v>3</v>
      </c>
      <c r="AE87">
        <f t="shared" si="32"/>
        <v>9</v>
      </c>
      <c r="AF87">
        <f t="shared" si="33"/>
        <v>1</v>
      </c>
      <c r="AG87">
        <f t="shared" si="34"/>
        <v>0</v>
      </c>
      <c r="AH87">
        <f t="shared" si="35"/>
        <v>2</v>
      </c>
      <c r="AI87">
        <f t="shared" si="36"/>
        <v>1</v>
      </c>
      <c r="AJ87">
        <f t="shared" si="37"/>
        <v>2</v>
      </c>
    </row>
    <row r="88" spans="1:36" x14ac:dyDescent="0.25">
      <c r="A88">
        <v>27</v>
      </c>
      <c r="B88" s="48">
        <v>1</v>
      </c>
      <c r="C88" t="s">
        <v>123</v>
      </c>
      <c r="D88" s="10">
        <v>23</v>
      </c>
      <c r="E88">
        <v>60</v>
      </c>
      <c r="F88" s="8">
        <v>9</v>
      </c>
      <c r="G88" s="40">
        <v>8</v>
      </c>
      <c r="H88" s="40">
        <v>3</v>
      </c>
      <c r="I88" s="40">
        <v>0</v>
      </c>
      <c r="J88" s="40">
        <v>2</v>
      </c>
      <c r="K88" s="40">
        <v>0</v>
      </c>
      <c r="L88" s="40">
        <v>0</v>
      </c>
      <c r="M88" s="40">
        <v>0</v>
      </c>
      <c r="N88" s="40">
        <v>0</v>
      </c>
      <c r="O88" s="40">
        <v>1</v>
      </c>
      <c r="P88" s="40">
        <v>0</v>
      </c>
      <c r="Q88" t="s">
        <v>103</v>
      </c>
      <c r="R88">
        <v>2</v>
      </c>
      <c r="S88">
        <v>0</v>
      </c>
      <c r="T88">
        <v>3</v>
      </c>
      <c r="U88" s="11">
        <v>2</v>
      </c>
      <c r="V88" s="11">
        <v>1</v>
      </c>
      <c r="W88">
        <f t="shared" si="25"/>
        <v>10</v>
      </c>
      <c r="X88">
        <f t="shared" si="26"/>
        <v>2</v>
      </c>
      <c r="Y88">
        <f t="shared" si="27"/>
        <v>5</v>
      </c>
      <c r="Z88">
        <f t="shared" si="28"/>
        <v>3</v>
      </c>
      <c r="AA88">
        <f t="shared" si="29"/>
        <v>0</v>
      </c>
      <c r="AB88" s="30">
        <v>10</v>
      </c>
      <c r="AC88">
        <f t="shared" si="30"/>
        <v>80</v>
      </c>
      <c r="AD88">
        <f t="shared" si="31"/>
        <v>1</v>
      </c>
      <c r="AE88">
        <f t="shared" si="32"/>
        <v>6</v>
      </c>
      <c r="AF88">
        <f t="shared" si="33"/>
        <v>1</v>
      </c>
      <c r="AG88">
        <f t="shared" si="34"/>
        <v>0</v>
      </c>
      <c r="AH88">
        <f t="shared" si="35"/>
        <v>5</v>
      </c>
      <c r="AI88">
        <f t="shared" si="36"/>
        <v>3</v>
      </c>
      <c r="AJ88">
        <f t="shared" si="37"/>
        <v>2</v>
      </c>
    </row>
    <row r="89" spans="1:36" x14ac:dyDescent="0.25">
      <c r="A89">
        <v>27</v>
      </c>
      <c r="B89" s="48">
        <v>1</v>
      </c>
      <c r="C89" t="s">
        <v>127</v>
      </c>
      <c r="D89" s="10">
        <v>3</v>
      </c>
      <c r="E89">
        <v>30</v>
      </c>
      <c r="F89" s="8">
        <v>12</v>
      </c>
      <c r="G89" s="40">
        <v>3</v>
      </c>
      <c r="H89" s="40">
        <v>3</v>
      </c>
      <c r="I89" s="40">
        <v>3</v>
      </c>
      <c r="J89" s="40">
        <v>2</v>
      </c>
      <c r="K89" s="40">
        <v>0</v>
      </c>
      <c r="L89" s="40">
        <v>2</v>
      </c>
      <c r="M89" s="40">
        <v>2</v>
      </c>
      <c r="N89" s="40">
        <v>0</v>
      </c>
      <c r="O89" s="40">
        <v>3</v>
      </c>
      <c r="P89" s="40">
        <v>1</v>
      </c>
      <c r="Q89" t="s">
        <v>103</v>
      </c>
      <c r="R89">
        <v>1</v>
      </c>
      <c r="S89">
        <v>3</v>
      </c>
      <c r="T89">
        <v>3</v>
      </c>
      <c r="U89" s="11">
        <v>2</v>
      </c>
      <c r="V89" s="11">
        <v>1</v>
      </c>
      <c r="W89">
        <f t="shared" si="25"/>
        <v>17</v>
      </c>
      <c r="X89">
        <f t="shared" si="26"/>
        <v>1</v>
      </c>
      <c r="Y89">
        <f t="shared" si="27"/>
        <v>4</v>
      </c>
      <c r="Z89">
        <f t="shared" si="28"/>
        <v>2</v>
      </c>
      <c r="AA89">
        <f t="shared" si="29"/>
        <v>3</v>
      </c>
      <c r="AB89" s="30">
        <v>9</v>
      </c>
      <c r="AC89">
        <f t="shared" si="30"/>
        <v>33.333333333333329</v>
      </c>
      <c r="AD89">
        <f t="shared" si="31"/>
        <v>3</v>
      </c>
      <c r="AE89">
        <f t="shared" si="32"/>
        <v>16</v>
      </c>
      <c r="AF89">
        <f t="shared" si="33"/>
        <v>2</v>
      </c>
      <c r="AG89">
        <f t="shared" si="34"/>
        <v>3</v>
      </c>
      <c r="AH89">
        <f t="shared" si="35"/>
        <v>5</v>
      </c>
      <c r="AI89">
        <f t="shared" si="36"/>
        <v>3</v>
      </c>
      <c r="AJ89">
        <f t="shared" si="37"/>
        <v>2</v>
      </c>
    </row>
    <row r="90" spans="1:36" x14ac:dyDescent="0.25">
      <c r="A90">
        <v>28</v>
      </c>
      <c r="B90" s="48">
        <v>2</v>
      </c>
      <c r="C90" t="s">
        <v>102</v>
      </c>
      <c r="D90" s="10">
        <v>22</v>
      </c>
      <c r="E90">
        <v>300</v>
      </c>
      <c r="F90" s="8">
        <v>7</v>
      </c>
      <c r="G90" s="8">
        <v>4</v>
      </c>
      <c r="H90" s="8">
        <v>3</v>
      </c>
      <c r="I90" s="8">
        <v>3</v>
      </c>
      <c r="J90" s="8">
        <v>0</v>
      </c>
      <c r="K90" s="8">
        <v>0</v>
      </c>
      <c r="L90" s="8">
        <v>3</v>
      </c>
      <c r="M90" s="8">
        <v>0</v>
      </c>
      <c r="N90" s="8">
        <v>3</v>
      </c>
      <c r="O90" s="8">
        <v>3</v>
      </c>
      <c r="P90" s="8">
        <v>0</v>
      </c>
      <c r="Q90" t="s">
        <v>103</v>
      </c>
      <c r="R90">
        <v>1</v>
      </c>
      <c r="S90">
        <v>0</v>
      </c>
      <c r="T90">
        <v>2</v>
      </c>
      <c r="U90">
        <v>2</v>
      </c>
      <c r="V90" s="11">
        <v>1</v>
      </c>
      <c r="W90">
        <f t="shared" si="25"/>
        <v>14</v>
      </c>
      <c r="X90">
        <f t="shared" si="26"/>
        <v>1</v>
      </c>
      <c r="Y90">
        <f t="shared" si="27"/>
        <v>6</v>
      </c>
      <c r="Z90">
        <f t="shared" si="28"/>
        <v>3</v>
      </c>
      <c r="AA90">
        <f t="shared" si="29"/>
        <v>3</v>
      </c>
      <c r="AB90" s="30">
        <v>9</v>
      </c>
      <c r="AC90">
        <f t="shared" si="30"/>
        <v>44.444444444444443</v>
      </c>
      <c r="AD90">
        <f t="shared" si="31"/>
        <v>3</v>
      </c>
      <c r="AE90">
        <f t="shared" si="32"/>
        <v>15</v>
      </c>
      <c r="AF90">
        <f t="shared" si="33"/>
        <v>2</v>
      </c>
      <c r="AG90">
        <f t="shared" si="34"/>
        <v>0</v>
      </c>
      <c r="AH90">
        <f t="shared" si="35"/>
        <v>4</v>
      </c>
      <c r="AI90">
        <f t="shared" si="36"/>
        <v>2</v>
      </c>
      <c r="AJ90">
        <f t="shared" si="37"/>
        <v>2</v>
      </c>
    </row>
    <row r="91" spans="1:36" x14ac:dyDescent="0.25">
      <c r="A91">
        <v>29</v>
      </c>
      <c r="B91" s="48">
        <v>2</v>
      </c>
      <c r="C91" t="s">
        <v>102</v>
      </c>
      <c r="D91" s="10">
        <v>22</v>
      </c>
      <c r="E91">
        <v>30</v>
      </c>
      <c r="F91" s="8">
        <v>7</v>
      </c>
      <c r="G91" s="8">
        <v>8</v>
      </c>
      <c r="H91" s="8">
        <v>0</v>
      </c>
      <c r="I91" s="8">
        <v>1</v>
      </c>
      <c r="J91" s="8">
        <v>3</v>
      </c>
      <c r="K91" s="8">
        <v>0</v>
      </c>
      <c r="L91" s="8">
        <v>0</v>
      </c>
      <c r="M91" s="8">
        <v>0</v>
      </c>
      <c r="N91" s="8">
        <v>0</v>
      </c>
      <c r="O91" s="8">
        <v>1</v>
      </c>
      <c r="P91" s="8">
        <v>1</v>
      </c>
      <c r="Q91" t="s">
        <v>103</v>
      </c>
      <c r="R91">
        <v>3</v>
      </c>
      <c r="S91">
        <v>0</v>
      </c>
      <c r="T91">
        <v>0</v>
      </c>
      <c r="U91">
        <v>0</v>
      </c>
      <c r="V91" s="11">
        <v>4</v>
      </c>
      <c r="W91">
        <f t="shared" si="25"/>
        <v>5</v>
      </c>
      <c r="X91">
        <f t="shared" si="26"/>
        <v>3</v>
      </c>
      <c r="Y91">
        <f t="shared" si="27"/>
        <v>1</v>
      </c>
      <c r="Z91">
        <f t="shared" si="28"/>
        <v>1</v>
      </c>
      <c r="AA91">
        <f t="shared" si="29"/>
        <v>0</v>
      </c>
      <c r="AB91" s="35">
        <v>9</v>
      </c>
      <c r="AC91">
        <f t="shared" si="30"/>
        <v>88.888888888888886</v>
      </c>
      <c r="AD91">
        <f t="shared" si="31"/>
        <v>0</v>
      </c>
      <c r="AE91">
        <f t="shared" si="32"/>
        <v>6</v>
      </c>
      <c r="AF91">
        <f t="shared" si="33"/>
        <v>1</v>
      </c>
      <c r="AG91">
        <f t="shared" si="34"/>
        <v>0</v>
      </c>
      <c r="AH91">
        <f t="shared" si="35"/>
        <v>0</v>
      </c>
      <c r="AI91">
        <f t="shared" si="36"/>
        <v>0</v>
      </c>
      <c r="AJ91">
        <f t="shared" si="37"/>
        <v>1</v>
      </c>
    </row>
    <row r="92" spans="1:36" x14ac:dyDescent="0.25">
      <c r="A92">
        <v>30</v>
      </c>
      <c r="B92">
        <v>1</v>
      </c>
      <c r="C92" t="s">
        <v>102</v>
      </c>
      <c r="D92" s="10">
        <v>0.3</v>
      </c>
      <c r="E92">
        <v>10</v>
      </c>
      <c r="F92" s="12">
        <v>0.27083333333333331</v>
      </c>
      <c r="G92" s="8">
        <v>6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1</v>
      </c>
      <c r="Q92" t="s">
        <v>103</v>
      </c>
      <c r="R92">
        <v>2</v>
      </c>
      <c r="S92">
        <v>0</v>
      </c>
      <c r="T92">
        <v>0</v>
      </c>
      <c r="U92" s="11">
        <v>0</v>
      </c>
      <c r="V92" s="11">
        <v>1</v>
      </c>
      <c r="W92">
        <f t="shared" si="25"/>
        <v>4</v>
      </c>
      <c r="X92">
        <f t="shared" si="26"/>
        <v>2</v>
      </c>
      <c r="Y92">
        <f t="shared" si="27"/>
        <v>0</v>
      </c>
      <c r="Z92">
        <f t="shared" si="28"/>
        <v>0</v>
      </c>
      <c r="AA92">
        <f t="shared" si="29"/>
        <v>1</v>
      </c>
      <c r="AB92" s="35">
        <v>6</v>
      </c>
      <c r="AC92">
        <f t="shared" si="30"/>
        <v>100</v>
      </c>
      <c r="AD92">
        <f t="shared" si="31"/>
        <v>0</v>
      </c>
      <c r="AE92">
        <f t="shared" si="32"/>
        <v>1</v>
      </c>
      <c r="AF92">
        <f t="shared" si="33"/>
        <v>1</v>
      </c>
      <c r="AG92">
        <f t="shared" si="34"/>
        <v>0</v>
      </c>
      <c r="AH92">
        <f t="shared" si="35"/>
        <v>0</v>
      </c>
      <c r="AI92">
        <f t="shared" si="36"/>
        <v>0</v>
      </c>
      <c r="AJ92">
        <f t="shared" si="37"/>
        <v>1</v>
      </c>
    </row>
    <row r="93" spans="1:36" x14ac:dyDescent="0.25">
      <c r="A93">
        <v>30</v>
      </c>
      <c r="B93">
        <v>1</v>
      </c>
      <c r="C93" t="s">
        <v>119</v>
      </c>
      <c r="D93" s="10">
        <v>23</v>
      </c>
      <c r="E93">
        <v>5</v>
      </c>
      <c r="F93" s="8">
        <v>4</v>
      </c>
      <c r="G93" s="8">
        <v>5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1</v>
      </c>
      <c r="N93" s="8">
        <v>1</v>
      </c>
      <c r="O93" s="8">
        <v>0</v>
      </c>
      <c r="P93" s="8">
        <v>0</v>
      </c>
      <c r="Q93" t="s">
        <v>103</v>
      </c>
      <c r="R93">
        <v>1</v>
      </c>
      <c r="S93">
        <v>0</v>
      </c>
      <c r="T93">
        <v>1</v>
      </c>
      <c r="U93" s="11">
        <v>0</v>
      </c>
      <c r="V93" s="11">
        <v>1</v>
      </c>
      <c r="W93">
        <f t="shared" si="25"/>
        <v>5</v>
      </c>
      <c r="X93">
        <f t="shared" si="26"/>
        <v>1</v>
      </c>
      <c r="Y93">
        <f t="shared" si="27"/>
        <v>0</v>
      </c>
      <c r="Z93">
        <f t="shared" si="28"/>
        <v>0</v>
      </c>
      <c r="AA93">
        <f t="shared" si="29"/>
        <v>2</v>
      </c>
      <c r="AB93" s="35">
        <v>5</v>
      </c>
      <c r="AC93">
        <f t="shared" si="30"/>
        <v>100</v>
      </c>
      <c r="AD93">
        <f t="shared" si="31"/>
        <v>0</v>
      </c>
      <c r="AE93">
        <f t="shared" si="32"/>
        <v>2</v>
      </c>
      <c r="AF93">
        <f t="shared" si="33"/>
        <v>1</v>
      </c>
      <c r="AG93">
        <f t="shared" si="34"/>
        <v>0</v>
      </c>
      <c r="AH93">
        <f t="shared" si="35"/>
        <v>1</v>
      </c>
      <c r="AI93">
        <f t="shared" si="36"/>
        <v>1</v>
      </c>
      <c r="AJ93">
        <f t="shared" si="37"/>
        <v>1</v>
      </c>
    </row>
    <row r="94" spans="1:36" x14ac:dyDescent="0.25">
      <c r="A94">
        <v>30</v>
      </c>
      <c r="B94">
        <v>1</v>
      </c>
      <c r="C94" t="s">
        <v>122</v>
      </c>
      <c r="D94" s="10">
        <v>23</v>
      </c>
      <c r="E94">
        <v>5</v>
      </c>
      <c r="F94" s="8">
        <v>4</v>
      </c>
      <c r="G94" s="8">
        <v>5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t="s">
        <v>103</v>
      </c>
      <c r="R94">
        <v>2</v>
      </c>
      <c r="S94">
        <v>0</v>
      </c>
      <c r="T94">
        <v>0</v>
      </c>
      <c r="U94" s="11">
        <v>0</v>
      </c>
      <c r="V94" s="11">
        <v>1</v>
      </c>
      <c r="W94">
        <f t="shared" si="25"/>
        <v>4</v>
      </c>
      <c r="X94">
        <f t="shared" si="26"/>
        <v>2</v>
      </c>
      <c r="Y94">
        <f t="shared" si="27"/>
        <v>0</v>
      </c>
      <c r="Z94">
        <f t="shared" si="28"/>
        <v>0</v>
      </c>
      <c r="AA94">
        <f t="shared" si="29"/>
        <v>2</v>
      </c>
      <c r="AB94" s="35">
        <v>5</v>
      </c>
      <c r="AC94">
        <f t="shared" si="30"/>
        <v>100</v>
      </c>
      <c r="AD94">
        <f t="shared" si="31"/>
        <v>0</v>
      </c>
      <c r="AE94">
        <f t="shared" si="32"/>
        <v>0</v>
      </c>
      <c r="AF94">
        <f t="shared" si="33"/>
        <v>0</v>
      </c>
      <c r="AG94">
        <f t="shared" si="34"/>
        <v>0</v>
      </c>
      <c r="AH94">
        <f t="shared" si="35"/>
        <v>0</v>
      </c>
      <c r="AI94">
        <f t="shared" si="36"/>
        <v>0</v>
      </c>
      <c r="AJ94">
        <f t="shared" si="37"/>
        <v>1</v>
      </c>
    </row>
    <row r="95" spans="1:36" x14ac:dyDescent="0.25">
      <c r="A95">
        <v>31</v>
      </c>
      <c r="B95">
        <v>2</v>
      </c>
      <c r="C95" t="s">
        <v>102</v>
      </c>
      <c r="D95" s="10">
        <v>22</v>
      </c>
      <c r="E95">
        <v>60</v>
      </c>
      <c r="F95" s="8">
        <v>6</v>
      </c>
      <c r="G95" s="8">
        <v>7</v>
      </c>
      <c r="H95" s="8">
        <v>0</v>
      </c>
      <c r="I95" s="8">
        <v>0</v>
      </c>
      <c r="J95" s="8">
        <v>3</v>
      </c>
      <c r="K95" s="8">
        <v>0</v>
      </c>
      <c r="L95" s="8">
        <v>0</v>
      </c>
      <c r="M95" s="8">
        <v>0</v>
      </c>
      <c r="N95" s="8">
        <v>0</v>
      </c>
      <c r="O95" s="8">
        <v>3</v>
      </c>
      <c r="P95" s="8">
        <v>0</v>
      </c>
      <c r="Q95" t="s">
        <v>103</v>
      </c>
      <c r="R95">
        <v>2</v>
      </c>
      <c r="S95">
        <v>0</v>
      </c>
      <c r="T95">
        <v>0</v>
      </c>
      <c r="U95" s="11">
        <v>0</v>
      </c>
      <c r="V95" s="11">
        <v>1</v>
      </c>
      <c r="W95">
        <f t="shared" si="25"/>
        <v>4</v>
      </c>
      <c r="X95">
        <f t="shared" si="26"/>
        <v>2</v>
      </c>
      <c r="Y95">
        <f t="shared" si="27"/>
        <v>2</v>
      </c>
      <c r="Z95">
        <f t="shared" si="28"/>
        <v>1</v>
      </c>
      <c r="AA95">
        <f t="shared" si="29"/>
        <v>0</v>
      </c>
      <c r="AB95" s="35">
        <v>8</v>
      </c>
      <c r="AC95">
        <f t="shared" si="30"/>
        <v>87.5</v>
      </c>
      <c r="AD95">
        <f t="shared" si="31"/>
        <v>0</v>
      </c>
      <c r="AE95">
        <f t="shared" si="32"/>
        <v>6</v>
      </c>
      <c r="AF95">
        <f t="shared" si="33"/>
        <v>1</v>
      </c>
      <c r="AG95">
        <f t="shared" si="34"/>
        <v>0</v>
      </c>
      <c r="AH95">
        <f t="shared" si="35"/>
        <v>0</v>
      </c>
      <c r="AI95">
        <f t="shared" si="36"/>
        <v>0</v>
      </c>
      <c r="AJ95">
        <f t="shared" si="37"/>
        <v>1</v>
      </c>
    </row>
    <row r="96" spans="1:36" x14ac:dyDescent="0.25">
      <c r="A96">
        <v>31</v>
      </c>
      <c r="B96">
        <v>2</v>
      </c>
      <c r="C96" t="s">
        <v>119</v>
      </c>
      <c r="D96" s="10">
        <v>22</v>
      </c>
      <c r="E96">
        <v>30</v>
      </c>
      <c r="F96" s="8">
        <v>6</v>
      </c>
      <c r="G96" s="8">
        <v>8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1</v>
      </c>
      <c r="O96" s="8">
        <v>1</v>
      </c>
      <c r="P96" s="8">
        <v>1</v>
      </c>
      <c r="Q96" t="s">
        <v>103</v>
      </c>
      <c r="R96">
        <v>2</v>
      </c>
      <c r="S96">
        <v>0</v>
      </c>
      <c r="T96">
        <v>0</v>
      </c>
      <c r="U96" s="11">
        <v>0</v>
      </c>
      <c r="V96" s="11">
        <v>2</v>
      </c>
      <c r="W96">
        <f t="shared" si="25"/>
        <v>4</v>
      </c>
      <c r="X96">
        <f t="shared" si="26"/>
        <v>2</v>
      </c>
      <c r="Y96">
        <f t="shared" si="27"/>
        <v>1</v>
      </c>
      <c r="Z96">
        <f t="shared" si="28"/>
        <v>1</v>
      </c>
      <c r="AA96">
        <f t="shared" si="29"/>
        <v>0</v>
      </c>
      <c r="AB96" s="35">
        <v>8</v>
      </c>
      <c r="AC96">
        <f t="shared" si="30"/>
        <v>100</v>
      </c>
      <c r="AD96">
        <f t="shared" si="31"/>
        <v>0</v>
      </c>
      <c r="AE96">
        <f t="shared" si="32"/>
        <v>3</v>
      </c>
      <c r="AF96">
        <f t="shared" si="33"/>
        <v>1</v>
      </c>
      <c r="AG96">
        <f t="shared" si="34"/>
        <v>0</v>
      </c>
      <c r="AH96">
        <f t="shared" si="35"/>
        <v>0</v>
      </c>
      <c r="AI96">
        <f t="shared" si="36"/>
        <v>0</v>
      </c>
      <c r="AJ96">
        <f t="shared" si="37"/>
        <v>1</v>
      </c>
    </row>
    <row r="97" spans="1:36" x14ac:dyDescent="0.25">
      <c r="A97">
        <v>31</v>
      </c>
      <c r="B97">
        <v>2</v>
      </c>
      <c r="C97" t="s">
        <v>123</v>
      </c>
      <c r="D97" s="10">
        <v>22</v>
      </c>
      <c r="E97">
        <v>20</v>
      </c>
      <c r="F97" s="8">
        <v>8</v>
      </c>
      <c r="G97" s="8">
        <v>9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t="s">
        <v>103</v>
      </c>
      <c r="R97">
        <v>3</v>
      </c>
      <c r="S97">
        <v>0</v>
      </c>
      <c r="T97">
        <v>0</v>
      </c>
      <c r="U97" s="11">
        <v>0</v>
      </c>
      <c r="V97" s="11">
        <v>1</v>
      </c>
      <c r="W97">
        <f t="shared" si="25"/>
        <v>4</v>
      </c>
      <c r="X97">
        <f t="shared" si="26"/>
        <v>3</v>
      </c>
      <c r="Y97">
        <f t="shared" si="27"/>
        <v>1</v>
      </c>
      <c r="Z97">
        <f t="shared" si="28"/>
        <v>1</v>
      </c>
      <c r="AA97">
        <f t="shared" si="29"/>
        <v>0</v>
      </c>
      <c r="AB97" s="35">
        <v>10</v>
      </c>
      <c r="AC97">
        <f t="shared" si="30"/>
        <v>90</v>
      </c>
      <c r="AD97">
        <f t="shared" si="31"/>
        <v>0</v>
      </c>
      <c r="AE97">
        <f t="shared" si="32"/>
        <v>0</v>
      </c>
      <c r="AF97">
        <f t="shared" si="33"/>
        <v>0</v>
      </c>
      <c r="AG97">
        <f t="shared" si="34"/>
        <v>0</v>
      </c>
      <c r="AH97">
        <f t="shared" si="35"/>
        <v>0</v>
      </c>
      <c r="AI97">
        <f t="shared" si="36"/>
        <v>0</v>
      </c>
      <c r="AJ97">
        <f t="shared" si="37"/>
        <v>1</v>
      </c>
    </row>
    <row r="98" spans="1:36" x14ac:dyDescent="0.25">
      <c r="A98">
        <v>32</v>
      </c>
      <c r="B98">
        <v>2</v>
      </c>
      <c r="C98" t="s">
        <v>102</v>
      </c>
      <c r="D98" s="10">
        <v>22</v>
      </c>
      <c r="E98">
        <v>120</v>
      </c>
      <c r="F98" s="8">
        <v>9</v>
      </c>
      <c r="G98" s="8">
        <v>4</v>
      </c>
      <c r="H98" s="8">
        <v>3</v>
      </c>
      <c r="I98" s="8">
        <v>3</v>
      </c>
      <c r="J98" s="8">
        <v>3</v>
      </c>
      <c r="K98" s="8">
        <v>3</v>
      </c>
      <c r="L98" s="8">
        <v>1</v>
      </c>
      <c r="M98" s="8">
        <v>1</v>
      </c>
      <c r="N98" s="8">
        <v>1</v>
      </c>
      <c r="O98" s="8">
        <v>1</v>
      </c>
      <c r="P98" s="8">
        <v>1</v>
      </c>
      <c r="Q98" t="s">
        <v>103</v>
      </c>
      <c r="R98">
        <v>1</v>
      </c>
      <c r="S98">
        <v>0</v>
      </c>
      <c r="T98">
        <v>2</v>
      </c>
      <c r="U98" s="11">
        <v>1</v>
      </c>
      <c r="V98" s="11">
        <v>1</v>
      </c>
      <c r="W98">
        <f t="shared" si="25"/>
        <v>14</v>
      </c>
      <c r="X98">
        <f t="shared" si="26"/>
        <v>1</v>
      </c>
      <c r="Y98">
        <f t="shared" si="27"/>
        <v>6</v>
      </c>
      <c r="Z98">
        <f t="shared" si="28"/>
        <v>3</v>
      </c>
      <c r="AA98">
        <f t="shared" si="29"/>
        <v>3</v>
      </c>
      <c r="AB98" s="35">
        <v>11</v>
      </c>
      <c r="AC98">
        <f t="shared" si="30"/>
        <v>36.363636363636367</v>
      </c>
      <c r="AD98">
        <f t="shared" si="31"/>
        <v>3</v>
      </c>
      <c r="AE98">
        <f t="shared" si="32"/>
        <v>17</v>
      </c>
      <c r="AF98">
        <f t="shared" si="33"/>
        <v>2</v>
      </c>
      <c r="AG98">
        <f t="shared" si="34"/>
        <v>0</v>
      </c>
      <c r="AH98">
        <f t="shared" si="35"/>
        <v>3</v>
      </c>
      <c r="AI98">
        <f t="shared" si="36"/>
        <v>2</v>
      </c>
      <c r="AJ98">
        <f t="shared" si="37"/>
        <v>2</v>
      </c>
    </row>
    <row r="99" spans="1:36" x14ac:dyDescent="0.25">
      <c r="A99">
        <v>32</v>
      </c>
      <c r="B99">
        <v>2</v>
      </c>
      <c r="C99" t="s">
        <v>119</v>
      </c>
      <c r="D99" s="10">
        <v>22.3</v>
      </c>
      <c r="E99">
        <v>5</v>
      </c>
      <c r="F99" s="12">
        <v>0.35416666666666669</v>
      </c>
      <c r="G99" s="8">
        <v>10</v>
      </c>
      <c r="H99" s="8">
        <v>0</v>
      </c>
      <c r="I99" s="8">
        <v>0</v>
      </c>
      <c r="J99" s="8">
        <v>1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t="s">
        <v>103</v>
      </c>
      <c r="R99">
        <v>2</v>
      </c>
      <c r="S99">
        <v>0</v>
      </c>
      <c r="T99">
        <v>0</v>
      </c>
      <c r="U99" s="11">
        <v>0</v>
      </c>
      <c r="V99" s="11">
        <v>1</v>
      </c>
      <c r="W99">
        <f t="shared" si="25"/>
        <v>3</v>
      </c>
      <c r="X99">
        <f t="shared" si="26"/>
        <v>2</v>
      </c>
      <c r="Y99">
        <f t="shared" si="27"/>
        <v>0</v>
      </c>
      <c r="Z99">
        <f t="shared" si="28"/>
        <v>0</v>
      </c>
      <c r="AA99">
        <f t="shared" si="29"/>
        <v>0</v>
      </c>
      <c r="AB99" s="35">
        <v>10</v>
      </c>
      <c r="AC99">
        <f t="shared" si="30"/>
        <v>100</v>
      </c>
      <c r="AD99">
        <f t="shared" si="31"/>
        <v>0</v>
      </c>
      <c r="AE99">
        <f t="shared" si="32"/>
        <v>1</v>
      </c>
      <c r="AF99">
        <f t="shared" si="33"/>
        <v>1</v>
      </c>
      <c r="AG99">
        <f t="shared" si="34"/>
        <v>0</v>
      </c>
      <c r="AH99">
        <f t="shared" si="35"/>
        <v>0</v>
      </c>
      <c r="AI99">
        <f t="shared" si="36"/>
        <v>0</v>
      </c>
      <c r="AJ99">
        <f t="shared" si="37"/>
        <v>1</v>
      </c>
    </row>
    <row r="100" spans="1:36" x14ac:dyDescent="0.25">
      <c r="A100">
        <v>32</v>
      </c>
      <c r="B100">
        <v>2</v>
      </c>
      <c r="C100" t="s">
        <v>123</v>
      </c>
      <c r="D100" s="10">
        <v>0</v>
      </c>
      <c r="E100">
        <v>10</v>
      </c>
      <c r="F100" s="12">
        <v>0.375</v>
      </c>
      <c r="G100" s="8">
        <v>6</v>
      </c>
      <c r="H100" s="8">
        <v>2</v>
      </c>
      <c r="I100" s="8">
        <v>0</v>
      </c>
      <c r="J100" s="8">
        <v>2</v>
      </c>
      <c r="K100" s="8">
        <v>0</v>
      </c>
      <c r="L100" s="8">
        <v>0</v>
      </c>
      <c r="M100" s="8">
        <v>3</v>
      </c>
      <c r="N100" s="8">
        <v>0</v>
      </c>
      <c r="O100" s="8">
        <v>1</v>
      </c>
      <c r="P100" s="8">
        <v>0</v>
      </c>
      <c r="Q100" t="s">
        <v>103</v>
      </c>
      <c r="R100">
        <v>2</v>
      </c>
      <c r="S100">
        <v>0</v>
      </c>
      <c r="T100">
        <v>0</v>
      </c>
      <c r="U100" s="11">
        <v>1</v>
      </c>
      <c r="V100" s="11">
        <v>1</v>
      </c>
      <c r="W100">
        <f t="shared" si="25"/>
        <v>8</v>
      </c>
      <c r="X100">
        <f t="shared" si="26"/>
        <v>2</v>
      </c>
      <c r="Y100">
        <f t="shared" si="27"/>
        <v>2</v>
      </c>
      <c r="Z100">
        <f t="shared" si="28"/>
        <v>1</v>
      </c>
      <c r="AA100">
        <f t="shared" si="29"/>
        <v>1</v>
      </c>
      <c r="AB100" s="35">
        <v>9</v>
      </c>
      <c r="AC100">
        <f t="shared" si="30"/>
        <v>66.666666666666657</v>
      </c>
      <c r="AD100">
        <f t="shared" si="31"/>
        <v>2</v>
      </c>
      <c r="AE100">
        <f t="shared" si="32"/>
        <v>8</v>
      </c>
      <c r="AF100">
        <f t="shared" si="33"/>
        <v>1</v>
      </c>
      <c r="AG100">
        <f t="shared" si="34"/>
        <v>0</v>
      </c>
      <c r="AH100">
        <f t="shared" si="35"/>
        <v>1</v>
      </c>
      <c r="AI100">
        <f t="shared" si="36"/>
        <v>1</v>
      </c>
      <c r="AJ100">
        <f t="shared" si="37"/>
        <v>2</v>
      </c>
    </row>
    <row r="101" spans="1:36" x14ac:dyDescent="0.25">
      <c r="A101">
        <v>33</v>
      </c>
      <c r="B101">
        <v>1</v>
      </c>
      <c r="C101" t="s">
        <v>102</v>
      </c>
      <c r="D101" s="10">
        <v>21.3</v>
      </c>
      <c r="E101">
        <v>20</v>
      </c>
      <c r="F101" s="12">
        <v>0.39583333333333331</v>
      </c>
      <c r="G101" s="8">
        <v>7</v>
      </c>
      <c r="H101" s="8">
        <v>2</v>
      </c>
      <c r="I101" s="8">
        <v>3</v>
      </c>
      <c r="J101" s="8">
        <v>3</v>
      </c>
      <c r="K101" s="8">
        <v>0</v>
      </c>
      <c r="L101" s="8">
        <v>0</v>
      </c>
      <c r="M101" s="8">
        <v>2</v>
      </c>
      <c r="N101" s="8">
        <v>3</v>
      </c>
      <c r="O101" s="8">
        <v>0</v>
      </c>
      <c r="P101" s="8">
        <v>0</v>
      </c>
      <c r="Q101" t="s">
        <v>103</v>
      </c>
      <c r="R101">
        <v>1</v>
      </c>
      <c r="S101">
        <v>0</v>
      </c>
      <c r="T101">
        <v>0</v>
      </c>
      <c r="U101" s="11">
        <v>1</v>
      </c>
      <c r="V101" s="11">
        <v>1</v>
      </c>
      <c r="W101">
        <f t="shared" si="25"/>
        <v>9</v>
      </c>
      <c r="X101">
        <f t="shared" si="26"/>
        <v>1</v>
      </c>
      <c r="Y101">
        <f t="shared" si="27"/>
        <v>3</v>
      </c>
      <c r="Z101">
        <f t="shared" si="28"/>
        <v>2</v>
      </c>
      <c r="AA101">
        <f t="shared" si="29"/>
        <v>0</v>
      </c>
      <c r="AB101" s="35">
        <v>11.5</v>
      </c>
      <c r="AC101">
        <f t="shared" si="30"/>
        <v>60.869565217391312</v>
      </c>
      <c r="AD101">
        <f t="shared" si="31"/>
        <v>3</v>
      </c>
      <c r="AE101">
        <f t="shared" si="32"/>
        <v>13</v>
      </c>
      <c r="AF101">
        <f t="shared" si="33"/>
        <v>2</v>
      </c>
      <c r="AG101">
        <f t="shared" si="34"/>
        <v>0</v>
      </c>
      <c r="AH101">
        <f t="shared" si="35"/>
        <v>1</v>
      </c>
      <c r="AI101">
        <f t="shared" si="36"/>
        <v>1</v>
      </c>
      <c r="AJ101">
        <f t="shared" si="37"/>
        <v>2</v>
      </c>
    </row>
    <row r="102" spans="1:36" x14ac:dyDescent="0.25">
      <c r="A102">
        <v>33</v>
      </c>
      <c r="B102">
        <v>1</v>
      </c>
      <c r="C102" t="s">
        <v>119</v>
      </c>
      <c r="D102" s="10">
        <v>20</v>
      </c>
      <c r="E102">
        <v>30</v>
      </c>
      <c r="F102" s="12">
        <v>0.375</v>
      </c>
      <c r="G102" s="8">
        <v>8</v>
      </c>
      <c r="H102" s="8">
        <v>3</v>
      </c>
      <c r="I102" s="8">
        <v>3</v>
      </c>
      <c r="J102" s="8">
        <v>3</v>
      </c>
      <c r="K102" s="8">
        <v>0</v>
      </c>
      <c r="L102" s="8">
        <v>0</v>
      </c>
      <c r="M102" s="8">
        <v>0</v>
      </c>
      <c r="N102" s="8">
        <v>2</v>
      </c>
      <c r="O102" s="8">
        <v>0</v>
      </c>
      <c r="P102" s="8">
        <v>0</v>
      </c>
      <c r="Q102" t="s">
        <v>103</v>
      </c>
      <c r="R102">
        <v>1</v>
      </c>
      <c r="S102">
        <v>3</v>
      </c>
      <c r="T102">
        <v>0</v>
      </c>
      <c r="U102" s="11">
        <v>0</v>
      </c>
      <c r="V102" s="11">
        <v>1</v>
      </c>
      <c r="W102">
        <f t="shared" si="25"/>
        <v>10</v>
      </c>
      <c r="X102">
        <f t="shared" si="26"/>
        <v>1</v>
      </c>
      <c r="Y102">
        <f t="shared" si="27"/>
        <v>4</v>
      </c>
      <c r="Z102">
        <f t="shared" si="28"/>
        <v>2</v>
      </c>
      <c r="AA102">
        <f t="shared" si="29"/>
        <v>0</v>
      </c>
      <c r="AB102" s="35">
        <v>11</v>
      </c>
      <c r="AC102">
        <f t="shared" si="30"/>
        <v>72.727272727272734</v>
      </c>
      <c r="AD102">
        <f t="shared" si="31"/>
        <v>2</v>
      </c>
      <c r="AE102">
        <f t="shared" si="32"/>
        <v>11</v>
      </c>
      <c r="AF102">
        <f t="shared" si="33"/>
        <v>2</v>
      </c>
      <c r="AG102">
        <f t="shared" si="34"/>
        <v>3</v>
      </c>
      <c r="AH102">
        <f t="shared" si="35"/>
        <v>0</v>
      </c>
      <c r="AI102">
        <f t="shared" si="36"/>
        <v>0</v>
      </c>
      <c r="AJ102">
        <f t="shared" si="37"/>
        <v>2</v>
      </c>
    </row>
    <row r="103" spans="1:36" x14ac:dyDescent="0.25">
      <c r="A103">
        <v>34</v>
      </c>
      <c r="B103">
        <v>2</v>
      </c>
      <c r="C103" t="s">
        <v>102</v>
      </c>
      <c r="D103" s="10">
        <v>23</v>
      </c>
      <c r="E103">
        <v>30</v>
      </c>
      <c r="F103" s="12">
        <v>0.29166666666666669</v>
      </c>
      <c r="G103" s="8">
        <v>5</v>
      </c>
      <c r="H103" s="8">
        <v>2</v>
      </c>
      <c r="I103" s="8">
        <v>3</v>
      </c>
      <c r="J103" s="8">
        <v>3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t="s">
        <v>103</v>
      </c>
      <c r="R103">
        <v>2</v>
      </c>
      <c r="S103">
        <v>0</v>
      </c>
      <c r="T103">
        <v>3</v>
      </c>
      <c r="U103" s="11">
        <v>0</v>
      </c>
      <c r="V103" s="11">
        <v>1</v>
      </c>
      <c r="W103">
        <f t="shared" si="25"/>
        <v>12</v>
      </c>
      <c r="X103">
        <f t="shared" si="26"/>
        <v>2</v>
      </c>
      <c r="Y103">
        <f t="shared" si="27"/>
        <v>3</v>
      </c>
      <c r="Z103">
        <f t="shared" si="28"/>
        <v>2</v>
      </c>
      <c r="AA103">
        <f t="shared" si="29"/>
        <v>2</v>
      </c>
      <c r="AB103" s="35">
        <v>8</v>
      </c>
      <c r="AC103">
        <f t="shared" si="30"/>
        <v>62.5</v>
      </c>
      <c r="AD103">
        <f t="shared" si="31"/>
        <v>3</v>
      </c>
      <c r="AE103">
        <f t="shared" si="32"/>
        <v>8</v>
      </c>
      <c r="AF103">
        <f t="shared" si="33"/>
        <v>1</v>
      </c>
      <c r="AG103">
        <f t="shared" si="34"/>
        <v>0</v>
      </c>
      <c r="AH103">
        <f t="shared" si="35"/>
        <v>3</v>
      </c>
      <c r="AI103">
        <f t="shared" si="36"/>
        <v>2</v>
      </c>
      <c r="AJ103">
        <f t="shared" si="37"/>
        <v>2</v>
      </c>
    </row>
    <row r="104" spans="1:36" x14ac:dyDescent="0.25">
      <c r="A104">
        <v>34</v>
      </c>
      <c r="B104">
        <v>2</v>
      </c>
      <c r="C104" t="s">
        <v>119</v>
      </c>
      <c r="D104" s="10">
        <v>21</v>
      </c>
      <c r="E104">
        <v>15</v>
      </c>
      <c r="F104" s="12">
        <v>0.25</v>
      </c>
      <c r="G104" s="8">
        <v>9</v>
      </c>
      <c r="H104" s="8">
        <v>0</v>
      </c>
      <c r="I104" s="8">
        <v>0</v>
      </c>
      <c r="J104" s="8">
        <v>3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t="s">
        <v>103</v>
      </c>
      <c r="R104">
        <v>3</v>
      </c>
      <c r="S104">
        <v>3</v>
      </c>
      <c r="T104">
        <v>0</v>
      </c>
      <c r="U104" s="11">
        <v>0</v>
      </c>
      <c r="V104" s="11">
        <v>1</v>
      </c>
      <c r="W104">
        <f t="shared" ref="W104:W109" si="49">SUM(X104,Z104,AA104,AD104,AF104,AG104,AI104)</f>
        <v>7</v>
      </c>
      <c r="X104">
        <f t="shared" ref="X104:X109" si="50">R104</f>
        <v>3</v>
      </c>
      <c r="Y104">
        <f t="shared" si="27"/>
        <v>0</v>
      </c>
      <c r="Z104">
        <f t="shared" si="28"/>
        <v>0</v>
      </c>
      <c r="AA104">
        <f t="shared" si="29"/>
        <v>0</v>
      </c>
      <c r="AB104" s="35">
        <v>9</v>
      </c>
      <c r="AC104">
        <f t="shared" si="30"/>
        <v>100</v>
      </c>
      <c r="AD104">
        <f t="shared" si="31"/>
        <v>0</v>
      </c>
      <c r="AE104">
        <f t="shared" si="32"/>
        <v>3</v>
      </c>
      <c r="AF104">
        <f t="shared" si="33"/>
        <v>1</v>
      </c>
      <c r="AG104">
        <f t="shared" si="34"/>
        <v>3</v>
      </c>
      <c r="AH104">
        <f t="shared" si="35"/>
        <v>0</v>
      </c>
      <c r="AI104">
        <f t="shared" si="36"/>
        <v>0</v>
      </c>
      <c r="AJ104">
        <f t="shared" si="37"/>
        <v>2</v>
      </c>
    </row>
    <row r="105" spans="1:36" x14ac:dyDescent="0.25">
      <c r="A105">
        <v>34</v>
      </c>
      <c r="B105">
        <v>2</v>
      </c>
      <c r="C105" t="s">
        <v>123</v>
      </c>
      <c r="D105" s="10">
        <v>23</v>
      </c>
      <c r="E105">
        <v>30</v>
      </c>
      <c r="F105" s="12">
        <v>0.25</v>
      </c>
      <c r="G105" s="8">
        <v>6</v>
      </c>
      <c r="H105" s="8">
        <v>2</v>
      </c>
      <c r="I105" s="8">
        <v>2</v>
      </c>
      <c r="J105" s="8">
        <v>2</v>
      </c>
      <c r="K105" s="8">
        <v>3</v>
      </c>
      <c r="L105" s="8">
        <v>2</v>
      </c>
      <c r="M105" s="8">
        <v>0</v>
      </c>
      <c r="N105" s="8">
        <v>0</v>
      </c>
      <c r="O105" s="8">
        <v>0</v>
      </c>
      <c r="P105" s="8">
        <v>1</v>
      </c>
      <c r="Q105" t="s">
        <v>103</v>
      </c>
      <c r="R105">
        <v>1</v>
      </c>
      <c r="S105">
        <v>1</v>
      </c>
      <c r="T105">
        <v>3</v>
      </c>
      <c r="U105" s="11">
        <v>2</v>
      </c>
      <c r="V105" s="11">
        <v>1</v>
      </c>
      <c r="W105">
        <f t="shared" si="49"/>
        <v>10</v>
      </c>
      <c r="X105">
        <f t="shared" si="50"/>
        <v>1</v>
      </c>
      <c r="Y105">
        <f t="shared" si="27"/>
        <v>3</v>
      </c>
      <c r="Z105">
        <f t="shared" si="28"/>
        <v>2</v>
      </c>
      <c r="AA105">
        <f t="shared" si="29"/>
        <v>1</v>
      </c>
      <c r="AB105" s="35">
        <v>7</v>
      </c>
      <c r="AC105">
        <f t="shared" si="30"/>
        <v>85.714285714285708</v>
      </c>
      <c r="AD105">
        <f t="shared" si="31"/>
        <v>0</v>
      </c>
      <c r="AE105">
        <f t="shared" si="32"/>
        <v>12</v>
      </c>
      <c r="AF105">
        <f t="shared" si="33"/>
        <v>2</v>
      </c>
      <c r="AG105">
        <f t="shared" si="34"/>
        <v>1</v>
      </c>
      <c r="AH105">
        <f t="shared" si="35"/>
        <v>5</v>
      </c>
      <c r="AI105">
        <f t="shared" si="36"/>
        <v>3</v>
      </c>
      <c r="AJ105">
        <f t="shared" si="37"/>
        <v>2</v>
      </c>
    </row>
    <row r="106" spans="1:36" x14ac:dyDescent="0.25">
      <c r="A106">
        <v>36</v>
      </c>
      <c r="B106">
        <v>1</v>
      </c>
      <c r="C106" t="s">
        <v>102</v>
      </c>
      <c r="D106" s="10">
        <v>0</v>
      </c>
      <c r="E106">
        <v>10</v>
      </c>
      <c r="F106" s="12">
        <v>0.375</v>
      </c>
      <c r="G106" s="8">
        <v>6</v>
      </c>
      <c r="H106" s="8">
        <v>1</v>
      </c>
      <c r="I106" s="8">
        <v>2</v>
      </c>
      <c r="J106" s="8">
        <v>2</v>
      </c>
      <c r="K106" s="8">
        <v>0</v>
      </c>
      <c r="L106" s="8">
        <v>0</v>
      </c>
      <c r="M106" s="8">
        <v>0</v>
      </c>
      <c r="N106" s="8">
        <v>0</v>
      </c>
      <c r="O106" s="8">
        <v>1</v>
      </c>
      <c r="P106" s="8">
        <v>2</v>
      </c>
      <c r="Q106" t="s">
        <v>103</v>
      </c>
      <c r="R106">
        <v>2</v>
      </c>
      <c r="S106">
        <v>0</v>
      </c>
      <c r="T106">
        <v>0</v>
      </c>
      <c r="U106" s="11">
        <v>2</v>
      </c>
      <c r="V106" s="11">
        <v>1</v>
      </c>
      <c r="W106">
        <f t="shared" si="49"/>
        <v>8</v>
      </c>
      <c r="X106">
        <f t="shared" si="50"/>
        <v>2</v>
      </c>
      <c r="Y106">
        <f t="shared" si="27"/>
        <v>1</v>
      </c>
      <c r="Z106">
        <f t="shared" si="28"/>
        <v>1</v>
      </c>
      <c r="AA106">
        <f t="shared" si="29"/>
        <v>1</v>
      </c>
      <c r="AB106" s="35">
        <v>9</v>
      </c>
      <c r="AC106">
        <f t="shared" si="30"/>
        <v>66.666666666666657</v>
      </c>
      <c r="AD106">
        <f t="shared" si="31"/>
        <v>2</v>
      </c>
      <c r="AE106">
        <f t="shared" si="32"/>
        <v>8</v>
      </c>
      <c r="AF106">
        <f t="shared" si="33"/>
        <v>1</v>
      </c>
      <c r="AG106">
        <f t="shared" si="34"/>
        <v>0</v>
      </c>
      <c r="AH106">
        <f t="shared" si="35"/>
        <v>2</v>
      </c>
      <c r="AI106">
        <f t="shared" si="36"/>
        <v>1</v>
      </c>
      <c r="AJ106">
        <f t="shared" si="37"/>
        <v>2</v>
      </c>
    </row>
    <row r="107" spans="1:36" x14ac:dyDescent="0.25">
      <c r="A107">
        <v>36</v>
      </c>
      <c r="B107">
        <v>1</v>
      </c>
      <c r="C107" t="s">
        <v>119</v>
      </c>
      <c r="D107" s="10">
        <v>0</v>
      </c>
      <c r="E107">
        <v>60</v>
      </c>
      <c r="F107" s="12">
        <v>0.39583333333333331</v>
      </c>
      <c r="G107" s="8">
        <v>5</v>
      </c>
      <c r="H107" s="8">
        <v>3</v>
      </c>
      <c r="I107" s="8">
        <v>3</v>
      </c>
      <c r="J107" s="8">
        <v>1</v>
      </c>
      <c r="K107" s="8">
        <v>0</v>
      </c>
      <c r="L107" s="8">
        <v>0</v>
      </c>
      <c r="M107" s="8">
        <v>0</v>
      </c>
      <c r="N107" s="8">
        <v>0</v>
      </c>
      <c r="O107" s="8">
        <v>2</v>
      </c>
      <c r="P107" s="8">
        <v>0</v>
      </c>
      <c r="Q107" t="s">
        <v>103</v>
      </c>
      <c r="R107">
        <v>1</v>
      </c>
      <c r="S107">
        <v>0</v>
      </c>
      <c r="T107">
        <v>3</v>
      </c>
      <c r="U107" s="11">
        <v>2</v>
      </c>
      <c r="V107" s="11">
        <v>1</v>
      </c>
      <c r="W107">
        <f t="shared" si="49"/>
        <v>13</v>
      </c>
      <c r="X107">
        <f t="shared" si="50"/>
        <v>1</v>
      </c>
      <c r="Y107">
        <f t="shared" si="27"/>
        <v>5</v>
      </c>
      <c r="Z107">
        <f t="shared" si="28"/>
        <v>3</v>
      </c>
      <c r="AA107">
        <f t="shared" si="29"/>
        <v>2</v>
      </c>
      <c r="AB107" s="35">
        <v>9</v>
      </c>
      <c r="AC107">
        <f t="shared" si="30"/>
        <v>55.555555555555557</v>
      </c>
      <c r="AD107">
        <f t="shared" si="31"/>
        <v>3</v>
      </c>
      <c r="AE107">
        <f t="shared" si="32"/>
        <v>9</v>
      </c>
      <c r="AF107">
        <f t="shared" si="33"/>
        <v>1</v>
      </c>
      <c r="AG107">
        <f t="shared" si="34"/>
        <v>0</v>
      </c>
      <c r="AH107">
        <f t="shared" si="35"/>
        <v>5</v>
      </c>
      <c r="AI107">
        <f t="shared" si="36"/>
        <v>3</v>
      </c>
      <c r="AJ107">
        <f t="shared" si="37"/>
        <v>2</v>
      </c>
    </row>
    <row r="108" spans="1:36" x14ac:dyDescent="0.25">
      <c r="A108">
        <v>37</v>
      </c>
      <c r="B108">
        <v>2</v>
      </c>
      <c r="C108" t="s">
        <v>102</v>
      </c>
      <c r="D108" s="10">
        <v>23.3</v>
      </c>
      <c r="E108">
        <v>30</v>
      </c>
      <c r="F108" s="12">
        <v>0.3125</v>
      </c>
      <c r="G108" s="8">
        <v>8</v>
      </c>
      <c r="H108" s="8">
        <v>2</v>
      </c>
      <c r="I108" s="8">
        <v>2</v>
      </c>
      <c r="J108" s="8">
        <v>2</v>
      </c>
      <c r="K108" s="8">
        <v>0</v>
      </c>
      <c r="L108" s="8">
        <v>0</v>
      </c>
      <c r="M108" s="8">
        <v>0</v>
      </c>
      <c r="N108" s="8">
        <v>3</v>
      </c>
      <c r="O108" s="8">
        <v>0</v>
      </c>
      <c r="P108" s="8">
        <v>0</v>
      </c>
      <c r="Q108" t="s">
        <v>103</v>
      </c>
      <c r="R108">
        <v>2</v>
      </c>
      <c r="S108">
        <v>0</v>
      </c>
      <c r="T108">
        <v>0</v>
      </c>
      <c r="U108" s="11">
        <v>2</v>
      </c>
      <c r="V108" s="11">
        <v>4</v>
      </c>
      <c r="W108">
        <f t="shared" si="49"/>
        <v>6</v>
      </c>
      <c r="X108">
        <f t="shared" si="50"/>
        <v>2</v>
      </c>
      <c r="Y108">
        <f t="shared" si="27"/>
        <v>3</v>
      </c>
      <c r="Z108">
        <f t="shared" si="28"/>
        <v>2</v>
      </c>
      <c r="AA108">
        <f t="shared" si="29"/>
        <v>0</v>
      </c>
      <c r="AB108" s="35">
        <v>8</v>
      </c>
      <c r="AC108">
        <f t="shared" si="30"/>
        <v>100</v>
      </c>
      <c r="AD108">
        <f t="shared" si="31"/>
        <v>0</v>
      </c>
      <c r="AE108">
        <f t="shared" si="32"/>
        <v>9</v>
      </c>
      <c r="AF108">
        <f t="shared" si="33"/>
        <v>1</v>
      </c>
      <c r="AG108">
        <f t="shared" si="34"/>
        <v>0</v>
      </c>
      <c r="AH108">
        <f t="shared" si="35"/>
        <v>2</v>
      </c>
      <c r="AI108">
        <f t="shared" si="36"/>
        <v>1</v>
      </c>
      <c r="AJ108">
        <f t="shared" si="37"/>
        <v>2</v>
      </c>
    </row>
    <row r="109" spans="1:36" x14ac:dyDescent="0.25">
      <c r="A109">
        <v>37</v>
      </c>
      <c r="B109">
        <v>2</v>
      </c>
      <c r="C109" t="s">
        <v>128</v>
      </c>
      <c r="D109" s="10">
        <v>22.3</v>
      </c>
      <c r="E109">
        <v>20</v>
      </c>
      <c r="F109" s="12">
        <v>0.35416666666666669</v>
      </c>
      <c r="G109" s="8">
        <v>9</v>
      </c>
      <c r="H109" s="8">
        <v>2</v>
      </c>
      <c r="I109" s="8">
        <v>1</v>
      </c>
      <c r="J109" s="8">
        <v>2</v>
      </c>
      <c r="K109" s="8">
        <v>0</v>
      </c>
      <c r="L109" s="8">
        <v>0</v>
      </c>
      <c r="M109" s="8">
        <v>0</v>
      </c>
      <c r="N109" s="8">
        <v>2</v>
      </c>
      <c r="O109" s="8">
        <v>0</v>
      </c>
      <c r="P109" s="8">
        <v>0</v>
      </c>
      <c r="Q109" t="s">
        <v>103</v>
      </c>
      <c r="R109">
        <v>2</v>
      </c>
      <c r="S109">
        <v>0</v>
      </c>
      <c r="T109">
        <v>0</v>
      </c>
      <c r="U109" s="11">
        <v>0</v>
      </c>
      <c r="V109" s="11">
        <v>4</v>
      </c>
      <c r="W109">
        <f t="shared" si="49"/>
        <v>7</v>
      </c>
      <c r="X109">
        <f t="shared" si="50"/>
        <v>2</v>
      </c>
      <c r="Y109">
        <f>(I109+IF(AND(E109&lt;=15),0,IF(AND(E109&gt;=16,E109&lt;=30),1,IF(AND(E109&gt;=31,E109&lt;=60),2,IF(E109&gt;60,3)))))</f>
        <v>2</v>
      </c>
      <c r="Z109">
        <f>IF((I109+IF(AND(E109&lt;=15),0,IF(AND(E109&gt;=16,E109&lt;=30),1,IF(AND(E109&gt;=31,E109&lt;=60),2,IF(E109&gt;60,3)))))=0,0,IF(AND((I109+IF(AND(E109&lt;=15),0,IF(AND(E109&gt;=16,E109&lt;=30),1,IF(AND(E109&gt;=31,E109&lt;=60),2,IF(E109&gt;60,3)))))&gt;=1,(I109+IF(AND(E109&lt;=15),0,IF(AND(E109&gt;=16,E109&lt;=30),1,IF(AND(E109&gt;=31,E109&lt;=60),2,IF(E109&gt;60,3)))))&lt;=2),1,IF(AND((I109+IF(AND(E109&lt;=15),0,IF(AND(E109&gt;=16,E109&lt;=30),1,IF(AND(E109&gt;=31,E109&lt;=60),2,IF(E109&gt;60,3)))))&gt;=3,(I109+IF(AND(E109&lt;=15),0,IF(AND(E109&gt;=16,E109&lt;=30),1,IF(AND(E109&gt;=31,E109&lt;=60),2,IF(E109&gt;60,3)))))&lt;=4),2,IF(AND((I109+IF(AND(E109&lt;=15),0,IF(AND(E109&gt;=16,E109&lt;=30),1,IF(AND(E109&gt;=31,E109&lt;=60),2,IF(E109&gt;60,3)))))&gt;=5),3))))</f>
        <v>1</v>
      </c>
      <c r="AA109">
        <f>IF(H109&gt;=7,0,IF(AND(H109&lt;7,H109&gt;=6),1,IF(AND(H109&lt;6,H109&gt;=5),2,(IF(AND(H109&lt;5),3,"NA")))))</f>
        <v>3</v>
      </c>
      <c r="AB109" s="35">
        <v>10</v>
      </c>
      <c r="AC109">
        <f t="shared" si="30"/>
        <v>90</v>
      </c>
      <c r="AD109">
        <f t="shared" si="31"/>
        <v>0</v>
      </c>
      <c r="AE109">
        <f t="shared" si="32"/>
        <v>7</v>
      </c>
      <c r="AF109">
        <f t="shared" si="33"/>
        <v>1</v>
      </c>
      <c r="AG109">
        <f t="shared" si="34"/>
        <v>0</v>
      </c>
      <c r="AH109">
        <f t="shared" si="35"/>
        <v>0</v>
      </c>
      <c r="AI109">
        <f t="shared" si="36"/>
        <v>0</v>
      </c>
      <c r="AJ109">
        <f t="shared" si="37"/>
        <v>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7" workbookViewId="0">
      <selection activeCell="F24" sqref="F24"/>
    </sheetView>
  </sheetViews>
  <sheetFormatPr baseColWidth="10" defaultRowHeight="15.75" x14ac:dyDescent="0.25"/>
  <cols>
    <col min="1" max="1" width="21.5" customWidth="1"/>
    <col min="4" max="4" width="20" customWidth="1"/>
    <col min="5" max="5" width="21.125" customWidth="1"/>
    <col min="6" max="6" width="88.75" customWidth="1"/>
  </cols>
  <sheetData>
    <row r="1" spans="1:6" s="6" customFormat="1" ht="15" x14ac:dyDescent="0.25">
      <c r="A1" s="6" t="s">
        <v>0</v>
      </c>
      <c r="B1" s="6" t="s">
        <v>1</v>
      </c>
      <c r="C1" s="6" t="s">
        <v>96</v>
      </c>
      <c r="D1" s="6" t="s">
        <v>2</v>
      </c>
      <c r="E1" s="6" t="s">
        <v>3</v>
      </c>
      <c r="F1" s="6" t="s">
        <v>4</v>
      </c>
    </row>
    <row r="2" spans="1:6" s="2" customFormat="1" ht="15" x14ac:dyDescent="0.25">
      <c r="A2" s="1" t="s">
        <v>17</v>
      </c>
      <c r="B2" s="1" t="s">
        <v>5</v>
      </c>
      <c r="C2" s="1" t="s">
        <v>101</v>
      </c>
      <c r="D2" s="1" t="s">
        <v>75</v>
      </c>
      <c r="E2" s="1" t="s">
        <v>76</v>
      </c>
      <c r="F2" s="1" t="s">
        <v>7</v>
      </c>
    </row>
    <row r="3" spans="1:6" s="2" customFormat="1" ht="15" x14ac:dyDescent="0.25">
      <c r="A3" s="1" t="s">
        <v>17</v>
      </c>
      <c r="B3" s="1" t="s">
        <v>8</v>
      </c>
      <c r="C3" s="1" t="s">
        <v>101</v>
      </c>
      <c r="D3" s="1" t="s">
        <v>9</v>
      </c>
      <c r="E3" s="1" t="s">
        <v>6</v>
      </c>
      <c r="F3" s="1" t="s">
        <v>78</v>
      </c>
    </row>
    <row r="4" spans="1:6" s="2" customFormat="1" ht="15" x14ac:dyDescent="0.25">
      <c r="A4" s="1" t="s">
        <v>17</v>
      </c>
      <c r="B4" s="1" t="s">
        <v>10</v>
      </c>
      <c r="C4" s="1" t="s">
        <v>101</v>
      </c>
      <c r="D4" s="1" t="s">
        <v>11</v>
      </c>
      <c r="E4" s="1" t="s">
        <v>6</v>
      </c>
      <c r="F4" s="1" t="s">
        <v>77</v>
      </c>
    </row>
    <row r="5" spans="1:6" x14ac:dyDescent="0.25">
      <c r="A5" s="1" t="s">
        <v>17</v>
      </c>
      <c r="B5" s="4" t="s">
        <v>12</v>
      </c>
      <c r="C5" s="1" t="s">
        <v>101</v>
      </c>
      <c r="D5" s="4" t="s">
        <v>22</v>
      </c>
      <c r="E5" s="4" t="s">
        <v>6</v>
      </c>
      <c r="F5" s="4" t="s">
        <v>12</v>
      </c>
    </row>
    <row r="6" spans="1:6" s="2" customFormat="1" ht="15" x14ac:dyDescent="0.25">
      <c r="A6" s="1" t="s">
        <v>17</v>
      </c>
      <c r="B6" s="2" t="s">
        <v>13</v>
      </c>
      <c r="C6" s="1" t="s">
        <v>101</v>
      </c>
      <c r="D6" s="2" t="s">
        <v>13</v>
      </c>
      <c r="E6" s="2" t="s">
        <v>6</v>
      </c>
      <c r="F6" s="2" t="s">
        <v>18</v>
      </c>
    </row>
    <row r="7" spans="1:6" x14ac:dyDescent="0.25">
      <c r="A7" t="s">
        <v>17</v>
      </c>
      <c r="B7" t="s">
        <v>23</v>
      </c>
      <c r="C7" s="1" t="s">
        <v>101</v>
      </c>
      <c r="D7" t="s">
        <v>14</v>
      </c>
      <c r="E7" t="s">
        <v>6</v>
      </c>
      <c r="F7" t="s">
        <v>24</v>
      </c>
    </row>
    <row r="8" spans="1:6" x14ac:dyDescent="0.25">
      <c r="A8" t="s">
        <v>17</v>
      </c>
      <c r="B8" s="3" t="s">
        <v>15</v>
      </c>
      <c r="C8" s="1" t="s">
        <v>101</v>
      </c>
      <c r="D8" s="3" t="s">
        <v>25</v>
      </c>
      <c r="E8" s="3" t="s">
        <v>26</v>
      </c>
      <c r="F8" s="3" t="s">
        <v>43</v>
      </c>
    </row>
    <row r="9" spans="1:6" x14ac:dyDescent="0.25">
      <c r="A9" s="2" t="s">
        <v>17</v>
      </c>
      <c r="B9" s="2" t="s">
        <v>16</v>
      </c>
      <c r="C9" s="1" t="s">
        <v>101</v>
      </c>
      <c r="D9" s="2" t="s">
        <v>21</v>
      </c>
      <c r="E9" s="2" t="s">
        <v>19</v>
      </c>
      <c r="F9" s="2" t="s">
        <v>20</v>
      </c>
    </row>
    <row r="10" spans="1:6" x14ac:dyDescent="0.25">
      <c r="A10" s="3" t="s">
        <v>40</v>
      </c>
      <c r="B10" s="3" t="s">
        <v>27</v>
      </c>
      <c r="C10" s="1" t="s">
        <v>101</v>
      </c>
      <c r="D10" s="3" t="s">
        <v>39</v>
      </c>
      <c r="E10" s="3" t="s">
        <v>19</v>
      </c>
      <c r="F10" s="3" t="s">
        <v>38</v>
      </c>
    </row>
    <row r="11" spans="1:6" x14ac:dyDescent="0.25">
      <c r="A11" s="3" t="s">
        <v>40</v>
      </c>
      <c r="B11" s="3" t="s">
        <v>28</v>
      </c>
      <c r="C11" s="1" t="s">
        <v>101</v>
      </c>
      <c r="D11" s="3" t="s">
        <v>36</v>
      </c>
      <c r="E11" s="3" t="s">
        <v>19</v>
      </c>
      <c r="F11" s="3" t="s">
        <v>37</v>
      </c>
    </row>
    <row r="12" spans="1:6" x14ac:dyDescent="0.25">
      <c r="A12" s="3" t="s">
        <v>40</v>
      </c>
      <c r="B12" s="3" t="s">
        <v>29</v>
      </c>
      <c r="C12" s="1" t="s">
        <v>101</v>
      </c>
      <c r="D12" s="3" t="s">
        <v>44</v>
      </c>
      <c r="E12" s="3" t="s">
        <v>19</v>
      </c>
      <c r="F12" s="3" t="s">
        <v>37</v>
      </c>
    </row>
    <row r="13" spans="1:6" x14ac:dyDescent="0.25">
      <c r="A13" s="3" t="s">
        <v>40</v>
      </c>
      <c r="B13" s="3" t="s">
        <v>30</v>
      </c>
      <c r="C13" s="1" t="s">
        <v>101</v>
      </c>
      <c r="D13" s="3" t="s">
        <v>41</v>
      </c>
      <c r="E13" s="3" t="s">
        <v>19</v>
      </c>
      <c r="F13" s="3" t="s">
        <v>42</v>
      </c>
    </row>
    <row r="14" spans="1:6" x14ac:dyDescent="0.25">
      <c r="A14" s="3" t="s">
        <v>40</v>
      </c>
      <c r="B14" s="3" t="s">
        <v>45</v>
      </c>
      <c r="C14" s="1" t="s">
        <v>101</v>
      </c>
      <c r="D14" s="5" t="s">
        <v>56</v>
      </c>
      <c r="E14" s="3" t="s">
        <v>57</v>
      </c>
      <c r="F14" s="3" t="s">
        <v>104</v>
      </c>
    </row>
    <row r="15" spans="1:6" x14ac:dyDescent="0.25">
      <c r="A15" s="3" t="s">
        <v>40</v>
      </c>
      <c r="B15" s="3" t="s">
        <v>46</v>
      </c>
      <c r="C15" s="1" t="s">
        <v>101</v>
      </c>
      <c r="D15" s="5" t="s">
        <v>59</v>
      </c>
      <c r="E15" s="3" t="s">
        <v>57</v>
      </c>
      <c r="F15" s="3" t="s">
        <v>104</v>
      </c>
    </row>
    <row r="16" spans="1:6" x14ac:dyDescent="0.25">
      <c r="A16" s="3" t="s">
        <v>40</v>
      </c>
      <c r="B16" s="3" t="s">
        <v>47</v>
      </c>
      <c r="C16" s="1" t="s">
        <v>101</v>
      </c>
      <c r="D16" s="5" t="s">
        <v>60</v>
      </c>
      <c r="E16" s="3" t="s">
        <v>57</v>
      </c>
      <c r="F16" s="3" t="s">
        <v>104</v>
      </c>
    </row>
    <row r="17" spans="1:6" x14ac:dyDescent="0.25">
      <c r="A17" s="3" t="s">
        <v>40</v>
      </c>
      <c r="B17" s="3" t="s">
        <v>48</v>
      </c>
      <c r="C17" s="1" t="s">
        <v>101</v>
      </c>
      <c r="D17" s="5" t="s">
        <v>61</v>
      </c>
      <c r="E17" s="3" t="s">
        <v>57</v>
      </c>
      <c r="F17" s="3" t="s">
        <v>104</v>
      </c>
    </row>
    <row r="18" spans="1:6" x14ac:dyDescent="0.25">
      <c r="A18" s="3" t="s">
        <v>40</v>
      </c>
      <c r="B18" s="3" t="s">
        <v>49</v>
      </c>
      <c r="C18" s="1" t="s">
        <v>101</v>
      </c>
      <c r="D18" s="5" t="s">
        <v>62</v>
      </c>
      <c r="E18" s="3" t="s">
        <v>57</v>
      </c>
      <c r="F18" s="3" t="s">
        <v>104</v>
      </c>
    </row>
    <row r="19" spans="1:6" x14ac:dyDescent="0.25">
      <c r="A19" s="3" t="s">
        <v>40</v>
      </c>
      <c r="B19" s="3" t="s">
        <v>50</v>
      </c>
      <c r="C19" s="1" t="s">
        <v>101</v>
      </c>
      <c r="D19" s="5" t="s">
        <v>63</v>
      </c>
      <c r="E19" s="3" t="s">
        <v>57</v>
      </c>
      <c r="F19" s="3" t="s">
        <v>104</v>
      </c>
    </row>
    <row r="20" spans="1:6" x14ac:dyDescent="0.25">
      <c r="A20" s="3" t="s">
        <v>40</v>
      </c>
      <c r="B20" s="3" t="s">
        <v>51</v>
      </c>
      <c r="C20" s="1" t="s">
        <v>101</v>
      </c>
      <c r="D20" s="5" t="s">
        <v>64</v>
      </c>
      <c r="E20" s="3" t="s">
        <v>57</v>
      </c>
      <c r="F20" s="3" t="s">
        <v>104</v>
      </c>
    </row>
    <row r="21" spans="1:6" x14ac:dyDescent="0.25">
      <c r="A21" s="3" t="s">
        <v>40</v>
      </c>
      <c r="B21" s="3" t="s">
        <v>52</v>
      </c>
      <c r="C21" s="1" t="s">
        <v>101</v>
      </c>
      <c r="D21" s="5" t="s">
        <v>65</v>
      </c>
      <c r="E21" s="3" t="s">
        <v>57</v>
      </c>
      <c r="F21" s="3" t="s">
        <v>104</v>
      </c>
    </row>
    <row r="22" spans="1:6" x14ac:dyDescent="0.25">
      <c r="A22" s="3" t="s">
        <v>40</v>
      </c>
      <c r="B22" s="3" t="s">
        <v>53</v>
      </c>
      <c r="C22" s="1" t="s">
        <v>101</v>
      </c>
      <c r="D22" s="5" t="s">
        <v>66</v>
      </c>
      <c r="E22" s="3" t="s">
        <v>57</v>
      </c>
      <c r="F22" s="3" t="s">
        <v>104</v>
      </c>
    </row>
    <row r="23" spans="1:6" x14ac:dyDescent="0.25">
      <c r="A23" s="3" t="s">
        <v>40</v>
      </c>
      <c r="B23" s="3" t="s">
        <v>54</v>
      </c>
      <c r="C23" s="1" t="s">
        <v>101</v>
      </c>
      <c r="D23" s="5" t="s">
        <v>67</v>
      </c>
      <c r="E23" s="3" t="s">
        <v>58</v>
      </c>
      <c r="F23" t="s">
        <v>55</v>
      </c>
    </row>
    <row r="24" spans="1:6" x14ac:dyDescent="0.25">
      <c r="A24" s="3" t="s">
        <v>40</v>
      </c>
      <c r="B24" s="3" t="s">
        <v>31</v>
      </c>
      <c r="C24" s="1" t="s">
        <v>101</v>
      </c>
      <c r="D24" s="5" t="s">
        <v>68</v>
      </c>
      <c r="E24" s="3" t="s">
        <v>57</v>
      </c>
      <c r="F24" s="3" t="s">
        <v>117</v>
      </c>
    </row>
    <row r="25" spans="1:6" x14ac:dyDescent="0.25">
      <c r="A25" s="3" t="s">
        <v>40</v>
      </c>
      <c r="B25" s="3" t="s">
        <v>32</v>
      </c>
      <c r="C25" s="1" t="s">
        <v>101</v>
      </c>
      <c r="D25" s="5" t="s">
        <v>70</v>
      </c>
      <c r="E25" s="3" t="s">
        <v>57</v>
      </c>
      <c r="F25" s="3" t="s">
        <v>104</v>
      </c>
    </row>
    <row r="26" spans="1:6" x14ac:dyDescent="0.25">
      <c r="A26" s="3" t="s">
        <v>40</v>
      </c>
      <c r="B26" s="3" t="s">
        <v>33</v>
      </c>
      <c r="C26" s="1" t="s">
        <v>101</v>
      </c>
      <c r="D26" s="5" t="s">
        <v>71</v>
      </c>
      <c r="E26" s="3" t="s">
        <v>57</v>
      </c>
      <c r="F26" s="3" t="s">
        <v>104</v>
      </c>
    </row>
    <row r="27" spans="1:6" x14ac:dyDescent="0.25">
      <c r="A27" s="3" t="s">
        <v>40</v>
      </c>
      <c r="B27" s="3" t="s">
        <v>34</v>
      </c>
      <c r="C27" s="1" t="s">
        <v>101</v>
      </c>
      <c r="D27" s="5" t="s">
        <v>72</v>
      </c>
      <c r="E27" s="3" t="s">
        <v>57</v>
      </c>
      <c r="F27" s="3" t="s">
        <v>118</v>
      </c>
    </row>
    <row r="28" spans="1:6" x14ac:dyDescent="0.25">
      <c r="A28" s="3" t="s">
        <v>40</v>
      </c>
      <c r="B28" s="3" t="s">
        <v>35</v>
      </c>
      <c r="C28" s="1" t="s">
        <v>101</v>
      </c>
      <c r="D28" s="5" t="s">
        <v>73</v>
      </c>
      <c r="E28" s="3" t="s">
        <v>6</v>
      </c>
      <c r="F28" s="3" t="s">
        <v>74</v>
      </c>
    </row>
    <row r="29" spans="1:6" x14ac:dyDescent="0.25">
      <c r="A29" s="3" t="s">
        <v>79</v>
      </c>
      <c r="B29" s="3" t="s">
        <v>80</v>
      </c>
      <c r="C29" s="1" t="s">
        <v>101</v>
      </c>
      <c r="D29" s="5" t="s">
        <v>81</v>
      </c>
      <c r="E29" s="3" t="s">
        <v>76</v>
      </c>
      <c r="F29" s="3" t="s">
        <v>97</v>
      </c>
    </row>
    <row r="30" spans="1:6" x14ac:dyDescent="0.25">
      <c r="A30" s="3" t="s">
        <v>79</v>
      </c>
      <c r="B30" s="3" t="s">
        <v>89</v>
      </c>
      <c r="C30" s="1" t="s">
        <v>101</v>
      </c>
      <c r="D30" s="5" t="s">
        <v>82</v>
      </c>
      <c r="E30" s="3" t="s">
        <v>57</v>
      </c>
      <c r="F30" s="3" t="s">
        <v>69</v>
      </c>
    </row>
    <row r="31" spans="1:6" x14ac:dyDescent="0.25">
      <c r="A31" s="3" t="s">
        <v>79</v>
      </c>
      <c r="B31" s="3" t="s">
        <v>90</v>
      </c>
      <c r="C31" s="1" t="s">
        <v>101</v>
      </c>
      <c r="D31" s="5" t="s">
        <v>83</v>
      </c>
      <c r="E31" s="3" t="s">
        <v>76</v>
      </c>
      <c r="F31" s="3" t="s">
        <v>19</v>
      </c>
    </row>
    <row r="32" spans="1:6" x14ac:dyDescent="0.25">
      <c r="A32" s="3" t="s">
        <v>79</v>
      </c>
      <c r="B32" s="3" t="s">
        <v>105</v>
      </c>
      <c r="C32" s="1" t="s">
        <v>101</v>
      </c>
      <c r="D32" s="5" t="s">
        <v>106</v>
      </c>
      <c r="E32" s="3" t="s">
        <v>6</v>
      </c>
      <c r="F32" s="3" t="s">
        <v>107</v>
      </c>
    </row>
    <row r="33" spans="1:6" x14ac:dyDescent="0.25">
      <c r="A33" s="3" t="s">
        <v>79</v>
      </c>
      <c r="B33" s="3" t="s">
        <v>91</v>
      </c>
      <c r="C33" s="1" t="s">
        <v>101</v>
      </c>
      <c r="D33" s="5" t="s">
        <v>84</v>
      </c>
      <c r="E33" s="3" t="s">
        <v>57</v>
      </c>
      <c r="F33" s="3" t="s">
        <v>112</v>
      </c>
    </row>
    <row r="34" spans="1:6" x14ac:dyDescent="0.25">
      <c r="A34" s="3" t="s">
        <v>79</v>
      </c>
      <c r="B34" s="3" t="s">
        <v>111</v>
      </c>
      <c r="C34" s="1" t="s">
        <v>101</v>
      </c>
      <c r="D34" s="5" t="s">
        <v>110</v>
      </c>
      <c r="E34" s="3" t="s">
        <v>76</v>
      </c>
      <c r="F34" s="3" t="s">
        <v>19</v>
      </c>
    </row>
    <row r="35" spans="1:6" x14ac:dyDescent="0.25">
      <c r="A35" s="3" t="s">
        <v>79</v>
      </c>
      <c r="B35" s="3" t="s">
        <v>92</v>
      </c>
      <c r="C35" s="1" t="s">
        <v>101</v>
      </c>
      <c r="D35" s="5" t="s">
        <v>85</v>
      </c>
      <c r="E35" s="3" t="s">
        <v>76</v>
      </c>
      <c r="F35" s="3" t="s">
        <v>113</v>
      </c>
    </row>
    <row r="36" spans="1:6" x14ac:dyDescent="0.25">
      <c r="A36" s="3" t="s">
        <v>79</v>
      </c>
      <c r="B36" s="3" t="s">
        <v>114</v>
      </c>
      <c r="C36" s="1" t="s">
        <v>101</v>
      </c>
      <c r="D36" s="5" t="s">
        <v>85</v>
      </c>
      <c r="E36" s="3" t="s">
        <v>57</v>
      </c>
      <c r="F36" s="3" t="s">
        <v>115</v>
      </c>
    </row>
    <row r="37" spans="1:6" x14ac:dyDescent="0.25">
      <c r="A37" s="3" t="s">
        <v>79</v>
      </c>
      <c r="B37" s="3" t="s">
        <v>93</v>
      </c>
      <c r="C37" s="1" t="s">
        <v>101</v>
      </c>
      <c r="D37" s="5" t="s">
        <v>86</v>
      </c>
      <c r="E37" s="3" t="s">
        <v>76</v>
      </c>
    </row>
    <row r="38" spans="1:6" x14ac:dyDescent="0.25">
      <c r="A38" s="3" t="s">
        <v>79</v>
      </c>
      <c r="B38" s="3" t="s">
        <v>108</v>
      </c>
      <c r="C38" s="1" t="s">
        <v>101</v>
      </c>
      <c r="D38" s="9" t="s">
        <v>109</v>
      </c>
      <c r="E38" s="3" t="s">
        <v>57</v>
      </c>
      <c r="F38" s="3" t="s">
        <v>107</v>
      </c>
    </row>
    <row r="39" spans="1:6" x14ac:dyDescent="0.25">
      <c r="A39" s="3" t="s">
        <v>79</v>
      </c>
      <c r="B39" s="3" t="s">
        <v>94</v>
      </c>
      <c r="C39" s="1" t="s">
        <v>101</v>
      </c>
      <c r="D39" s="5" t="s">
        <v>87</v>
      </c>
      <c r="E39" s="3" t="s">
        <v>57</v>
      </c>
      <c r="F39" s="3" t="s">
        <v>104</v>
      </c>
    </row>
    <row r="40" spans="1:6" x14ac:dyDescent="0.25">
      <c r="A40" s="3" t="s">
        <v>79</v>
      </c>
      <c r="B40" s="3" t="s">
        <v>95</v>
      </c>
      <c r="C40" s="1" t="s">
        <v>101</v>
      </c>
      <c r="D40" s="5" t="s">
        <v>88</v>
      </c>
      <c r="E40" s="3" t="s">
        <v>76</v>
      </c>
    </row>
    <row r="41" spans="1:6" x14ac:dyDescent="0.25">
      <c r="A41" s="3"/>
      <c r="B41" s="3" t="s">
        <v>116</v>
      </c>
      <c r="C41" s="1" t="s">
        <v>101</v>
      </c>
      <c r="D41" s="5" t="s">
        <v>88</v>
      </c>
      <c r="E41" s="3" t="s">
        <v>57</v>
      </c>
      <c r="F41" s="3" t="s">
        <v>107</v>
      </c>
    </row>
    <row r="42" spans="1:6" x14ac:dyDescent="0.25">
      <c r="A42" s="3" t="s">
        <v>40</v>
      </c>
      <c r="B42" s="3" t="s">
        <v>98</v>
      </c>
      <c r="C42" s="1" t="s">
        <v>101</v>
      </c>
      <c r="D42" s="5" t="s">
        <v>99</v>
      </c>
      <c r="E42" s="3" t="s">
        <v>6</v>
      </c>
      <c r="F42" s="3" t="s">
        <v>100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Dra Ruth</cp:lastModifiedBy>
  <dcterms:created xsi:type="dcterms:W3CDTF">2017-05-30T04:11:48Z</dcterms:created>
  <dcterms:modified xsi:type="dcterms:W3CDTF">2019-04-04T18:39:19Z</dcterms:modified>
</cp:coreProperties>
</file>